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eloncorp-my.sharepoint.com/personal/e087584_exelonds_com/Documents/Desktop/FERC/Formula Rate Filings/2023/Pepco/"/>
    </mc:Choice>
  </mc:AlternateContent>
  <xr:revisionPtr revIDLastSave="0" documentId="8_{AE49CE7B-3696-4F6D-B660-FE0916D3A76D}" xr6:coauthVersionLast="47" xr6:coauthVersionMax="47" xr10:uidLastSave="{00000000-0000-0000-0000-000000000000}"/>
  <bookViews>
    <workbookView xWindow="28680" yWindow="-120" windowWidth="29040" windowHeight="15840" xr2:uid="{04017C3B-A72C-40FB-B697-95FF0239F62B}"/>
  </bookViews>
  <sheets>
    <sheet name="1. AFUDC Equity Depreciation" sheetId="1" r:id="rId1"/>
    <sheet name="2. AFUDC Equity Incurred" sheetId="2" r:id="rId2"/>
    <sheet name="3. Depreciation Rate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[1]IS!#REF!</definedName>
    <definedName name="\G">#REF!</definedName>
    <definedName name="\H">#REF!</definedName>
    <definedName name="\I">#REF!</definedName>
    <definedName name="\J">#REF!</definedName>
    <definedName name="\k">[1]IS!#REF!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'[2]Curr adj - depn basis diff'!#REF!</definedName>
    <definedName name="\R">#REF!</definedName>
    <definedName name="\S">#REF!</definedName>
    <definedName name="\U">#REF!</definedName>
    <definedName name="\W">#REF!</definedName>
    <definedName name="_________________H1" localSheetId="2" hidden="1">{"'Metretek HTML'!$A$7:$W$42"}</definedName>
    <definedName name="_________________H1" hidden="1">{"'Metretek HTML'!$A$7:$W$42"}</definedName>
    <definedName name="_________bbb1" hidden="1">{#N/A,#N/A,FALSE,"O&amp;M by processes";#N/A,#N/A,FALSE,"Elec Act vs Bud";#N/A,#N/A,FALSE,"G&amp;A";#N/A,#N/A,FALSE,"BGS";#N/A,#N/A,FALSE,"Res Cost"}</definedName>
    <definedName name="________bbb1" hidden="1">{#N/A,#N/A,FALSE,"O&amp;M by processes";#N/A,#N/A,FALSE,"Elec Act vs Bud";#N/A,#N/A,FALSE,"G&amp;A";#N/A,#N/A,FALSE,"BGS";#N/A,#N/A,FALSE,"Res Cost"}</definedName>
    <definedName name="_______agr8690">[3]Model!$I$58</definedName>
    <definedName name="_______agr8790">[3]Model!$I$59</definedName>
    <definedName name="_______agr8791">[3]Model!$J$59</definedName>
    <definedName name="_______agr8890">[3]Model!$I$60</definedName>
    <definedName name="_______agr8891">[3]Model!$J$60</definedName>
    <definedName name="_______agr8892">[3]Model!$K$60</definedName>
    <definedName name="_______agr8990">[3]Model!$I$61</definedName>
    <definedName name="_______agr8991">[3]Model!$J$61</definedName>
    <definedName name="_______agr8992">[3]Model!$K$61</definedName>
    <definedName name="_______agr8993">[3]Model!$L$61</definedName>
    <definedName name="_______agr9091">[3]Model!$J$62</definedName>
    <definedName name="_______agr9092">[3]Model!$K$62</definedName>
    <definedName name="_______agr9093">[3]Model!$L$62</definedName>
    <definedName name="_______agr9094">[3]Model!$M$62</definedName>
    <definedName name="_______agr9192">[3]Model!$K$63</definedName>
    <definedName name="_______agr9193">[3]Model!$L$63</definedName>
    <definedName name="_______agr9194">[3]Model!$M$63</definedName>
    <definedName name="_______agr9195">[3]Model!$N$63</definedName>
    <definedName name="_______agr9293">[3]Model!$L$64</definedName>
    <definedName name="_______agr9294">[3]Model!$M$64</definedName>
    <definedName name="_______agr9295">[3]Model!$N$64</definedName>
    <definedName name="_______agr9296">[3]Model!$O$64</definedName>
    <definedName name="_______agr9394">[3]Model!$M$65</definedName>
    <definedName name="_______agr9395">[3]Model!$N$65</definedName>
    <definedName name="_______agr9396">[3]Model!$O$65</definedName>
    <definedName name="_______agr9397">[3]Model!$P$65</definedName>
    <definedName name="_______agr9495">[3]Model!$N$66</definedName>
    <definedName name="_______agr9496">[3]Model!$O$66</definedName>
    <definedName name="_______agr9497">[3]Model!$P$66</definedName>
    <definedName name="_______agr9498">[3]Model!$Q$66</definedName>
    <definedName name="_______agr9596">[3]Model!$O$67</definedName>
    <definedName name="_______agr9597">[3]Model!$P$67</definedName>
    <definedName name="_______agr9598">[3]Model!$Q$67</definedName>
    <definedName name="_______agr9697">[3]Model!$P$68</definedName>
    <definedName name="_______agr9698">[3]Model!$Q$68</definedName>
    <definedName name="_______agr9798">[3]Model!$Q$69</definedName>
    <definedName name="_______bbb1" hidden="1">{#N/A,#N/A,FALSE,"O&amp;M by processes";#N/A,#N/A,FALSE,"Elec Act vs Bud";#N/A,#N/A,FALSE,"G&amp;A";#N/A,#N/A,FALSE,"BGS";#N/A,#N/A,FALSE,"Res Cost"}</definedName>
    <definedName name="_______qre84">'[3]QRE''s'!$D$1:$D$65536</definedName>
    <definedName name="_______qre8490">[3]Model!$I$126</definedName>
    <definedName name="_______qre8491">[3]Model!$J$126</definedName>
    <definedName name="_______qre8492">[3]Model!$K$126</definedName>
    <definedName name="_______qre8493">[3]Model!$L$126</definedName>
    <definedName name="_______qre8494">[3]Model!$M$126</definedName>
    <definedName name="_______qre8495">[3]Model!$N$126</definedName>
    <definedName name="_______qre8496">[3]Model!$O$126</definedName>
    <definedName name="_______qre8497">[3]Model!$P$126</definedName>
    <definedName name="_______qre8498">[3]Model!$Q$126</definedName>
    <definedName name="_______qre85">'[3]QRE''s'!$E$1:$E$65536</definedName>
    <definedName name="_______qre8590">[3]Model!$I$127</definedName>
    <definedName name="_______qre8591">[3]Model!$J$127</definedName>
    <definedName name="_______qre8592">[3]Model!$K$127</definedName>
    <definedName name="_______qre8593">[3]Model!$L$127</definedName>
    <definedName name="_______qre8594">[3]Model!$M$127</definedName>
    <definedName name="_______qre8595">[3]Model!$N$127</definedName>
    <definedName name="_______qre8596">[3]Model!$O$127</definedName>
    <definedName name="_______qre8597">[3]Model!$P$127</definedName>
    <definedName name="_______qre8598">[3]Model!$Q$127</definedName>
    <definedName name="_______qre86">'[3]QRE''s'!$F$1:$F$65536</definedName>
    <definedName name="_______qre8690">[3]Model!$I$128</definedName>
    <definedName name="_______qre8691">[3]Model!$J$128</definedName>
    <definedName name="_______qre8692">[3]Model!$K$128</definedName>
    <definedName name="_______qre8693">[3]Model!$L$128</definedName>
    <definedName name="_______qre8694">[3]Model!$M$128</definedName>
    <definedName name="_______qre8695">[3]Model!$N$128</definedName>
    <definedName name="_______qre8696">[3]Model!$O$128</definedName>
    <definedName name="_______qre8697">[3]Model!$P$128</definedName>
    <definedName name="_______qre8698">[3]Model!$Q$128</definedName>
    <definedName name="_______qre87">'[3]QRE''s'!$G$1:$G$65536</definedName>
    <definedName name="_______qre8790">[3]Model!$I$129</definedName>
    <definedName name="_______qre8791">[3]Model!$J$129</definedName>
    <definedName name="_______qre8792">[3]Model!$K$129</definedName>
    <definedName name="_______qre8793">[3]Model!$L$129</definedName>
    <definedName name="_______qre8794">[3]Model!$M$129</definedName>
    <definedName name="_______qre8795">[3]Model!$N$129</definedName>
    <definedName name="_______qre8796">[3]Model!$O$129</definedName>
    <definedName name="_______qre8797">[3]Model!$P$129</definedName>
    <definedName name="_______qre8798">[3]Model!$Q$129</definedName>
    <definedName name="_______qre88">'[3]QRE''s'!$H$1:$H$65536</definedName>
    <definedName name="_______qre8890">[3]Model!$I$130</definedName>
    <definedName name="_______qre8891">[3]Model!$J$130</definedName>
    <definedName name="_______qre8892">[3]Model!$K$130</definedName>
    <definedName name="_______qre8893">[3]Model!$L$130</definedName>
    <definedName name="_______qre8894">[3]Model!$M$130</definedName>
    <definedName name="_______qre8895">[3]Model!$N$130</definedName>
    <definedName name="_______qre8896">[3]Model!$O$130</definedName>
    <definedName name="_______qre8897">[3]Model!$P$130</definedName>
    <definedName name="_______qre8898">[3]Model!$Q$130</definedName>
    <definedName name="_______qre89">'[3]QRE''s'!$I$1:$I$65536</definedName>
    <definedName name="_______qre90">'[3]QRE''s'!$J$1:$J$65536</definedName>
    <definedName name="_______qre91">'[3]QRE''s'!$K$1:$K$65536</definedName>
    <definedName name="_______qre92">'[3]QRE''s'!$L$1:$L$65536</definedName>
    <definedName name="_______qre93">'[3]QRE''s'!$M$1:$M$65536</definedName>
    <definedName name="_______qre94">'[3]QRE''s'!$N$1:$N$65536</definedName>
    <definedName name="_______qre95">'[3]QRE''s'!$O$1:$O$65536</definedName>
    <definedName name="_______qre96">'[3]QRE''s'!$P$1:$P$65536</definedName>
    <definedName name="_______qre97">'[3]QRE''s'!$Q$1:$Q$65536</definedName>
    <definedName name="_______qre98">'[3]QRE''s'!$R$1:$R$65536</definedName>
    <definedName name="_______tqc90">'[3]QRE''s'!$J$101</definedName>
    <definedName name="_______tqc91">'[3]QRE''s'!$K$101</definedName>
    <definedName name="_______tqc92">'[3]QRE''s'!$L$101</definedName>
    <definedName name="_______tqc93">'[3]QRE''s'!$M$101</definedName>
    <definedName name="_______tqc94">'[3]QRE''s'!$N$101</definedName>
    <definedName name="_______tqc95">'[3]QRE''s'!$O$101</definedName>
    <definedName name="_______tqc96">'[3]QRE''s'!$P$101</definedName>
    <definedName name="_______tqc97">'[3]QRE''s'!$Q$101</definedName>
    <definedName name="_______tqc98">'[3]QRE''s'!$R$101</definedName>
    <definedName name="_______tql90">'[3]QRE''s'!$J$99</definedName>
    <definedName name="_______tql91">'[3]QRE''s'!$K$99</definedName>
    <definedName name="_______tql92">'[3]QRE''s'!$L$99</definedName>
    <definedName name="_______tql93">'[3]QRE''s'!$M$99</definedName>
    <definedName name="_______tql94">'[3]QRE''s'!$N$99</definedName>
    <definedName name="_______tql95">'[3]QRE''s'!$O$99</definedName>
    <definedName name="_______tql96">'[3]QRE''s'!$P$99</definedName>
    <definedName name="_______tql97">'[3]QRE''s'!$Q$99</definedName>
    <definedName name="_______tql98">'[3]QRE''s'!$R$99</definedName>
    <definedName name="_______tqs90">'[3]QRE''s'!$J$100</definedName>
    <definedName name="_______tqs91">'[3]QRE''s'!$K$100</definedName>
    <definedName name="_______tqs92">'[3]QRE''s'!$L$100</definedName>
    <definedName name="_______tqs93">'[3]QRE''s'!$M$100</definedName>
    <definedName name="_______tqs94">'[3]QRE''s'!$N$100</definedName>
    <definedName name="_______tqs95">'[3]QRE''s'!$O$100</definedName>
    <definedName name="_______tqs96">'[3]QRE''s'!$P$100</definedName>
    <definedName name="_______tqs97">'[3]QRE''s'!$Q$100</definedName>
    <definedName name="_______tqs98">'[3]QRE''s'!$R$100</definedName>
    <definedName name="______agr8690">[3]Model!$I$58</definedName>
    <definedName name="______agr8790">[3]Model!$I$59</definedName>
    <definedName name="______agr8791">[3]Model!$J$59</definedName>
    <definedName name="______agr8890">[3]Model!$I$60</definedName>
    <definedName name="______agr8891">[3]Model!$J$60</definedName>
    <definedName name="______agr8892">[3]Model!$K$60</definedName>
    <definedName name="______agr8990">[3]Model!$I$61</definedName>
    <definedName name="______agr8991">[3]Model!$J$61</definedName>
    <definedName name="______agr8992">[3]Model!$K$61</definedName>
    <definedName name="______agr8993">[3]Model!$L$61</definedName>
    <definedName name="______agr9091">[3]Model!$J$62</definedName>
    <definedName name="______agr9092">[3]Model!$K$62</definedName>
    <definedName name="______agr9093">[3]Model!$L$62</definedName>
    <definedName name="______agr9094">[3]Model!$M$62</definedName>
    <definedName name="______agr9192">[3]Model!$K$63</definedName>
    <definedName name="______agr9193">[3]Model!$L$63</definedName>
    <definedName name="______agr9194">[3]Model!$M$63</definedName>
    <definedName name="______agr9195">[3]Model!$N$63</definedName>
    <definedName name="______agr9293">[3]Model!$L$64</definedName>
    <definedName name="______agr9294">[3]Model!$M$64</definedName>
    <definedName name="______agr9295">[3]Model!$N$64</definedName>
    <definedName name="______agr9296">[3]Model!$O$64</definedName>
    <definedName name="______agr9394">[3]Model!$M$65</definedName>
    <definedName name="______agr9395">[3]Model!$N$65</definedName>
    <definedName name="______agr9396">[3]Model!$O$65</definedName>
    <definedName name="______agr9397">[3]Model!$P$65</definedName>
    <definedName name="______agr9495">[3]Model!$N$66</definedName>
    <definedName name="______agr9496">[3]Model!$O$66</definedName>
    <definedName name="______agr9497">[3]Model!$P$66</definedName>
    <definedName name="______agr9498">[3]Model!$Q$66</definedName>
    <definedName name="______agr9596">[3]Model!$O$67</definedName>
    <definedName name="______agr9597">[3]Model!$P$67</definedName>
    <definedName name="______agr9598">[3]Model!$Q$67</definedName>
    <definedName name="______agr9697">[3]Model!$P$68</definedName>
    <definedName name="______agr9698">[3]Model!$Q$68</definedName>
    <definedName name="______agr9798">[3]Model!$Q$69</definedName>
    <definedName name="______bbb1" hidden="1">{#N/A,#N/A,FALSE,"O&amp;M by processes";#N/A,#N/A,FALSE,"Elec Act vs Bud";#N/A,#N/A,FALSE,"G&amp;A";#N/A,#N/A,FALSE,"BGS";#N/A,#N/A,FALSE,"Res Cost"}</definedName>
    <definedName name="______H1" localSheetId="2" hidden="1">{"'Metretek HTML'!$A$7:$W$42"}</definedName>
    <definedName name="______H1" hidden="1">{"'Metretek HTML'!$A$7:$W$42"}</definedName>
    <definedName name="______qre84">'[3]QRE''s'!$D$1:$D$65536</definedName>
    <definedName name="______qre8490">[3]Model!$I$126</definedName>
    <definedName name="______qre8491">[3]Model!$J$126</definedName>
    <definedName name="______qre8492">[3]Model!$K$126</definedName>
    <definedName name="______qre8493">[3]Model!$L$126</definedName>
    <definedName name="______qre8494">[3]Model!$M$126</definedName>
    <definedName name="______qre8495">[3]Model!$N$126</definedName>
    <definedName name="______qre8496">[3]Model!$O$126</definedName>
    <definedName name="______qre8497">[3]Model!$P$126</definedName>
    <definedName name="______qre8498">[3]Model!$Q$126</definedName>
    <definedName name="______qre85">'[3]QRE''s'!$E$1:$E$65536</definedName>
    <definedName name="______qre8590">[3]Model!$I$127</definedName>
    <definedName name="______qre8591">[3]Model!$J$127</definedName>
    <definedName name="______qre8592">[3]Model!$K$127</definedName>
    <definedName name="______qre8593">[3]Model!$L$127</definedName>
    <definedName name="______qre8594">[3]Model!$M$127</definedName>
    <definedName name="______qre8595">[3]Model!$N$127</definedName>
    <definedName name="______qre8596">[3]Model!$O$127</definedName>
    <definedName name="______qre8597">[3]Model!$P$127</definedName>
    <definedName name="______qre8598">[3]Model!$Q$127</definedName>
    <definedName name="______qre86">'[3]QRE''s'!$F$1:$F$65536</definedName>
    <definedName name="______qre8690">[3]Model!$I$128</definedName>
    <definedName name="______qre8691">[3]Model!$J$128</definedName>
    <definedName name="______qre8692">[3]Model!$K$128</definedName>
    <definedName name="______qre8693">[3]Model!$L$128</definedName>
    <definedName name="______qre8694">[3]Model!$M$128</definedName>
    <definedName name="______qre8695">[3]Model!$N$128</definedName>
    <definedName name="______qre8696">[3]Model!$O$128</definedName>
    <definedName name="______qre8697">[3]Model!$P$128</definedName>
    <definedName name="______qre8698">[3]Model!$Q$128</definedName>
    <definedName name="______qre87">'[3]QRE''s'!$G$1:$G$65536</definedName>
    <definedName name="______qre8790">[3]Model!$I$129</definedName>
    <definedName name="______qre8791">[3]Model!$J$129</definedName>
    <definedName name="______qre8792">[3]Model!$K$129</definedName>
    <definedName name="______qre8793">[3]Model!$L$129</definedName>
    <definedName name="______qre8794">[3]Model!$M$129</definedName>
    <definedName name="______qre8795">[3]Model!$N$129</definedName>
    <definedName name="______qre8796">[3]Model!$O$129</definedName>
    <definedName name="______qre8797">[3]Model!$P$129</definedName>
    <definedName name="______qre8798">[3]Model!$Q$129</definedName>
    <definedName name="______qre88">'[3]QRE''s'!$H$1:$H$65536</definedName>
    <definedName name="______qre8890">[3]Model!$I$130</definedName>
    <definedName name="______qre8891">[3]Model!$J$130</definedName>
    <definedName name="______qre8892">[3]Model!$K$130</definedName>
    <definedName name="______qre8893">[3]Model!$L$130</definedName>
    <definedName name="______qre8894">[3]Model!$M$130</definedName>
    <definedName name="______qre8895">[3]Model!$N$130</definedName>
    <definedName name="______qre8896">[3]Model!$O$130</definedName>
    <definedName name="______qre8897">[3]Model!$P$130</definedName>
    <definedName name="______qre8898">[3]Model!$Q$130</definedName>
    <definedName name="______qre89">'[3]QRE''s'!$I$1:$I$65536</definedName>
    <definedName name="______qre90">'[3]QRE''s'!$J$1:$J$65536</definedName>
    <definedName name="______qre91">'[3]QRE''s'!$K$1:$K$65536</definedName>
    <definedName name="______qre92">'[3]QRE''s'!$L$1:$L$65536</definedName>
    <definedName name="______qre93">'[3]QRE''s'!$M$1:$M$65536</definedName>
    <definedName name="______qre94">'[3]QRE''s'!$N$1:$N$65536</definedName>
    <definedName name="______qre95">'[3]QRE''s'!$O$1:$O$65536</definedName>
    <definedName name="______qre96">'[3]QRE''s'!$P$1:$P$65536</definedName>
    <definedName name="______qre97">'[3]QRE''s'!$Q$1:$Q$65536</definedName>
    <definedName name="______qre98">'[3]QRE''s'!$R$1:$R$65536</definedName>
    <definedName name="______tqc90">'[3]QRE''s'!$J$101</definedName>
    <definedName name="______tqc91">'[3]QRE''s'!$K$101</definedName>
    <definedName name="______tqc92">'[3]QRE''s'!$L$101</definedName>
    <definedName name="______tqc93">'[3]QRE''s'!$M$101</definedName>
    <definedName name="______tqc94">'[3]QRE''s'!$N$101</definedName>
    <definedName name="______tqc95">'[3]QRE''s'!$O$101</definedName>
    <definedName name="______tqc96">'[3]QRE''s'!$P$101</definedName>
    <definedName name="______tqc97">'[3]QRE''s'!$Q$101</definedName>
    <definedName name="______tqc98">'[3]QRE''s'!$R$101</definedName>
    <definedName name="______tql90">'[3]QRE''s'!$J$99</definedName>
    <definedName name="______tql91">'[3]QRE''s'!$K$99</definedName>
    <definedName name="______tql92">'[3]QRE''s'!$L$99</definedName>
    <definedName name="______tql93">'[3]QRE''s'!$M$99</definedName>
    <definedName name="______tql94">'[3]QRE''s'!$N$99</definedName>
    <definedName name="______tql95">'[3]QRE''s'!$O$99</definedName>
    <definedName name="______tql96">'[3]QRE''s'!$P$99</definedName>
    <definedName name="______tql97">'[3]QRE''s'!$Q$99</definedName>
    <definedName name="______tql98">'[3]QRE''s'!$R$99</definedName>
    <definedName name="______tqs90">'[3]QRE''s'!$J$100</definedName>
    <definedName name="______tqs91">'[3]QRE''s'!$K$100</definedName>
    <definedName name="______tqs92">'[3]QRE''s'!$L$100</definedName>
    <definedName name="______tqs93">'[3]QRE''s'!$M$100</definedName>
    <definedName name="______tqs94">'[3]QRE''s'!$N$100</definedName>
    <definedName name="______tqs95">'[3]QRE''s'!$O$100</definedName>
    <definedName name="______tqs96">'[3]QRE''s'!$P$100</definedName>
    <definedName name="______tqs97">'[3]QRE''s'!$Q$100</definedName>
    <definedName name="______tqs98">'[3]QRE''s'!$R$100</definedName>
    <definedName name="_____agr8690">[3]Model!$I$58</definedName>
    <definedName name="_____agr8790">[3]Model!$I$59</definedName>
    <definedName name="_____agr8791">[3]Model!$J$59</definedName>
    <definedName name="_____agr8890">[3]Model!$I$60</definedName>
    <definedName name="_____agr8891">[3]Model!$J$60</definedName>
    <definedName name="_____agr8892">[3]Model!$K$60</definedName>
    <definedName name="_____agr8990">[3]Model!$I$61</definedName>
    <definedName name="_____agr8991">[3]Model!$J$61</definedName>
    <definedName name="_____agr8992">[3]Model!$K$61</definedName>
    <definedName name="_____agr8993">[3]Model!$L$61</definedName>
    <definedName name="_____agr9091">[3]Model!$J$62</definedName>
    <definedName name="_____agr9092">[3]Model!$K$62</definedName>
    <definedName name="_____agr9093">[3]Model!$L$62</definedName>
    <definedName name="_____agr9094">[3]Model!$M$62</definedName>
    <definedName name="_____agr9192">[3]Model!$K$63</definedName>
    <definedName name="_____agr9193">[3]Model!$L$63</definedName>
    <definedName name="_____agr9194">[3]Model!$M$63</definedName>
    <definedName name="_____agr9195">[3]Model!$N$63</definedName>
    <definedName name="_____agr9293">[3]Model!$L$64</definedName>
    <definedName name="_____agr9294">[3]Model!$M$64</definedName>
    <definedName name="_____agr9295">[3]Model!$N$64</definedName>
    <definedName name="_____agr9296">[3]Model!$O$64</definedName>
    <definedName name="_____agr9394">[3]Model!$M$65</definedName>
    <definedName name="_____agr9395">[3]Model!$N$65</definedName>
    <definedName name="_____agr9396">[3]Model!$O$65</definedName>
    <definedName name="_____agr9397">[3]Model!$P$65</definedName>
    <definedName name="_____agr9495">[3]Model!$N$66</definedName>
    <definedName name="_____agr9496">[3]Model!$O$66</definedName>
    <definedName name="_____agr9497">[3]Model!$P$66</definedName>
    <definedName name="_____agr9498">[3]Model!$Q$66</definedName>
    <definedName name="_____agr9596">[3]Model!$O$67</definedName>
    <definedName name="_____agr9597">[3]Model!$P$67</definedName>
    <definedName name="_____agr9598">[3]Model!$Q$67</definedName>
    <definedName name="_____agr9697">[3]Model!$P$68</definedName>
    <definedName name="_____agr9698">[3]Model!$Q$68</definedName>
    <definedName name="_____agr9798">[3]Model!$Q$69</definedName>
    <definedName name="_____DGO2003">#REF!</definedName>
    <definedName name="_____DGO2004">#REF!</definedName>
    <definedName name="_____DGO2005">#REF!</definedName>
    <definedName name="_____DGO2006">#REF!</definedName>
    <definedName name="_____DGO2007">#REF!</definedName>
    <definedName name="_____DGO2008">#REF!</definedName>
    <definedName name="_____H1" localSheetId="2" hidden="1">{"'Metretek HTML'!$A$7:$W$42"}</definedName>
    <definedName name="_____H1" hidden="1">{"'Metretek HTML'!$A$7:$W$42"}</definedName>
    <definedName name="_____je1">#REF!</definedName>
    <definedName name="_____JE124">#REF!</definedName>
    <definedName name="_____JE13">#REF!</definedName>
    <definedName name="_____je14">#REF!</definedName>
    <definedName name="_____JE147">#REF!</definedName>
    <definedName name="_____JE16">#REF!</definedName>
    <definedName name="_____JE17">#REF!</definedName>
    <definedName name="_____je2">'[4]JE 120 Jan-Nov Facesheet'!#REF!</definedName>
    <definedName name="_____JE220">#REF!</definedName>
    <definedName name="_____JE230">#REF!</definedName>
    <definedName name="_____JE234">#REF!</definedName>
    <definedName name="_____JE236">#REF!</definedName>
    <definedName name="_____JE237">#REF!</definedName>
    <definedName name="_____JE24">#REF!</definedName>
    <definedName name="_____JE33">#REF!</definedName>
    <definedName name="_____qre84">'[3]QRE''s'!$D$1:$D$65536</definedName>
    <definedName name="_____qre8490">[3]Model!$I$126</definedName>
    <definedName name="_____qre8491">[3]Model!$J$126</definedName>
    <definedName name="_____qre8492">[3]Model!$K$126</definedName>
    <definedName name="_____qre8493">[3]Model!$L$126</definedName>
    <definedName name="_____qre8494">[3]Model!$M$126</definedName>
    <definedName name="_____qre8495">[3]Model!$N$126</definedName>
    <definedName name="_____qre8496">[3]Model!$O$126</definedName>
    <definedName name="_____qre8497">[3]Model!$P$126</definedName>
    <definedName name="_____qre8498">[3]Model!$Q$126</definedName>
    <definedName name="_____qre85">'[3]QRE''s'!$E$1:$E$65536</definedName>
    <definedName name="_____qre8590">[3]Model!$I$127</definedName>
    <definedName name="_____qre8591">[3]Model!$J$127</definedName>
    <definedName name="_____qre8592">[3]Model!$K$127</definedName>
    <definedName name="_____qre8593">[3]Model!$L$127</definedName>
    <definedName name="_____qre8594">[3]Model!$M$127</definedName>
    <definedName name="_____qre8595">[3]Model!$N$127</definedName>
    <definedName name="_____qre8596">[3]Model!$O$127</definedName>
    <definedName name="_____qre8597">[3]Model!$P$127</definedName>
    <definedName name="_____qre8598">[3]Model!$Q$127</definedName>
    <definedName name="_____qre86">'[3]QRE''s'!$F$1:$F$65536</definedName>
    <definedName name="_____qre8690">[3]Model!$I$128</definedName>
    <definedName name="_____qre8691">[3]Model!$J$128</definedName>
    <definedName name="_____qre8692">[3]Model!$K$128</definedName>
    <definedName name="_____qre8693">[3]Model!$L$128</definedName>
    <definedName name="_____qre8694">[3]Model!$M$128</definedName>
    <definedName name="_____qre8695">[3]Model!$N$128</definedName>
    <definedName name="_____qre8696">[3]Model!$O$128</definedName>
    <definedName name="_____qre8697">[3]Model!$P$128</definedName>
    <definedName name="_____qre8698">[3]Model!$Q$128</definedName>
    <definedName name="_____qre87">'[3]QRE''s'!$G$1:$G$65536</definedName>
    <definedName name="_____qre8790">[3]Model!$I$129</definedName>
    <definedName name="_____qre8791">[3]Model!$J$129</definedName>
    <definedName name="_____qre8792">[3]Model!$K$129</definedName>
    <definedName name="_____qre8793">[3]Model!$L$129</definedName>
    <definedName name="_____qre8794">[3]Model!$M$129</definedName>
    <definedName name="_____qre8795">[3]Model!$N$129</definedName>
    <definedName name="_____qre8796">[3]Model!$O$129</definedName>
    <definedName name="_____qre8797">[3]Model!$P$129</definedName>
    <definedName name="_____qre8798">[3]Model!$Q$129</definedName>
    <definedName name="_____qre88">'[3]QRE''s'!$H$1:$H$65536</definedName>
    <definedName name="_____qre8890">[3]Model!$I$130</definedName>
    <definedName name="_____qre8891">[3]Model!$J$130</definedName>
    <definedName name="_____qre8892">[3]Model!$K$130</definedName>
    <definedName name="_____qre8893">[3]Model!$L$130</definedName>
    <definedName name="_____qre8894">[3]Model!$M$130</definedName>
    <definedName name="_____qre8895">[3]Model!$N$130</definedName>
    <definedName name="_____qre8896">[3]Model!$O$130</definedName>
    <definedName name="_____qre8897">[3]Model!$P$130</definedName>
    <definedName name="_____qre8898">[3]Model!$Q$130</definedName>
    <definedName name="_____qre89">'[3]QRE''s'!$I$1:$I$65536</definedName>
    <definedName name="_____qre90">'[3]QRE''s'!$J$1:$J$65536</definedName>
    <definedName name="_____qre91">'[3]QRE''s'!$K$1:$K$65536</definedName>
    <definedName name="_____qre92">'[3]QRE''s'!$L$1:$L$65536</definedName>
    <definedName name="_____qre93">'[3]QRE''s'!$M$1:$M$65536</definedName>
    <definedName name="_____qre94">'[3]QRE''s'!$N$1:$N$65536</definedName>
    <definedName name="_____qre95">'[3]QRE''s'!$O$1:$O$65536</definedName>
    <definedName name="_____qre96">'[3]QRE''s'!$P$1:$P$65536</definedName>
    <definedName name="_____qre97">'[3]QRE''s'!$Q$1:$Q$65536</definedName>
    <definedName name="_____qre98">'[3]QRE''s'!$R$1:$R$65536</definedName>
    <definedName name="_____tqc90">'[3]QRE''s'!$J$101</definedName>
    <definedName name="_____tqc91">'[3]QRE''s'!$K$101</definedName>
    <definedName name="_____tqc92">'[3]QRE''s'!$L$101</definedName>
    <definedName name="_____tqc93">'[3]QRE''s'!$M$101</definedName>
    <definedName name="_____tqc94">'[3]QRE''s'!$N$101</definedName>
    <definedName name="_____tqc95">'[3]QRE''s'!$O$101</definedName>
    <definedName name="_____tqc96">'[3]QRE''s'!$P$101</definedName>
    <definedName name="_____tqc97">'[3]QRE''s'!$Q$101</definedName>
    <definedName name="_____tqc98">'[3]QRE''s'!$R$101</definedName>
    <definedName name="_____tql90">'[3]QRE''s'!$J$99</definedName>
    <definedName name="_____tql91">'[3]QRE''s'!$K$99</definedName>
    <definedName name="_____tql92">'[3]QRE''s'!$L$99</definedName>
    <definedName name="_____tql93">'[3]QRE''s'!$M$99</definedName>
    <definedName name="_____tql94">'[3]QRE''s'!$N$99</definedName>
    <definedName name="_____tql95">'[3]QRE''s'!$O$99</definedName>
    <definedName name="_____tql96">'[3]QRE''s'!$P$99</definedName>
    <definedName name="_____tql97">'[3]QRE''s'!$Q$99</definedName>
    <definedName name="_____tql98">'[3]QRE''s'!$R$99</definedName>
    <definedName name="_____tqs90">'[3]QRE''s'!$J$100</definedName>
    <definedName name="_____tqs91">'[3]QRE''s'!$K$100</definedName>
    <definedName name="_____tqs92">'[3]QRE''s'!$L$100</definedName>
    <definedName name="_____tqs93">'[3]QRE''s'!$M$100</definedName>
    <definedName name="_____tqs94">'[3]QRE''s'!$N$100</definedName>
    <definedName name="_____tqs95">'[3]QRE''s'!$O$100</definedName>
    <definedName name="_____tqs96">'[3]QRE''s'!$P$100</definedName>
    <definedName name="_____tqs97">'[3]QRE''s'!$Q$100</definedName>
    <definedName name="_____tqs98">'[3]QRE''s'!$R$100</definedName>
    <definedName name="____agr8690">[3]Model!$I$58</definedName>
    <definedName name="____agr8790">[3]Model!$I$59</definedName>
    <definedName name="____agr8791">[3]Model!$J$59</definedName>
    <definedName name="____agr8890">[3]Model!$I$60</definedName>
    <definedName name="____agr8891">[3]Model!$J$60</definedName>
    <definedName name="____agr8892">[3]Model!$K$60</definedName>
    <definedName name="____agr8990">[3]Model!$I$61</definedName>
    <definedName name="____agr8991">[3]Model!$J$61</definedName>
    <definedName name="____agr8992">[3]Model!$K$61</definedName>
    <definedName name="____agr8993">[3]Model!$L$61</definedName>
    <definedName name="____agr9091">[3]Model!$J$62</definedName>
    <definedName name="____agr9092">[3]Model!$K$62</definedName>
    <definedName name="____agr9093">[3]Model!$L$62</definedName>
    <definedName name="____agr9094">[3]Model!$M$62</definedName>
    <definedName name="____agr9192">[3]Model!$K$63</definedName>
    <definedName name="____agr9193">[3]Model!$L$63</definedName>
    <definedName name="____agr9194">[3]Model!$M$63</definedName>
    <definedName name="____agr9195">[3]Model!$N$63</definedName>
    <definedName name="____agr9293">[3]Model!$L$64</definedName>
    <definedName name="____agr9294">[3]Model!$M$64</definedName>
    <definedName name="____agr9295">[3]Model!$N$64</definedName>
    <definedName name="____agr9296">[3]Model!$O$64</definedName>
    <definedName name="____agr9394">[3]Model!$M$65</definedName>
    <definedName name="____agr9395">[3]Model!$N$65</definedName>
    <definedName name="____agr9396">[3]Model!$O$65</definedName>
    <definedName name="____agr9397">[3]Model!$P$65</definedName>
    <definedName name="____agr9495">[3]Model!$N$66</definedName>
    <definedName name="____agr9496">[3]Model!$O$66</definedName>
    <definedName name="____agr9497">[3]Model!$P$66</definedName>
    <definedName name="____agr9498">[3]Model!$Q$66</definedName>
    <definedName name="____agr9596">[3]Model!$O$67</definedName>
    <definedName name="____agr9597">[3]Model!$P$67</definedName>
    <definedName name="____agr9598">[3]Model!$Q$67</definedName>
    <definedName name="____agr9697">[3]Model!$P$68</definedName>
    <definedName name="____agr9698">[3]Model!$Q$68</definedName>
    <definedName name="____agr9798">[3]Model!$Q$69</definedName>
    <definedName name="____bbb1" hidden="1">{#N/A,#N/A,FALSE,"O&amp;M by processes";#N/A,#N/A,FALSE,"Elec Act vs Bud";#N/A,#N/A,FALSE,"G&amp;A";#N/A,#N/A,FALSE,"BGS";#N/A,#N/A,FALSE,"Res Cost"}</definedName>
    <definedName name="____DAT1">#REF!</definedName>
    <definedName name="____DAT2">#REF!</definedName>
    <definedName name="____DAT3">#REF!</definedName>
    <definedName name="____DGO2003">#REF!</definedName>
    <definedName name="____DGO2004">#REF!</definedName>
    <definedName name="____DGO2005">#REF!</definedName>
    <definedName name="____DGO2006">#REF!</definedName>
    <definedName name="____DGO2007">#REF!</definedName>
    <definedName name="____DGO2008">#REF!</definedName>
    <definedName name="____gas2">#REF!</definedName>
    <definedName name="____gas2006">#REF!</definedName>
    <definedName name="____H1" localSheetId="2" hidden="1">{"'Metretek HTML'!$A$7:$W$42"}</definedName>
    <definedName name="____H1" hidden="1">{"'Metretek HTML'!$A$7:$W$42"}</definedName>
    <definedName name="____je1">#REF!</definedName>
    <definedName name="____JE124">#REF!</definedName>
    <definedName name="____JE13">#REF!</definedName>
    <definedName name="____je14">#REF!</definedName>
    <definedName name="____JE147">#REF!</definedName>
    <definedName name="____JE16">#REF!</definedName>
    <definedName name="____JE17">#REF!</definedName>
    <definedName name="____je2">'[4]JE 120 Jan-Nov Facesheet'!#REF!</definedName>
    <definedName name="____JE220">#REF!</definedName>
    <definedName name="____JE230">#REF!</definedName>
    <definedName name="____JE234">#REF!</definedName>
    <definedName name="____JE236">#REF!</definedName>
    <definedName name="____JE237">#REF!</definedName>
    <definedName name="____JE24">#REF!</definedName>
    <definedName name="____JE33">#REF!</definedName>
    <definedName name="____qre84">'[3]QRE''s'!$D$1:$D$65536</definedName>
    <definedName name="____qre8490">[3]Model!$I$126</definedName>
    <definedName name="____qre8491">[3]Model!$J$126</definedName>
    <definedName name="____qre8492">[3]Model!$K$126</definedName>
    <definedName name="____qre8493">[3]Model!$L$126</definedName>
    <definedName name="____qre8494">[3]Model!$M$126</definedName>
    <definedName name="____qre8495">[3]Model!$N$126</definedName>
    <definedName name="____qre8496">[3]Model!$O$126</definedName>
    <definedName name="____qre8497">[3]Model!$P$126</definedName>
    <definedName name="____qre8498">[3]Model!$Q$126</definedName>
    <definedName name="____qre85">'[3]QRE''s'!$E$1:$E$65536</definedName>
    <definedName name="____qre8590">[3]Model!$I$127</definedName>
    <definedName name="____qre8591">[3]Model!$J$127</definedName>
    <definedName name="____qre8592">[3]Model!$K$127</definedName>
    <definedName name="____qre8593">[3]Model!$L$127</definedName>
    <definedName name="____qre8594">[3]Model!$M$127</definedName>
    <definedName name="____qre8595">[3]Model!$N$127</definedName>
    <definedName name="____qre8596">[3]Model!$O$127</definedName>
    <definedName name="____qre8597">[3]Model!$P$127</definedName>
    <definedName name="____qre8598">[3]Model!$Q$127</definedName>
    <definedName name="____qre86">'[3]QRE''s'!$F$1:$F$65536</definedName>
    <definedName name="____qre8690">[3]Model!$I$128</definedName>
    <definedName name="____qre8691">[3]Model!$J$128</definedName>
    <definedName name="____qre8692">[3]Model!$K$128</definedName>
    <definedName name="____qre8693">[3]Model!$L$128</definedName>
    <definedName name="____qre8694">[3]Model!$M$128</definedName>
    <definedName name="____qre8695">[3]Model!$N$128</definedName>
    <definedName name="____qre8696">[3]Model!$O$128</definedName>
    <definedName name="____qre8697">[3]Model!$P$128</definedName>
    <definedName name="____qre8698">[3]Model!$Q$128</definedName>
    <definedName name="____qre87">'[3]QRE''s'!$G$1:$G$65536</definedName>
    <definedName name="____qre8790">[3]Model!$I$129</definedName>
    <definedName name="____qre8791">[3]Model!$J$129</definedName>
    <definedName name="____qre8792">[3]Model!$K$129</definedName>
    <definedName name="____qre8793">[3]Model!$L$129</definedName>
    <definedName name="____qre8794">[3]Model!$M$129</definedName>
    <definedName name="____qre8795">[3]Model!$N$129</definedName>
    <definedName name="____qre8796">[3]Model!$O$129</definedName>
    <definedName name="____qre8797">[3]Model!$P$129</definedName>
    <definedName name="____qre8798">[3]Model!$Q$129</definedName>
    <definedName name="____qre88">'[3]QRE''s'!$H$1:$H$65536</definedName>
    <definedName name="____qre8890">[3]Model!$I$130</definedName>
    <definedName name="____qre8891">[3]Model!$J$130</definedName>
    <definedName name="____qre8892">[3]Model!$K$130</definedName>
    <definedName name="____qre8893">[3]Model!$L$130</definedName>
    <definedName name="____qre8894">[3]Model!$M$130</definedName>
    <definedName name="____qre8895">[3]Model!$N$130</definedName>
    <definedName name="____qre8896">[3]Model!$O$130</definedName>
    <definedName name="____qre8897">[3]Model!$P$130</definedName>
    <definedName name="____qre8898">[3]Model!$Q$130</definedName>
    <definedName name="____qre89">'[3]QRE''s'!$I$1:$I$65536</definedName>
    <definedName name="____qre90">'[3]QRE''s'!$J$1:$J$65536</definedName>
    <definedName name="____qre91">'[3]QRE''s'!$K$1:$K$65536</definedName>
    <definedName name="____qre92">'[3]QRE''s'!$L$1:$L$65536</definedName>
    <definedName name="____qre93">'[3]QRE''s'!$M$1:$M$65536</definedName>
    <definedName name="____qre94">'[3]QRE''s'!$N$1:$N$65536</definedName>
    <definedName name="____qre95">'[3]QRE''s'!$O$1:$O$65536</definedName>
    <definedName name="____qre96">'[3]QRE''s'!$P$1:$P$65536</definedName>
    <definedName name="____qre97">'[3]QRE''s'!$Q$1:$Q$65536</definedName>
    <definedName name="____qre98">'[3]QRE''s'!$R$1:$R$65536</definedName>
    <definedName name="_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_tqc90">'[3]QRE''s'!$J$101</definedName>
    <definedName name="____tqc91">'[3]QRE''s'!$K$101</definedName>
    <definedName name="____tqc92">'[3]QRE''s'!$L$101</definedName>
    <definedName name="____tqc93">'[3]QRE''s'!$M$101</definedName>
    <definedName name="____tqc94">'[3]QRE''s'!$N$101</definedName>
    <definedName name="____tqc95">'[3]QRE''s'!$O$101</definedName>
    <definedName name="____tqc96">'[3]QRE''s'!$P$101</definedName>
    <definedName name="____tqc97">'[3]QRE''s'!$Q$101</definedName>
    <definedName name="____tqc98">'[3]QRE''s'!$R$101</definedName>
    <definedName name="____tql90">'[3]QRE''s'!$J$99</definedName>
    <definedName name="____tql91">'[3]QRE''s'!$K$99</definedName>
    <definedName name="____tql92">'[3]QRE''s'!$L$99</definedName>
    <definedName name="____tql93">'[3]QRE''s'!$M$99</definedName>
    <definedName name="____tql94">'[3]QRE''s'!$N$99</definedName>
    <definedName name="____tql95">'[3]QRE''s'!$O$99</definedName>
    <definedName name="____tql96">'[3]QRE''s'!$P$99</definedName>
    <definedName name="____tql97">'[3]QRE''s'!$Q$99</definedName>
    <definedName name="____tql98">'[3]QRE''s'!$R$99</definedName>
    <definedName name="____tqs90">'[3]QRE''s'!$J$100</definedName>
    <definedName name="____tqs91">'[3]QRE''s'!$K$100</definedName>
    <definedName name="____tqs92">'[3]QRE''s'!$L$100</definedName>
    <definedName name="____tqs93">'[3]QRE''s'!$M$100</definedName>
    <definedName name="____tqs94">'[3]QRE''s'!$N$100</definedName>
    <definedName name="____tqs95">'[3]QRE''s'!$O$100</definedName>
    <definedName name="____tqs96">'[3]QRE''s'!$P$100</definedName>
    <definedName name="____tqs97">'[3]QRE''s'!$Q$100</definedName>
    <definedName name="____tqs98">'[3]QRE''s'!$R$100</definedName>
    <definedName name="___agr8690">[3]Model!$I$58</definedName>
    <definedName name="___agr8790">[3]Model!$I$59</definedName>
    <definedName name="___agr8791">[3]Model!$J$59</definedName>
    <definedName name="___agr8890">[3]Model!$I$60</definedName>
    <definedName name="___agr8891">[3]Model!$J$60</definedName>
    <definedName name="___agr8892">[3]Model!$K$60</definedName>
    <definedName name="___agr8990">[3]Model!$I$61</definedName>
    <definedName name="___agr8991">[3]Model!$J$61</definedName>
    <definedName name="___agr8992">[3]Model!$K$61</definedName>
    <definedName name="___agr8993">[3]Model!$L$61</definedName>
    <definedName name="___agr9091">[3]Model!$J$62</definedName>
    <definedName name="___agr9092">[3]Model!$K$62</definedName>
    <definedName name="___agr9093">[3]Model!$L$62</definedName>
    <definedName name="___agr9094">[3]Model!$M$62</definedName>
    <definedName name="___agr9192">[3]Model!$K$63</definedName>
    <definedName name="___agr9193">[3]Model!$L$63</definedName>
    <definedName name="___agr9194">[3]Model!$M$63</definedName>
    <definedName name="___agr9195">[3]Model!$N$63</definedName>
    <definedName name="___agr9293">[3]Model!$L$64</definedName>
    <definedName name="___agr9294">[3]Model!$M$64</definedName>
    <definedName name="___agr9295">[3]Model!$N$64</definedName>
    <definedName name="___agr9296">[3]Model!$O$64</definedName>
    <definedName name="___agr9394">[3]Model!$M$65</definedName>
    <definedName name="___agr9395">[3]Model!$N$65</definedName>
    <definedName name="___agr9396">[3]Model!$O$65</definedName>
    <definedName name="___agr9397">[3]Model!$P$65</definedName>
    <definedName name="___agr9495">[3]Model!$N$66</definedName>
    <definedName name="___agr9496">[3]Model!$O$66</definedName>
    <definedName name="___agr9497">[3]Model!$P$66</definedName>
    <definedName name="___agr9498">[3]Model!$Q$66</definedName>
    <definedName name="___agr9596">[3]Model!$O$67</definedName>
    <definedName name="___agr9597">[3]Model!$P$67</definedName>
    <definedName name="___agr9598">[3]Model!$Q$67</definedName>
    <definedName name="___agr9697">[3]Model!$P$68</definedName>
    <definedName name="___agr9698">[3]Model!$Q$68</definedName>
    <definedName name="___agr9798">[3]Model!$Q$69</definedName>
    <definedName name="___bbb1" hidden="1">{#N/A,#N/A,FALSE,"O&amp;M by processes";#N/A,#N/A,FALSE,"Elec Act vs Bud";#N/A,#N/A,FALSE,"G&amp;A";#N/A,#N/A,FALSE,"BGS";#N/A,#N/A,FALSE,"Res Cost"}</definedName>
    <definedName name="___DAT1">'[5]Cost Center List'!#REF!</definedName>
    <definedName name="___DAT10">#REF!</definedName>
    <definedName name="___DAT11">#REF!</definedName>
    <definedName name="___dat1111">[6]Sheet1!$G$2:$G$29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'[7]Rent Revenue'!#REF!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GO2003">#REF!</definedName>
    <definedName name="___DGO2004">#REF!</definedName>
    <definedName name="___DGO2005">#REF!</definedName>
    <definedName name="___DGO2006">#REF!</definedName>
    <definedName name="___DGO2007">#REF!</definedName>
    <definedName name="___DGO2008">#REF!</definedName>
    <definedName name="___gas2">#REF!</definedName>
    <definedName name="___gas2006">#REF!</definedName>
    <definedName name="___H1" localSheetId="2" hidden="1">{"'Metretek HTML'!$A$7:$W$42"}</definedName>
    <definedName name="___H1" hidden="1">{"'Metretek HTML'!$A$7:$W$42"}</definedName>
    <definedName name="___je1">#REF!</definedName>
    <definedName name="___JE124">#REF!</definedName>
    <definedName name="___JE13">#REF!</definedName>
    <definedName name="___je14">#REF!</definedName>
    <definedName name="___JE147">#REF!</definedName>
    <definedName name="___JE16">#REF!</definedName>
    <definedName name="___JE17">#REF!</definedName>
    <definedName name="___je2">'[4]JE 120 Jan-Nov Facesheet'!#REF!</definedName>
    <definedName name="___JE220">#REF!</definedName>
    <definedName name="___JE230">#REF!</definedName>
    <definedName name="___JE234">#REF!</definedName>
    <definedName name="___JE236">#REF!</definedName>
    <definedName name="___JE237">#REF!</definedName>
    <definedName name="___JE24">#REF!</definedName>
    <definedName name="___JE33">#REF!</definedName>
    <definedName name="___New2">#REF!</definedName>
    <definedName name="___New3">#REF!</definedName>
    <definedName name="___New4">#REF!</definedName>
    <definedName name="___PG1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qre84">'[3]QRE''s'!$D$1:$D$65536</definedName>
    <definedName name="___qre8490">[3]Model!$I$126</definedName>
    <definedName name="___qre8491">[3]Model!$J$126</definedName>
    <definedName name="___qre8492">[3]Model!$K$126</definedName>
    <definedName name="___qre8493">[3]Model!$L$126</definedName>
    <definedName name="___qre8494">[3]Model!$M$126</definedName>
    <definedName name="___qre8495">[3]Model!$N$126</definedName>
    <definedName name="___qre8496">[3]Model!$O$126</definedName>
    <definedName name="___qre8497">[3]Model!$P$126</definedName>
    <definedName name="___qre8498">[3]Model!$Q$126</definedName>
    <definedName name="___qre85">'[3]QRE''s'!$E$1:$E$65536</definedName>
    <definedName name="___qre8590">[3]Model!$I$127</definedName>
    <definedName name="___qre8591">[3]Model!$J$127</definedName>
    <definedName name="___qre8592">[3]Model!$K$127</definedName>
    <definedName name="___qre8593">[3]Model!$L$127</definedName>
    <definedName name="___qre8594">[3]Model!$M$127</definedName>
    <definedName name="___qre8595">[3]Model!$N$127</definedName>
    <definedName name="___qre8596">[3]Model!$O$127</definedName>
    <definedName name="___qre8597">[3]Model!$P$127</definedName>
    <definedName name="___qre8598">[3]Model!$Q$127</definedName>
    <definedName name="___qre86">'[3]QRE''s'!$F$1:$F$65536</definedName>
    <definedName name="___qre8690">[3]Model!$I$128</definedName>
    <definedName name="___qre8691">[3]Model!$J$128</definedName>
    <definedName name="___qre8692">[3]Model!$K$128</definedName>
    <definedName name="___qre8693">[3]Model!$L$128</definedName>
    <definedName name="___qre8694">[3]Model!$M$128</definedName>
    <definedName name="___qre8695">[3]Model!$N$128</definedName>
    <definedName name="___qre8696">[3]Model!$O$128</definedName>
    <definedName name="___qre8697">[3]Model!$P$128</definedName>
    <definedName name="___qre8698">[3]Model!$Q$128</definedName>
    <definedName name="___qre87">'[3]QRE''s'!$G$1:$G$65536</definedName>
    <definedName name="___qre8790">[3]Model!$I$129</definedName>
    <definedName name="___qre8791">[3]Model!$J$129</definedName>
    <definedName name="___qre8792">[3]Model!$K$129</definedName>
    <definedName name="___qre8793">[3]Model!$L$129</definedName>
    <definedName name="___qre8794">[3]Model!$M$129</definedName>
    <definedName name="___qre8795">[3]Model!$N$129</definedName>
    <definedName name="___qre8796">[3]Model!$O$129</definedName>
    <definedName name="___qre8797">[3]Model!$P$129</definedName>
    <definedName name="___qre8798">[3]Model!$Q$129</definedName>
    <definedName name="___qre88">'[3]QRE''s'!$H$1:$H$65536</definedName>
    <definedName name="___qre8890">[3]Model!$I$130</definedName>
    <definedName name="___qre8891">[3]Model!$J$130</definedName>
    <definedName name="___qre8892">[3]Model!$K$130</definedName>
    <definedName name="___qre8893">[3]Model!$L$130</definedName>
    <definedName name="___qre8894">[3]Model!$M$130</definedName>
    <definedName name="___qre8895">[3]Model!$N$130</definedName>
    <definedName name="___qre8896">[3]Model!$O$130</definedName>
    <definedName name="___qre8897">[3]Model!$P$130</definedName>
    <definedName name="___qre8898">[3]Model!$Q$130</definedName>
    <definedName name="___qre89">'[3]QRE''s'!$I$1:$I$65536</definedName>
    <definedName name="___qre90">'[3]QRE''s'!$J$1:$J$65536</definedName>
    <definedName name="___qre91">'[3]QRE''s'!$K$1:$K$65536</definedName>
    <definedName name="___qre92">'[3]QRE''s'!$L$1:$L$65536</definedName>
    <definedName name="___qre93">'[3]QRE''s'!$M$1:$M$65536</definedName>
    <definedName name="___qre94">'[3]QRE''s'!$N$1:$N$65536</definedName>
    <definedName name="___qre95">'[3]QRE''s'!$O$1:$O$65536</definedName>
    <definedName name="___qre96">'[3]QRE''s'!$P$1:$P$65536</definedName>
    <definedName name="___qre97">'[3]QRE''s'!$Q$1:$Q$65536</definedName>
    <definedName name="___qre98">'[3]QRE''s'!$R$1:$R$65536</definedName>
    <definedName name="_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_SUM282">'[8]YTD Summary'!#REF!</definedName>
    <definedName name="___tqc90">'[3]QRE''s'!$J$101</definedName>
    <definedName name="___tqc91">'[3]QRE''s'!$K$101</definedName>
    <definedName name="___tqc92">'[3]QRE''s'!$L$101</definedName>
    <definedName name="___tqc93">'[3]QRE''s'!$M$101</definedName>
    <definedName name="___tqc94">'[3]QRE''s'!$N$101</definedName>
    <definedName name="___tqc95">'[3]QRE''s'!$O$101</definedName>
    <definedName name="___tqc96">'[3]QRE''s'!$P$101</definedName>
    <definedName name="___tqc97">'[3]QRE''s'!$Q$101</definedName>
    <definedName name="___tqc98">'[3]QRE''s'!$R$101</definedName>
    <definedName name="___tql90">'[3]QRE''s'!$J$99</definedName>
    <definedName name="___tql91">'[3]QRE''s'!$K$99</definedName>
    <definedName name="___tql92">'[3]QRE''s'!$L$99</definedName>
    <definedName name="___tql93">'[3]QRE''s'!$M$99</definedName>
    <definedName name="___tql94">'[3]QRE''s'!$N$99</definedName>
    <definedName name="___tql95">'[3]QRE''s'!$O$99</definedName>
    <definedName name="___tql96">'[3]QRE''s'!$P$99</definedName>
    <definedName name="___tql97">'[3]QRE''s'!$Q$99</definedName>
    <definedName name="___tql98">'[3]QRE''s'!$R$99</definedName>
    <definedName name="___tqs90">'[3]QRE''s'!$J$100</definedName>
    <definedName name="___tqs91">'[3]QRE''s'!$K$100</definedName>
    <definedName name="___tqs92">'[3]QRE''s'!$L$100</definedName>
    <definedName name="___tqs93">'[3]QRE''s'!$M$100</definedName>
    <definedName name="___tqs94">'[3]QRE''s'!$N$100</definedName>
    <definedName name="___tqs95">'[3]QRE''s'!$O$100</definedName>
    <definedName name="___tqs96">'[3]QRE''s'!$P$100</definedName>
    <definedName name="___tqs97">'[3]QRE''s'!$Q$100</definedName>
    <definedName name="___tqs98">'[3]QRE''s'!$R$100</definedName>
    <definedName name="__1__123Graph_ACHART_17" hidden="1">'[9]10'!#REF!</definedName>
    <definedName name="__123Graph_A" hidden="1">#REF!</definedName>
    <definedName name="__123Graph_AB01" hidden="1">#REF!</definedName>
    <definedName name="__123Graph_AB02" hidden="1">#REF!</definedName>
    <definedName name="__123Graph_AB03" hidden="1">#REF!</definedName>
    <definedName name="__123Graph_AB04" hidden="1">#REF!</definedName>
    <definedName name="__123Graph_AB05" hidden="1">#REF!</definedName>
    <definedName name="__123Graph_AB06" hidden="1">#REF!</definedName>
    <definedName name="__123Graph_B" hidden="1">[10]Depreciation!#REF!</definedName>
    <definedName name="__123Graph_BB01" hidden="1">#REF!</definedName>
    <definedName name="__123Graph_BB02" hidden="1">#REF!</definedName>
    <definedName name="__123Graph_BB03" hidden="1">#REF!</definedName>
    <definedName name="__123Graph_BB04" hidden="1">#REF!</definedName>
    <definedName name="__123Graph_BB05" hidden="1">#REF!</definedName>
    <definedName name="__123Graph_BB06" hidden="1">#REF!</definedName>
    <definedName name="__123Graph_C" hidden="1">[10]Depreciation!#REF!</definedName>
    <definedName name="__123Graph_CB01" hidden="1">#REF!</definedName>
    <definedName name="__123Graph_CB02" hidden="1">#REF!</definedName>
    <definedName name="__123Graph_CB03" hidden="1">#REF!</definedName>
    <definedName name="__123Graph_CB04" hidden="1">#REF!</definedName>
    <definedName name="__123Graph_CB05" hidden="1">#REF!</definedName>
    <definedName name="__123Graph_CB06" hidden="1">#REF!</definedName>
    <definedName name="__123Graph_D" hidden="1">[10]Depreciation!#REF!</definedName>
    <definedName name="__123Graph_DB01" hidden="1">#REF!</definedName>
    <definedName name="__123Graph_DB02" hidden="1">#REF!</definedName>
    <definedName name="__123Graph_DB04" hidden="1">#REF!</definedName>
    <definedName name="__123Graph_DB05" hidden="1">#REF!</definedName>
    <definedName name="__123Graph_DB06" hidden="1">#REF!</definedName>
    <definedName name="__123Graph_E" hidden="1">[10]Depreciation!#REF!</definedName>
    <definedName name="__123Graph_EB02" hidden="1">#REF!</definedName>
    <definedName name="__123Graph_EB04" hidden="1">#REF!</definedName>
    <definedName name="__123Graph_EB05" hidden="1">#REF!</definedName>
    <definedName name="__123Graph_EB06" hidden="1">#REF!</definedName>
    <definedName name="__123Graph_F" hidden="1">[10]Depreciation!#REF!</definedName>
    <definedName name="__123Graph_FB02" hidden="1">#REF!</definedName>
    <definedName name="__123Graph_X" hidden="1">#REF!</definedName>
    <definedName name="__123Graph_XB01" hidden="1">#REF!</definedName>
    <definedName name="__123Graph_XB02" hidden="1">#REF!</definedName>
    <definedName name="__123Graph_XB03" hidden="1">#REF!</definedName>
    <definedName name="__123Graph_XB04" hidden="1">#REF!</definedName>
    <definedName name="__123Graph_XB05" hidden="1">#REF!</definedName>
    <definedName name="__123Graph_XB06" hidden="1">#REF!</definedName>
    <definedName name="__agr8690">[3]Model!$I$58</definedName>
    <definedName name="__agr8790">[3]Model!$I$59</definedName>
    <definedName name="__agr8791">[3]Model!$J$59</definedName>
    <definedName name="__agr8890">[3]Model!$I$60</definedName>
    <definedName name="__agr8891">[3]Model!$J$60</definedName>
    <definedName name="__agr8892">[3]Model!$K$60</definedName>
    <definedName name="__agr8990">[3]Model!$I$61</definedName>
    <definedName name="__agr8991">[3]Model!$J$61</definedName>
    <definedName name="__agr8992">[3]Model!$K$61</definedName>
    <definedName name="__agr8993">[3]Model!$L$61</definedName>
    <definedName name="__agr9091">[3]Model!$J$62</definedName>
    <definedName name="__agr9092">[3]Model!$K$62</definedName>
    <definedName name="__agr9093">[3]Model!$L$62</definedName>
    <definedName name="__agr9094">[3]Model!$M$62</definedName>
    <definedName name="__agr9192">[3]Model!$K$63</definedName>
    <definedName name="__agr9193">[3]Model!$L$63</definedName>
    <definedName name="__agr9194">[3]Model!$M$63</definedName>
    <definedName name="__agr9195">[3]Model!$N$63</definedName>
    <definedName name="__agr9293">[3]Model!$L$64</definedName>
    <definedName name="__agr9294">[3]Model!$M$64</definedName>
    <definedName name="__agr9295">[3]Model!$N$64</definedName>
    <definedName name="__agr9296">[3]Model!$O$64</definedName>
    <definedName name="__agr9394">[3]Model!$M$65</definedName>
    <definedName name="__agr9395">[3]Model!$N$65</definedName>
    <definedName name="__agr9396">[3]Model!$O$65</definedName>
    <definedName name="__agr9397">[3]Model!$P$65</definedName>
    <definedName name="__agr9495">[3]Model!$N$66</definedName>
    <definedName name="__agr9496">[3]Model!$O$66</definedName>
    <definedName name="__agr9497">[3]Model!$P$66</definedName>
    <definedName name="__agr9498">[3]Model!$Q$66</definedName>
    <definedName name="__agr9596">[3]Model!$O$67</definedName>
    <definedName name="__agr9597">[3]Model!$P$67</definedName>
    <definedName name="__agr9598">[3]Model!$Q$67</definedName>
    <definedName name="__agr9697">[3]Model!$P$68</definedName>
    <definedName name="__agr9698">[3]Model!$Q$68</definedName>
    <definedName name="__agr9798">[3]Model!$Q$69</definedName>
    <definedName name="__bbb1" hidden="1">{#N/A,#N/A,FALSE,"O&amp;M by processes";#N/A,#N/A,FALSE,"Elec Act vs Bud";#N/A,#N/A,FALSE,"G&amp;A";#N/A,#N/A,FALSE,"BGS";#N/A,#N/A,FALSE,"Res Cost"}</definedName>
    <definedName name="__DAT1">'[11]Cost Center List'!#REF!</definedName>
    <definedName name="__DAT10">#REF!</definedName>
    <definedName name="__DAT11">#REF!</definedName>
    <definedName name="__dat1111">[6]Sheet1!$G$2:$G$29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GO2003">#REF!</definedName>
    <definedName name="__DGO2004">#REF!</definedName>
    <definedName name="__DGO2005">#REF!</definedName>
    <definedName name="__DGO2006">#REF!</definedName>
    <definedName name="__DGO2007">#REF!</definedName>
    <definedName name="__DGO2008">#REF!</definedName>
    <definedName name="__gas2">#REF!</definedName>
    <definedName name="__gas2006">#REF!</definedName>
    <definedName name="__H1" localSheetId="2" hidden="1">{"'Metretek HTML'!$A$7:$W$42"}</definedName>
    <definedName name="__H1" hidden="1">{"'Metretek HTML'!$A$7:$W$42"}</definedName>
    <definedName name="__je1">#REF!</definedName>
    <definedName name="__JE124">#REF!</definedName>
    <definedName name="__JE13">#REF!</definedName>
    <definedName name="__je14">#REF!</definedName>
    <definedName name="__JE147">#REF!</definedName>
    <definedName name="__JE16">#REF!</definedName>
    <definedName name="__JE17">#REF!</definedName>
    <definedName name="__je2">'[4]JE 120 Jan-Nov Facesheet'!#REF!</definedName>
    <definedName name="__JE220">#REF!</definedName>
    <definedName name="__JE230">#REF!</definedName>
    <definedName name="__JE234">#REF!</definedName>
    <definedName name="__JE236">#REF!</definedName>
    <definedName name="__JE237">#REF!</definedName>
    <definedName name="__JE24">#REF!</definedName>
    <definedName name="__JE33">#REF!</definedName>
    <definedName name="__New2">#REF!</definedName>
    <definedName name="__New3">#REF!</definedName>
    <definedName name="__New4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qre84">'[3]QRE''s'!$D$1:$D$65536</definedName>
    <definedName name="__qre8490">[3]Model!$I$126</definedName>
    <definedName name="__qre8491">[3]Model!$J$126</definedName>
    <definedName name="__qre8492">[3]Model!$K$126</definedName>
    <definedName name="__qre8493">[3]Model!$L$126</definedName>
    <definedName name="__qre8494">[3]Model!$M$126</definedName>
    <definedName name="__qre8495">[3]Model!$N$126</definedName>
    <definedName name="__qre8496">[3]Model!$O$126</definedName>
    <definedName name="__qre8497">[3]Model!$P$126</definedName>
    <definedName name="__qre8498">[3]Model!$Q$126</definedName>
    <definedName name="__qre85">'[3]QRE''s'!$E$1:$E$65536</definedName>
    <definedName name="__qre8590">[3]Model!$I$127</definedName>
    <definedName name="__qre8591">[3]Model!$J$127</definedName>
    <definedName name="__qre8592">[3]Model!$K$127</definedName>
    <definedName name="__qre8593">[3]Model!$L$127</definedName>
    <definedName name="__qre8594">[3]Model!$M$127</definedName>
    <definedName name="__qre8595">[3]Model!$N$127</definedName>
    <definedName name="__qre8596">[3]Model!$O$127</definedName>
    <definedName name="__qre8597">[3]Model!$P$127</definedName>
    <definedName name="__qre8598">[3]Model!$Q$127</definedName>
    <definedName name="__qre86">'[3]QRE''s'!$F$1:$F$65536</definedName>
    <definedName name="__qre8690">[3]Model!$I$128</definedName>
    <definedName name="__qre8691">[3]Model!$J$128</definedName>
    <definedName name="__qre8692">[3]Model!$K$128</definedName>
    <definedName name="__qre8693">[3]Model!$L$128</definedName>
    <definedName name="__qre8694">[3]Model!$M$128</definedName>
    <definedName name="__qre8695">[3]Model!$N$128</definedName>
    <definedName name="__qre8696">[3]Model!$O$128</definedName>
    <definedName name="__qre8697">[3]Model!$P$128</definedName>
    <definedName name="__qre8698">[3]Model!$Q$128</definedName>
    <definedName name="__qre87">'[3]QRE''s'!$G$1:$G$65536</definedName>
    <definedName name="__qre8790">[3]Model!$I$129</definedName>
    <definedName name="__qre8791">[3]Model!$J$129</definedName>
    <definedName name="__qre8792">[3]Model!$K$129</definedName>
    <definedName name="__qre8793">[3]Model!$L$129</definedName>
    <definedName name="__qre8794">[3]Model!$M$129</definedName>
    <definedName name="__qre8795">[3]Model!$N$129</definedName>
    <definedName name="__qre8796">[3]Model!$O$129</definedName>
    <definedName name="__qre8797">[3]Model!$P$129</definedName>
    <definedName name="__qre8798">[3]Model!$Q$129</definedName>
    <definedName name="__qre88">'[3]QRE''s'!$H$1:$H$65536</definedName>
    <definedName name="__qre8890">[3]Model!$I$130</definedName>
    <definedName name="__qre8891">[3]Model!$J$130</definedName>
    <definedName name="__qre8892">[3]Model!$K$130</definedName>
    <definedName name="__qre8893">[3]Model!$L$130</definedName>
    <definedName name="__qre8894">[3]Model!$M$130</definedName>
    <definedName name="__qre8895">[3]Model!$N$130</definedName>
    <definedName name="__qre8896">[3]Model!$O$130</definedName>
    <definedName name="__qre8897">[3]Model!$P$130</definedName>
    <definedName name="__qre8898">[3]Model!$Q$130</definedName>
    <definedName name="__qre89">'[3]QRE''s'!$I$1:$I$65536</definedName>
    <definedName name="__qre90">'[3]QRE''s'!$J$1:$J$65536</definedName>
    <definedName name="__qre91">'[3]QRE''s'!$K$1:$K$65536</definedName>
    <definedName name="__qre92">'[3]QRE''s'!$L$1:$L$65536</definedName>
    <definedName name="__qre93">'[3]QRE''s'!$M$1:$M$65536</definedName>
    <definedName name="__qre94">'[3]QRE''s'!$N$1:$N$65536</definedName>
    <definedName name="__qre95">'[3]QRE''s'!$O$1:$O$65536</definedName>
    <definedName name="__qre96">'[3]QRE''s'!$P$1:$P$65536</definedName>
    <definedName name="__qre97">'[3]QRE''s'!$Q$1:$Q$65536</definedName>
    <definedName name="__qre98">'[3]QRE''s'!$R$1:$R$65536</definedName>
    <definedName name="_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_SUM282">'[8]YTD Summary'!#REF!</definedName>
    <definedName name="__tqc90">'[3]QRE''s'!$J$101</definedName>
    <definedName name="__tqc91">'[3]QRE''s'!$K$101</definedName>
    <definedName name="__tqc92">'[3]QRE''s'!$L$101</definedName>
    <definedName name="__tqc93">'[3]QRE''s'!$M$101</definedName>
    <definedName name="__tqc94">'[3]QRE''s'!$N$101</definedName>
    <definedName name="__tqc95">'[3]QRE''s'!$O$101</definedName>
    <definedName name="__tqc96">'[3]QRE''s'!$P$101</definedName>
    <definedName name="__tqc97">'[3]QRE''s'!$Q$101</definedName>
    <definedName name="__tqc98">'[3]QRE''s'!$R$101</definedName>
    <definedName name="__tql90">'[3]QRE''s'!$J$99</definedName>
    <definedName name="__tql91">'[3]QRE''s'!$K$99</definedName>
    <definedName name="__tql92">'[3]QRE''s'!$L$99</definedName>
    <definedName name="__tql93">'[3]QRE''s'!$M$99</definedName>
    <definedName name="__tql94">'[3]QRE''s'!$N$99</definedName>
    <definedName name="__tql95">'[3]QRE''s'!$O$99</definedName>
    <definedName name="__tql96">'[3]QRE''s'!$P$99</definedName>
    <definedName name="__tql97">'[3]QRE''s'!$Q$99</definedName>
    <definedName name="__tql98">'[3]QRE''s'!$R$99</definedName>
    <definedName name="__tqs90">'[3]QRE''s'!$J$100</definedName>
    <definedName name="__tqs91">'[3]QRE''s'!$K$100</definedName>
    <definedName name="__tqs92">'[3]QRE''s'!$L$100</definedName>
    <definedName name="__tqs93">'[3]QRE''s'!$M$100</definedName>
    <definedName name="__tqs94">'[3]QRE''s'!$N$100</definedName>
    <definedName name="__tqs95">'[3]QRE''s'!$O$100</definedName>
    <definedName name="__tqs96">'[3]QRE''s'!$P$100</definedName>
    <definedName name="__tqs97">'[3]QRE''s'!$Q$100</definedName>
    <definedName name="__tqs98">'[3]QRE''s'!$R$100</definedName>
    <definedName name="_1__123Graph_ACHART_17" hidden="1">'[12]10'!#REF!</definedName>
    <definedName name="_1__123Graph_ACONTRACT_BY_B_U" hidden="1">'[13]QRE Charts'!$D$275:$Q$275</definedName>
    <definedName name="_1_0_0_K" hidden="1">[14]Masterdata!#REF!</definedName>
    <definedName name="_1_0_0_L" hidden="1">[14]Masterdata!#REF!</definedName>
    <definedName name="_10__123Graph_ACHART_17" hidden="1">'[12]10'!#REF!</definedName>
    <definedName name="_10__123Graph_ASUPPLIES_BY_B_U" hidden="1">'[13]QRE Charts'!$D$249:$Q$249</definedName>
    <definedName name="_10__123Graph_AWAGES_BY_B_U" hidden="1">'[15]QRE Charts'!$D$223:$R$223</definedName>
    <definedName name="_10__123Graph_BQRE_S_BY_TYPE" hidden="1">'[13]QRE''s'!$D$100:$R$100</definedName>
    <definedName name="_102__123Graph_XQRE_S_BY_CO." hidden="1">'[13]QRE Charts'!$D$222:$R$222</definedName>
    <definedName name="_105__123Graph_XQRE_S_BY_TYPE" hidden="1">'[13]QRE Charts'!$D$222:$R$222</definedName>
    <definedName name="_108__123Graph_XSUPPLIES_BY_B_U" hidden="1">'[13]QRE Charts'!$D$222:$R$222</definedName>
    <definedName name="_11__123Graph_ACHART_17" hidden="1">'[16]10'!#REF!</definedName>
    <definedName name="_11__123Graph_BCONTRACT_BY_B_U" hidden="1">'[15]QRE Charts'!$D$276:$Q$276</definedName>
    <definedName name="_11__123Graph_BSENS_COMPARISON" hidden="1">'[13]QRE Charts'!$E$366:$O$366</definedName>
    <definedName name="_111__123Graph_XTAX_CREDIT" hidden="1">'[13]QRE Charts'!$C$332:$C$342</definedName>
    <definedName name="_113_0_0_K" hidden="1">[14]Masterdata!#REF!</definedName>
    <definedName name="_115_0_0_S" hidden="1">[14]Masterdata!#REF!</definedName>
    <definedName name="_12__123Graph_ASENS_COMPARISON" hidden="1">'[13]QRE Charts'!$E$365:$O$365</definedName>
    <definedName name="_12__123Graph_ATAX_CREDIT" hidden="1">'[13]QRE Charts'!$D$332:$D$342</definedName>
    <definedName name="_12__123Graph_BQRE_S_BY_CO." hidden="1">'[15]QRE Charts'!$D$302:$R$302</definedName>
    <definedName name="_12__123Graph_BSUPPLIES_BY_B_U" hidden="1">'[13]QRE Charts'!$D$250:$Q$250</definedName>
    <definedName name="_13__123Graph_BQRE_S_BY_TYPE" hidden="1">'[15]QRE''s'!$D$100:$R$100</definedName>
    <definedName name="_13__123Graph_BTAX_CREDIT" hidden="1">'[13]QRE Charts'!$E$332:$E$342</definedName>
    <definedName name="_14__123Graph_AWAGES_BY_B_U" hidden="1">'[13]QRE Charts'!$D$223:$R$223</definedName>
    <definedName name="_14__123Graph_BSENS_COMPARISON" hidden="1">'[15]QRE Charts'!$E$366:$O$366</definedName>
    <definedName name="_14__123Graph_BWAGES_BY_B_U" hidden="1">'[13]QRE Charts'!$D$224:$R$224</definedName>
    <definedName name="_15__123Graph_ASUPPLIES_BY_B_U" hidden="1">'[13]QRE Charts'!$D$249:$Q$249</definedName>
    <definedName name="_15__123Graph_BSUPPLIES_BY_B_U" hidden="1">'[15]QRE Charts'!$D$250:$Q$250</definedName>
    <definedName name="_15__123Graph_CCONTRACT_BY_B_U" hidden="1">'[13]QRE Charts'!$D$277:$Q$277</definedName>
    <definedName name="_16__123Graph_BCONTRACT_BY_B_U" hidden="1">'[13]QRE Charts'!$D$276:$Q$276</definedName>
    <definedName name="_16__123Graph_BTAX_CREDIT" hidden="1">'[15]QRE Charts'!$E$332:$E$342</definedName>
    <definedName name="_16__123Graph_CQRE_S_BY_CO." hidden="1">'[13]QRE Charts'!$D$303:$R$303</definedName>
    <definedName name="_17__123Graph_BWAGES_BY_B_U" hidden="1">'[15]QRE Charts'!$D$224:$R$224</definedName>
    <definedName name="_17__123Graph_CQRE_S_BY_TYPE" hidden="1">'[13]QRE''s'!$D$101:$R$101</definedName>
    <definedName name="_18__123Graph_ATAX_CREDIT" hidden="1">'[13]QRE Charts'!$D$332:$D$342</definedName>
    <definedName name="_18__123Graph_BQRE_S_BY_CO." hidden="1">'[13]QRE Charts'!$D$302:$R$302</definedName>
    <definedName name="_18__123Graph_CCONTRACT_BY_B_U" hidden="1">'[15]QRE Charts'!$D$277:$Q$277</definedName>
    <definedName name="_18__123Graph_CSENS_COMPARISON" hidden="1">'[13]QRE Charts'!$E$367:$O$367</definedName>
    <definedName name="_19__123Graph_CQRE_S_BY_CO." hidden="1">'[15]QRE Charts'!$D$303:$R$303</definedName>
    <definedName name="_19__123Graph_CSUPPLIES_BY_B_U" hidden="1">'[13]QRE Charts'!$D$251:$Q$251</definedName>
    <definedName name="_1JE220_WP">#REF!</definedName>
    <definedName name="_1K" hidden="1">#REF!</definedName>
    <definedName name="_2__123Graph_ACHART_17" hidden="1">'[12]10'!#REF!</definedName>
    <definedName name="_2__123Graph_ACONTRACT_BY_B_U" hidden="1">'[13]QRE Charts'!$D$275:$Q$275</definedName>
    <definedName name="_2__123Graph_AQRE_S_BY_CO." hidden="1">'[13]QRE Charts'!$D$301:$R$301</definedName>
    <definedName name="_2_0_0_S" hidden="1">[14]Masterdata!#REF!</definedName>
    <definedName name="_20__123Graph_BQRE_S_BY_TYPE" hidden="1">'[13]QRE''s'!$D$100:$R$100</definedName>
    <definedName name="_20__123Graph_CQRE_S_BY_TYPE" hidden="1">'[15]QRE''s'!$D$101:$R$101</definedName>
    <definedName name="_20__123Graph_CWAGES_BY_B_U" hidden="1">'[13]QRE Charts'!$D$225:$R$225</definedName>
    <definedName name="_21__123Graph_AWAGES_BY_B_U" hidden="1">'[13]QRE Charts'!$D$223:$R$223</definedName>
    <definedName name="_21__123Graph_CSENS_COMPARISON" hidden="1">'[15]QRE Charts'!$E$367:$O$367</definedName>
    <definedName name="_21__123Graph_DCONTRACT_BY_B_U" hidden="1">'[13]QRE Charts'!$D$278:$Q$278</definedName>
    <definedName name="_22__123Graph_BSENS_COMPARISON" hidden="1">'[13]QRE Charts'!$E$366:$O$366</definedName>
    <definedName name="_22__123Graph_CSUPPLIES_BY_B_U" hidden="1">'[15]QRE Charts'!$D$251:$Q$251</definedName>
    <definedName name="_22__123Graph_DQRE_S_BY_CO." hidden="1">'[13]QRE Charts'!$D$304:$R$304</definedName>
    <definedName name="_23__123Graph_CWAGES_BY_B_U" hidden="1">'[15]QRE Charts'!$D$225:$R$225</definedName>
    <definedName name="_23__123Graph_DSUPPLIES_BY_B_U" hidden="1">'[13]QRE Charts'!$D$252:$Q$252</definedName>
    <definedName name="_24__123Graph_BCONTRACT_BY_B_U" hidden="1">'[13]QRE Charts'!$D$276:$Q$276</definedName>
    <definedName name="_24__123Graph_BSUPPLIES_BY_B_U" hidden="1">'[13]QRE Charts'!$D$250:$Q$250</definedName>
    <definedName name="_24__123Graph_DCONTRACT_BY_B_U" hidden="1">'[15]QRE Charts'!$D$278:$Q$278</definedName>
    <definedName name="_24__123Graph_DWAGES_BY_B_U" hidden="1">'[13]QRE Charts'!$D$226:$R$226</definedName>
    <definedName name="_25__123Graph_DQRE_S_BY_CO." hidden="1">'[15]QRE Charts'!$D$304:$R$304</definedName>
    <definedName name="_25__123Graph_ECONTRACT_BY_B_U" hidden="1">'[13]QRE Charts'!$D$279:$Q$279</definedName>
    <definedName name="_26__123Graph_BTAX_CREDIT" hidden="1">'[13]QRE Charts'!$E$332:$E$342</definedName>
    <definedName name="_26__123Graph_DSUPPLIES_BY_B_U" hidden="1">'[15]QRE Charts'!$D$252:$Q$252</definedName>
    <definedName name="_26__123Graph_EQRE_S_BY_CO." hidden="1">'[13]QRE Charts'!$D$305:$R$305</definedName>
    <definedName name="_27__123Graph_BQRE_S_BY_CO." hidden="1">'[13]QRE Charts'!$D$302:$R$302</definedName>
    <definedName name="_27__123Graph_DWAGES_BY_B_U" hidden="1">'[15]QRE Charts'!$D$226:$R$226</definedName>
    <definedName name="_27__123Graph_ESUPPLIES_BY_B_U" hidden="1">'[13]QRE Charts'!$D$253:$Q$253</definedName>
    <definedName name="_28__123Graph_BWAGES_BY_B_U" hidden="1">'[13]QRE Charts'!$D$224:$R$224</definedName>
    <definedName name="_28__123Graph_ECONTRACT_BY_B_U" hidden="1">'[15]QRE Charts'!$D$279:$Q$279</definedName>
    <definedName name="_28__123Graph_EWAGES_BY_B_U" hidden="1">'[13]QRE Charts'!$D$227:$R$227</definedName>
    <definedName name="_29__123Graph_EQRE_S_BY_CO." hidden="1">'[15]QRE Charts'!$D$305:$R$305</definedName>
    <definedName name="_29__123Graph_FCONTRACT_BY_B_U" hidden="1">'[13]QRE Charts'!$D$280:$Q$280</definedName>
    <definedName name="_2JE220_WP">#REF!</definedName>
    <definedName name="_2QTR">#REF!</definedName>
    <definedName name="_2S" hidden="1">[14]Masterdata!#REF!</definedName>
    <definedName name="_3_">[1]IS!#REF!</definedName>
    <definedName name="_3__123Graph_ACHART_17" hidden="1">'[16]10'!#REF!</definedName>
    <definedName name="_3__123Graph_ACONTRACT_BY_B_U" hidden="1">'[13]QRE Charts'!$D$275:$Q$275</definedName>
    <definedName name="_3__123Graph_AQRE_S_BY_TYPE" hidden="1">'[13]QRE''s'!$D$99:$R$99</definedName>
    <definedName name="_3_0_0_K" hidden="1">[14]Masterdata!#REF!</definedName>
    <definedName name="_30__123Graph_BQRE_S_BY_TYPE" hidden="1">'[13]QRE''s'!$D$100:$R$100</definedName>
    <definedName name="_30__123Graph_CCONTRACT_BY_B_U" hidden="1">'[13]QRE Charts'!$D$277:$Q$277</definedName>
    <definedName name="_30__123Graph_ESUPPLIES_BY_B_U" hidden="1">'[15]QRE Charts'!$D$253:$Q$253</definedName>
    <definedName name="_30__123Graph_FQRE_S_BY_CO." hidden="1">'[13]QRE Charts'!$D$306:$R$306</definedName>
    <definedName name="_31__123Graph_EWAGES_BY_B_U" hidden="1">'[15]QRE Charts'!$D$227:$R$227</definedName>
    <definedName name="_31__123Graph_FSUPPLIES_BY_B_U" hidden="1">'[13]QRE Charts'!$D$254:$Q$254</definedName>
    <definedName name="_32__123Graph_CQRE_S_BY_CO." hidden="1">'[13]QRE Charts'!$D$303:$R$303</definedName>
    <definedName name="_32__123Graph_FCONTRACT_BY_B_U" hidden="1">'[15]QRE Charts'!$D$280:$Q$280</definedName>
    <definedName name="_32__123Graph_FWAGES_BY_B_U" hidden="1">'[13]QRE Charts'!$D$228:$R$228</definedName>
    <definedName name="_33__123Graph_BSENS_COMPARISON" hidden="1">'[13]QRE Charts'!$E$366:$O$366</definedName>
    <definedName name="_33__123Graph_FQRE_S_BY_CO." hidden="1">'[15]QRE Charts'!$D$306:$R$306</definedName>
    <definedName name="_33__123Graph_XCONTRACT_BY_B_U" hidden="1">'[13]QRE Charts'!$D$222:$R$222</definedName>
    <definedName name="_34__123Graph_CQRE_S_BY_TYPE" hidden="1">'[13]QRE''s'!$D$101:$R$101</definedName>
    <definedName name="_34__123Graph_FSUPPLIES_BY_B_U" hidden="1">'[15]QRE Charts'!$D$254:$Q$254</definedName>
    <definedName name="_34__123Graph_XQRE_S_BY_CO." hidden="1">'[13]QRE Charts'!$D$222:$R$222</definedName>
    <definedName name="_35__123Graph_FWAGES_BY_B_U" hidden="1">'[15]QRE Charts'!$D$228:$R$228</definedName>
    <definedName name="_35__123Graph_XQRE_S_BY_TYPE" hidden="1">'[13]QRE Charts'!$D$222:$R$222</definedName>
    <definedName name="_36__123Graph_BSUPPLIES_BY_B_U" hidden="1">'[13]QRE Charts'!$D$250:$Q$250</definedName>
    <definedName name="_36__123Graph_CSENS_COMPARISON" hidden="1">'[13]QRE Charts'!$E$367:$O$367</definedName>
    <definedName name="_36__123Graph_XCONTRACT_BY_B_U" hidden="1">'[15]QRE Charts'!$D$222:$R$222</definedName>
    <definedName name="_36__123Graph_XSUPPLIES_BY_B_U" hidden="1">'[13]QRE Charts'!$D$222:$R$222</definedName>
    <definedName name="_37__123Graph_XQRE_S_BY_CO." hidden="1">'[15]QRE Charts'!$D$222:$R$222</definedName>
    <definedName name="_37__123Graph_XTAX_CREDIT" hidden="1">'[13]QRE Charts'!$C$332:$C$342</definedName>
    <definedName name="_38__123Graph_CSUPPLIES_BY_B_U" hidden="1">'[13]QRE Charts'!$D$251:$Q$251</definedName>
    <definedName name="_38__123Graph_XQRE_S_BY_TYPE" hidden="1">'[15]QRE Charts'!$D$222:$R$222</definedName>
    <definedName name="_38_0_0_K" hidden="1">[14]Masterdata!#REF!</definedName>
    <definedName name="_39__123Graph_BTAX_CREDIT" hidden="1">'[13]QRE Charts'!$E$332:$E$342</definedName>
    <definedName name="_39__123Graph_XSUPPLIES_BY_B_U" hidden="1">'[15]QRE Charts'!$D$222:$R$222</definedName>
    <definedName name="_39_0_0_K" hidden="1">[14]Masterdata!#REF!</definedName>
    <definedName name="_39_0_0_S" hidden="1">[14]Masterdata!#REF!</definedName>
    <definedName name="_4__123Graph_ACHART_17" hidden="1">'[9]10'!#REF!</definedName>
    <definedName name="_4__123Graph_ACONTRACT_BY_B_U" hidden="1">'[15]QRE Charts'!$D$275:$Q$275</definedName>
    <definedName name="_4__123Graph_AQRE_S_BY_CO." hidden="1">'[13]QRE Charts'!$D$301:$R$301</definedName>
    <definedName name="_4__123Graph_ASENS_COMPARISON" hidden="1">'[13]QRE Charts'!$E$365:$O$365</definedName>
    <definedName name="_4_0_0_K" hidden="1">#REF!</definedName>
    <definedName name="_4_0_0_S" hidden="1">[14]Masterdata!#REF!</definedName>
    <definedName name="_40__123Graph_CWAGES_BY_B_U" hidden="1">'[13]QRE Charts'!$D$225:$R$225</definedName>
    <definedName name="_40__123Graph_XTAX_CREDIT" hidden="1">'[15]QRE Charts'!$C$332:$C$342</definedName>
    <definedName name="_40_0_0_K" hidden="1">[14]Masterdata!#REF!</definedName>
    <definedName name="_40_0_0_S" hidden="1">[14]Masterdata!#REF!</definedName>
    <definedName name="_41_0_0_S" hidden="1">[14]Masterdata!#REF!</definedName>
    <definedName name="_42__123Graph_BWAGES_BY_B_U" hidden="1">'[13]QRE Charts'!$D$224:$R$224</definedName>
    <definedName name="_42__123Graph_DCONTRACT_BY_B_U" hidden="1">'[13]QRE Charts'!$D$278:$Q$278</definedName>
    <definedName name="_42_0_0_K" hidden="1">[14]Masterdata!#REF!</definedName>
    <definedName name="_43_0_0_S" hidden="1">[14]Masterdata!#REF!</definedName>
    <definedName name="_44__123Graph_DQRE_S_BY_CO." hidden="1">'[13]QRE Charts'!$D$304:$R$304</definedName>
    <definedName name="_45__123Graph_CCONTRACT_BY_B_U" hidden="1">'[13]QRE Charts'!$D$277:$Q$277</definedName>
    <definedName name="_46__123Graph_DSUPPLIES_BY_B_U" hidden="1">'[13]QRE Charts'!$D$252:$Q$252</definedName>
    <definedName name="_47_0_0_S" hidden="1">[14]Masterdata!#REF!</definedName>
    <definedName name="_48__123Graph_CQRE_S_BY_CO." hidden="1">'[13]QRE Charts'!$D$303:$R$303</definedName>
    <definedName name="_48__123Graph_DWAGES_BY_B_U" hidden="1">'[13]QRE Charts'!$D$226:$R$226</definedName>
    <definedName name="_4JE220_WP">#REF!</definedName>
    <definedName name="_5__123Graph_ACHART_17" hidden="1">'[9]10'!#REF!</definedName>
    <definedName name="_5__123Graph_AQRE_S_BY_CO." hidden="1">'[15]QRE Charts'!$D$301:$R$301</definedName>
    <definedName name="_5__123Graph_ASUPPLIES_BY_B_U" hidden="1">'[13]QRE Charts'!$D$249:$Q$249</definedName>
    <definedName name="_5_0_0_S" hidden="1">[14]Masterdata!#REF!</definedName>
    <definedName name="_50__123Graph_ECONTRACT_BY_B_U" hidden="1">'[13]QRE Charts'!$D$279:$Q$279</definedName>
    <definedName name="_51__123Graph_CQRE_S_BY_TYPE" hidden="1">'[13]QRE''s'!$D$101:$R$101</definedName>
    <definedName name="_52__123Graph_EQRE_S_BY_CO." hidden="1">'[13]QRE Charts'!$D$305:$R$305</definedName>
    <definedName name="_54__123Graph_CSENS_COMPARISON" hidden="1">'[13]QRE Charts'!$E$367:$O$367</definedName>
    <definedName name="_54__123Graph_ESUPPLIES_BY_B_U" hidden="1">'[13]QRE Charts'!$D$253:$Q$253</definedName>
    <definedName name="_56__123Graph_EWAGES_BY_B_U" hidden="1">'[13]QRE Charts'!$D$227:$R$227</definedName>
    <definedName name="_57__123Graph_CSUPPLIES_BY_B_U" hidden="1">'[13]QRE Charts'!$D$251:$Q$251</definedName>
    <definedName name="_58__123Graph_FCONTRACT_BY_B_U" hidden="1">'[13]QRE Charts'!$D$280:$Q$280</definedName>
    <definedName name="_6__123Graph_ACHART_17" hidden="1">'[12]10'!#REF!</definedName>
    <definedName name="_6__123Graph_AQRE_S_BY_CO." hidden="1">'[13]QRE Charts'!$D$301:$R$301</definedName>
    <definedName name="_6__123Graph_AQRE_S_BY_TYPE" hidden="1">'[13]QRE''s'!$D$99:$R$99</definedName>
    <definedName name="_6__123Graph_ATAX_CREDIT" hidden="1">'[13]QRE Charts'!$D$332:$D$342</definedName>
    <definedName name="_6_0_0_S" hidden="1">[14]Masterdata!#REF!</definedName>
    <definedName name="_60__123Graph_CWAGES_BY_B_U" hidden="1">'[13]QRE Charts'!$D$225:$R$225</definedName>
    <definedName name="_60__123Graph_FQRE_S_BY_CO." hidden="1">'[13]QRE Charts'!$D$306:$R$306</definedName>
    <definedName name="_62__123Graph_FSUPPLIES_BY_B_U" hidden="1">'[13]QRE Charts'!$D$254:$Q$254</definedName>
    <definedName name="_63__123Graph_DCONTRACT_BY_B_U" hidden="1">'[13]QRE Charts'!$D$278:$Q$278</definedName>
    <definedName name="_64__123Graph_FWAGES_BY_B_U" hidden="1">'[13]QRE Charts'!$D$228:$R$228</definedName>
    <definedName name="_6532">#REF!</definedName>
    <definedName name="_6533">#REF!</definedName>
    <definedName name="_6543">#REF!</definedName>
    <definedName name="_66__123Graph_DQRE_S_BY_CO." hidden="1">'[13]QRE Charts'!$D$304:$R$304</definedName>
    <definedName name="_66__123Graph_XCONTRACT_BY_B_U" hidden="1">'[13]QRE Charts'!$D$222:$R$222</definedName>
    <definedName name="_68__123Graph_XQRE_S_BY_CO." hidden="1">'[13]QRE Charts'!$D$222:$R$222</definedName>
    <definedName name="_69__123Graph_DSUPPLIES_BY_B_U" hidden="1">'[13]QRE Charts'!$D$252:$Q$252</definedName>
    <definedName name="_7__123Graph_ASENS_COMPARISON" hidden="1">'[15]QRE Charts'!$E$365:$O$365</definedName>
    <definedName name="_7__123Graph_AWAGES_BY_B_U" hidden="1">'[13]QRE Charts'!$D$223:$R$223</definedName>
    <definedName name="_70__123Graph_XQRE_S_BY_TYPE" hidden="1">'[13]QRE Charts'!$D$222:$R$222</definedName>
    <definedName name="_72__123Graph_DWAGES_BY_B_U" hidden="1">'[13]QRE Charts'!$D$226:$R$226</definedName>
    <definedName name="_72__123Graph_XSUPPLIES_BY_B_U" hidden="1">'[13]QRE Charts'!$D$222:$R$222</definedName>
    <definedName name="_74__123Graph_XTAX_CREDIT" hidden="1">'[13]QRE Charts'!$C$332:$C$342</definedName>
    <definedName name="_75__123Graph_ECONTRACT_BY_B_U" hidden="1">'[13]QRE Charts'!$D$279:$Q$279</definedName>
    <definedName name="_78__123Graph_EQRE_S_BY_CO." hidden="1">'[13]QRE Charts'!$D$305:$R$305</definedName>
    <definedName name="_78_0_0_K" hidden="1">[14]Masterdata!#REF!</definedName>
    <definedName name="_8__123Graph_ASENS_COMPARISON" hidden="1">'[13]QRE Charts'!$E$365:$O$365</definedName>
    <definedName name="_8__123Graph_ASUPPLIES_BY_B_U" hidden="1">'[15]QRE Charts'!$D$249:$Q$249</definedName>
    <definedName name="_8__123Graph_BCONTRACT_BY_B_U" hidden="1">'[13]QRE Charts'!$D$276:$Q$276</definedName>
    <definedName name="_81__123Graph_ESUPPLIES_BY_B_U" hidden="1">'[13]QRE Charts'!$D$253:$Q$253</definedName>
    <definedName name="_82_0_0_S" hidden="1">[14]Masterdata!#REF!</definedName>
    <definedName name="_84__123Graph_EWAGES_BY_B_U" hidden="1">'[13]QRE Charts'!$D$227:$R$227</definedName>
    <definedName name="_84_PHASE1">[3]Comparison!$E$9:$E$165</definedName>
    <definedName name="_85_PHASE1">[3]Comparison!$I$9:$I$165</definedName>
    <definedName name="_86_PHASE1">[3]Comparison!$M$9:$M$165</definedName>
    <definedName name="_87__123Graph_FCONTRACT_BY_B_U" hidden="1">'[13]QRE Charts'!$D$280:$Q$280</definedName>
    <definedName name="_87_PHASE1">[3]Comparison!$Q$9:$Q$165</definedName>
    <definedName name="_88_PHASE1">[3]Comparison!$U$9:$U$165</definedName>
    <definedName name="_88TOTALS">#REF!</definedName>
    <definedName name="_89_PHASE1">[3]Comparison!$AD$9:$AD$165</definedName>
    <definedName name="_9__123Graph_AQRE_S_BY_TYPE" hidden="1">'[13]QRE''s'!$D$99:$R$99</definedName>
    <definedName name="_9__123Graph_ATAX_CREDIT" hidden="1">'[15]QRE Charts'!$D$332:$D$342</definedName>
    <definedName name="_9__123Graph_BQRE_S_BY_CO." hidden="1">'[13]QRE Charts'!$D$302:$R$302</definedName>
    <definedName name="_90__123Graph_FQRE_S_BY_CO." hidden="1">'[13]QRE Charts'!$D$306:$R$306</definedName>
    <definedName name="_90_PHASE1">[3]Comparison!$AH$9:$AH$165</definedName>
    <definedName name="_91_PHASE1">[3]Comparison!$AL$9:$AL$165</definedName>
    <definedName name="_92_PHASE1">[3]Comparison!$AP$9:$AP$165</definedName>
    <definedName name="_93__123Graph_FSUPPLIES_BY_B_U" hidden="1">'[13]QRE Charts'!$D$254:$Q$254</definedName>
    <definedName name="_93_PHASE1">[3]Comparison!$AT$9:$AT$165</definedName>
    <definedName name="_94_PHASE1">[3]Comparison!$AX$9:$AX$165</definedName>
    <definedName name="_95_PHASE1">[3]Comparison!$BB$9:$BB$165</definedName>
    <definedName name="_96__123Graph_FWAGES_BY_B_U" hidden="1">'[13]QRE Charts'!$D$228:$R$228</definedName>
    <definedName name="_96_PHASE1">[3]Comparison!$BF$9:$BF$165</definedName>
    <definedName name="_97_PHASE1">[3]Comparison!$BJ$9:$BJ$165</definedName>
    <definedName name="_98_PHASE1">[3]Comparison!$BN$9:$BN$165</definedName>
    <definedName name="_99__123Graph_XCONTRACT_BY_B_U" hidden="1">'[13]QRE Charts'!$D$222:$R$222</definedName>
    <definedName name="_agr100101">#REF!</definedName>
    <definedName name="_agr100102">#REF!</definedName>
    <definedName name="_agr100103">#REF!</definedName>
    <definedName name="_agr101102">#REF!</definedName>
    <definedName name="_agr101103">#REF!</definedName>
    <definedName name="_agr102103">#REF!</definedName>
    <definedName name="_agr8590">#REF!</definedName>
    <definedName name="_agr8690">[3]Model!$I$58</definedName>
    <definedName name="_agr8691">#REF!</definedName>
    <definedName name="_agr8790">[3]Model!$I$59</definedName>
    <definedName name="_agr8791">[3]Model!$J$59</definedName>
    <definedName name="_agr8792">#REF!</definedName>
    <definedName name="_agr8890">[3]Model!$I$60</definedName>
    <definedName name="_agr8891">[3]Model!$J$60</definedName>
    <definedName name="_agr8892">[3]Model!$K$60</definedName>
    <definedName name="_agr8893">#REF!</definedName>
    <definedName name="_agr8990">[3]Model!$I$61</definedName>
    <definedName name="_agr8991">[3]Model!$J$61</definedName>
    <definedName name="_agr8992">[3]Model!$K$61</definedName>
    <definedName name="_agr8993">[3]Model!$L$61</definedName>
    <definedName name="_agr8994">#REF!</definedName>
    <definedName name="_agr9091">[3]Model!$J$62</definedName>
    <definedName name="_agr9092">[3]Model!$K$62</definedName>
    <definedName name="_agr9093">[3]Model!$L$62</definedName>
    <definedName name="_agr9094">[3]Model!$M$62</definedName>
    <definedName name="_agr9095">#REF!</definedName>
    <definedName name="_agr9192">[3]Model!$K$63</definedName>
    <definedName name="_agr9193">[3]Model!$L$63</definedName>
    <definedName name="_agr9194">[3]Model!$M$63</definedName>
    <definedName name="_agr9195">[3]Model!$N$63</definedName>
    <definedName name="_agr9196">#REF!</definedName>
    <definedName name="_agr9293">[3]Model!$L$64</definedName>
    <definedName name="_agr9294">[3]Model!$M$64</definedName>
    <definedName name="_agr9295">[3]Model!$N$64</definedName>
    <definedName name="_agr9296">[3]Model!$O$64</definedName>
    <definedName name="_agr9297">#REF!</definedName>
    <definedName name="_agr9394">[3]Model!$M$65</definedName>
    <definedName name="_agr9395">[3]Model!$N$65</definedName>
    <definedName name="_agr9396">[3]Model!$O$65</definedName>
    <definedName name="_agr9397">[3]Model!$P$65</definedName>
    <definedName name="_agr9398">#REF!</definedName>
    <definedName name="_agr9495">[3]Model!$N$66</definedName>
    <definedName name="_agr9496">[3]Model!$O$66</definedName>
    <definedName name="_agr9497">[3]Model!$P$66</definedName>
    <definedName name="_agr9498">[3]Model!$Q$66</definedName>
    <definedName name="_agr9499">#REF!</definedName>
    <definedName name="_agr95100">#REF!</definedName>
    <definedName name="_agr9596">[3]Model!$O$67</definedName>
    <definedName name="_agr9597">[3]Model!$P$67</definedName>
    <definedName name="_agr9598">[3]Model!$Q$67</definedName>
    <definedName name="_agr9599">#REF!</definedName>
    <definedName name="_agr96100">#REF!</definedName>
    <definedName name="_agr96101">#REF!</definedName>
    <definedName name="_agr9697">[3]Model!$P$68</definedName>
    <definedName name="_agr9698">[3]Model!$Q$68</definedName>
    <definedName name="_agr9699">#REF!</definedName>
    <definedName name="_agr97100">#REF!</definedName>
    <definedName name="_agr97101">#REF!</definedName>
    <definedName name="_agr97102">#REF!</definedName>
    <definedName name="_agr9798">[3]Model!$Q$69</definedName>
    <definedName name="_agr9799">#REF!</definedName>
    <definedName name="_agr98100">#REF!</definedName>
    <definedName name="_agr98101">#REF!</definedName>
    <definedName name="_agr98102">#REF!</definedName>
    <definedName name="_agr98103">#REF!</definedName>
    <definedName name="_agr9899">#REF!</definedName>
    <definedName name="_agr99100">#REF!</definedName>
    <definedName name="_agr99101">#REF!</definedName>
    <definedName name="_agr99102">#REF!</definedName>
    <definedName name="_agr99103">#REF!</definedName>
    <definedName name="_bbb1" hidden="1">{#N/A,#N/A,FALSE,"O&amp;M by processes";#N/A,#N/A,FALSE,"Elec Act vs Bud";#N/A,#N/A,FALSE,"G&amp;A";#N/A,#N/A,FALSE,"BGS";#N/A,#N/A,FALSE,"Res Cost"}</definedName>
    <definedName name="_cal1">#REF!</definedName>
    <definedName name="_cal2">#REF!</definedName>
    <definedName name="_cal3">#REF!</definedName>
    <definedName name="_cal4">#REF!</definedName>
    <definedName name="_cal5">#REF!</definedName>
    <definedName name="_cal6">#REF!</definedName>
    <definedName name="_DAT1">'[11]Cost Center List'!#REF!</definedName>
    <definedName name="_DAT10">#REF!</definedName>
    <definedName name="_DAT11">#REF!</definedName>
    <definedName name="_dat1111">[6]Sheet1!$G$2:$G$29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GO2003">#REF!</definedName>
    <definedName name="_DGO2004">#REF!</definedName>
    <definedName name="_DGO2005">#REF!</definedName>
    <definedName name="_DGO2006">#REF!</definedName>
    <definedName name="_DGO2007">#REF!</definedName>
    <definedName name="_DGO2008">#REF!</definedName>
    <definedName name="_ety90">#REF!</definedName>
    <definedName name="_ety91">#REF!</definedName>
    <definedName name="_ety92">#REF!</definedName>
    <definedName name="_ety93">#REF!</definedName>
    <definedName name="_ety94">#REF!</definedName>
    <definedName name="_ety95">#REF!</definedName>
    <definedName name="_ety96">#REF!</definedName>
    <definedName name="_ety97">#REF!</definedName>
    <definedName name="_ety98">#REF!</definedName>
    <definedName name="_ety99">#REF!</definedName>
    <definedName name="_fbp100">#REF!</definedName>
    <definedName name="_fbp101">#REF!</definedName>
    <definedName name="_fbp102">#REF!</definedName>
    <definedName name="_fbp103">#REF!</definedName>
    <definedName name="_fbp90">#REF!</definedName>
    <definedName name="_fbp91">#REF!</definedName>
    <definedName name="_fbp92">#REF!</definedName>
    <definedName name="_fbp93">#REF!</definedName>
    <definedName name="_fbp94">#REF!</definedName>
    <definedName name="_fbp95">#REF!</definedName>
    <definedName name="_fbp96">#REF!</definedName>
    <definedName name="_fbp97">#REF!</definedName>
    <definedName name="_fbp98">#REF!</definedName>
    <definedName name="_fbp99">#REF!</definedName>
    <definedName name="_FED179">[17]DEPR96!#REF!</definedName>
    <definedName name="_Fill" localSheetId="2" hidden="1">'[18]o&amp;m'!#REF!</definedName>
    <definedName name="_Fill" hidden="1">#REF!</definedName>
    <definedName name="_gas2">#REF!</definedName>
    <definedName name="_gas2006">#REF!</definedName>
    <definedName name="_H1" localSheetId="2" hidden="1">{"'Metretek HTML'!$A$7:$W$42"}</definedName>
    <definedName name="_H1" hidden="1">{"'Metretek HTML'!$A$7:$W$42"}</definedName>
    <definedName name="_je1">#REF!</definedName>
    <definedName name="_JE124">#REF!</definedName>
    <definedName name="_JE13">#REF!</definedName>
    <definedName name="_je14">#REF!</definedName>
    <definedName name="_JE147">#REF!</definedName>
    <definedName name="_JE16">#REF!</definedName>
    <definedName name="_JE17">#REF!</definedName>
    <definedName name="_je2">'[4]JE 120 Jan-Nov Facesheet'!#REF!</definedName>
    <definedName name="_JE220">#REF!</definedName>
    <definedName name="_JE230">#REF!</definedName>
    <definedName name="_JE234">#REF!</definedName>
    <definedName name="_JE236">#REF!</definedName>
    <definedName name="_JE237">#REF!</definedName>
    <definedName name="_JE24">#REF!</definedName>
    <definedName name="_JE33">#REF!</definedName>
    <definedName name="_Key1" hidden="1">#REF!</definedName>
    <definedName name="_Key2" hidden="1">#REF!</definedName>
    <definedName name="_New2">#REF!</definedName>
    <definedName name="_New3">#REF!</definedName>
    <definedName name="_New4">#REF!</definedName>
    <definedName name="_Order1" hidden="1">255</definedName>
    <definedName name="_Order2" hidden="1">255</definedName>
    <definedName name="_p.choice">#REF!</definedName>
    <definedName name="_Parse_In" hidden="1">'[19]704 Depr'!#REF!</definedName>
    <definedName name="_Parse_Out" hidden="1">[20]CONDENSED!#REF!</definedName>
    <definedName name="_PG1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qre84">'[3]QRE''s'!$D$1:$D$65536</definedName>
    <definedName name="_qre84100">#REF!</definedName>
    <definedName name="_qre84101">#REF!</definedName>
    <definedName name="_qre84102">#REF!</definedName>
    <definedName name="_qre84103">#REF!</definedName>
    <definedName name="_qre8490">[3]Model!$I$126</definedName>
    <definedName name="_qre8491">[3]Model!$J$126</definedName>
    <definedName name="_qre8492">[3]Model!$K$126</definedName>
    <definedName name="_qre8493">[3]Model!$L$126</definedName>
    <definedName name="_qre8494">[3]Model!$M$126</definedName>
    <definedName name="_qre8495">[3]Model!$N$126</definedName>
    <definedName name="_qre8496">[3]Model!$O$126</definedName>
    <definedName name="_qre8497">[3]Model!$P$126</definedName>
    <definedName name="_qre8498">[3]Model!$Q$126</definedName>
    <definedName name="_qre8499">#REF!</definedName>
    <definedName name="_qre85">'[3]QRE''s'!$E$1:$E$65536</definedName>
    <definedName name="_qre85100">#REF!</definedName>
    <definedName name="_qre85101">#REF!</definedName>
    <definedName name="_qre85102">#REF!</definedName>
    <definedName name="_qre85103">#REF!</definedName>
    <definedName name="_qre8590">[3]Model!$I$127</definedName>
    <definedName name="_qre8591">[3]Model!$J$127</definedName>
    <definedName name="_qre8592">[3]Model!$K$127</definedName>
    <definedName name="_qre8593">[3]Model!$L$127</definedName>
    <definedName name="_qre8594">[3]Model!$M$127</definedName>
    <definedName name="_qre8595">[3]Model!$N$127</definedName>
    <definedName name="_qre8596">[3]Model!$O$127</definedName>
    <definedName name="_qre8597">[3]Model!$P$127</definedName>
    <definedName name="_qre8598">[3]Model!$Q$127</definedName>
    <definedName name="_qre8599">#REF!</definedName>
    <definedName name="_qre86">'[3]QRE''s'!$F$1:$F$65536</definedName>
    <definedName name="_qre86100">#REF!</definedName>
    <definedName name="_qre86101">#REF!</definedName>
    <definedName name="_qre86102">#REF!</definedName>
    <definedName name="_qre86103">#REF!</definedName>
    <definedName name="_qre8690">[3]Model!$I$128</definedName>
    <definedName name="_qre8691">[3]Model!$J$128</definedName>
    <definedName name="_qre8692">[3]Model!$K$128</definedName>
    <definedName name="_qre8693">[3]Model!$L$128</definedName>
    <definedName name="_qre8694">[3]Model!$M$128</definedName>
    <definedName name="_qre8695">[3]Model!$N$128</definedName>
    <definedName name="_qre8696">[3]Model!$O$128</definedName>
    <definedName name="_qre8697">[3]Model!$P$128</definedName>
    <definedName name="_qre8698">[3]Model!$Q$128</definedName>
    <definedName name="_qre8699">#REF!</definedName>
    <definedName name="_qre87">'[3]QRE''s'!$G$1:$G$65536</definedName>
    <definedName name="_qre87100">#REF!</definedName>
    <definedName name="_qre87101">#REF!</definedName>
    <definedName name="_qre87102">#REF!</definedName>
    <definedName name="_qre87103">#REF!</definedName>
    <definedName name="_qre8790">[3]Model!$I$129</definedName>
    <definedName name="_qre8791">[3]Model!$J$129</definedName>
    <definedName name="_qre8792">[3]Model!$K$129</definedName>
    <definedName name="_qre8793">[3]Model!$L$129</definedName>
    <definedName name="_qre8794">[3]Model!$M$129</definedName>
    <definedName name="_qre8795">[3]Model!$N$129</definedName>
    <definedName name="_qre8796">[3]Model!$O$129</definedName>
    <definedName name="_qre8797">[3]Model!$P$129</definedName>
    <definedName name="_qre8798">[3]Model!$Q$129</definedName>
    <definedName name="_qre8799">#REF!</definedName>
    <definedName name="_qre88">'[3]QRE''s'!$H$1:$H$65536</definedName>
    <definedName name="_qre88100">#REF!</definedName>
    <definedName name="_qre88101">#REF!</definedName>
    <definedName name="_qre88102">#REF!</definedName>
    <definedName name="_qre88103">#REF!</definedName>
    <definedName name="_qre8890">[3]Model!$I$130</definedName>
    <definedName name="_qre8891">[3]Model!$J$130</definedName>
    <definedName name="_qre8892">[3]Model!$K$130</definedName>
    <definedName name="_qre8893">[3]Model!$L$130</definedName>
    <definedName name="_qre8894">[3]Model!$M$130</definedName>
    <definedName name="_qre8895">[3]Model!$N$130</definedName>
    <definedName name="_qre8896">[3]Model!$O$130</definedName>
    <definedName name="_qre8897">[3]Model!$P$130</definedName>
    <definedName name="_qre8898">[3]Model!$Q$130</definedName>
    <definedName name="_qre8899">#REF!</definedName>
    <definedName name="_qre89">'[3]QRE''s'!$I$1:$I$65536</definedName>
    <definedName name="_qre90">'[3]QRE''s'!$J$1:$J$65536</definedName>
    <definedName name="_qre91">'[3]QRE''s'!$K$1:$K$65536</definedName>
    <definedName name="_qre92">'[3]QRE''s'!$L$1:$L$65536</definedName>
    <definedName name="_qre93">'[3]QRE''s'!$M$1:$M$65536</definedName>
    <definedName name="_qre94">'[3]QRE''s'!$N$1:$N$65536</definedName>
    <definedName name="_qre95">'[3]QRE''s'!$O$1:$O$65536</definedName>
    <definedName name="_qre96">'[3]QRE''s'!$P$1:$P$65536</definedName>
    <definedName name="_qre97">'[3]QRE''s'!$Q$1:$Q$65536</definedName>
    <definedName name="_qre98">'[3]QRE''s'!$R$1:$R$65536</definedName>
    <definedName name="_Regression_Int">1</definedName>
    <definedName name="_ryr56565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ryr56565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_Sort" hidden="1">#REF!</definedName>
    <definedName name="_sort1" hidden="1">#REF!</definedName>
    <definedName name="_sort2" hidden="1">#REF!</definedName>
    <definedName name="_sr01">#REF!</definedName>
    <definedName name="_sr02">#REF!</definedName>
    <definedName name="_sr03">#REF!</definedName>
    <definedName name="_sr90">#REF!</definedName>
    <definedName name="_sr91">#REF!</definedName>
    <definedName name="_sr92">#REF!</definedName>
    <definedName name="_sr93">#REF!</definedName>
    <definedName name="_sr94">#REF!</definedName>
    <definedName name="_sr95">#REF!</definedName>
    <definedName name="_sr96">#REF!</definedName>
    <definedName name="_sr97">#REF!</definedName>
    <definedName name="_sr98">#REF!</definedName>
    <definedName name="_sr99">#REF!</definedName>
    <definedName name="_sty90">#REF!</definedName>
    <definedName name="_sty91">#REF!</definedName>
    <definedName name="_sty92">#REF!</definedName>
    <definedName name="_sty93">#REF!</definedName>
    <definedName name="_sty94">#REF!</definedName>
    <definedName name="_sty95">#REF!</definedName>
    <definedName name="_sty96">#REF!</definedName>
    <definedName name="_sty97">#REF!</definedName>
    <definedName name="_sty98">#REF!</definedName>
    <definedName name="_sty99">#REF!</definedName>
    <definedName name="_SUM282">'[8]YTD Summary'!#REF!</definedName>
    <definedName name="_SUM3">'[21]Summ 165_236'!#REF!</definedName>
    <definedName name="_SUM4">'[21]Summ 165_236'!#REF!</definedName>
    <definedName name="_Table1_In1" hidden="1">#REF!</definedName>
    <definedName name="_Table1_Out" hidden="1">#REF!</definedName>
    <definedName name="_tqc100">#REF!</definedName>
    <definedName name="_tqc101">#REF!</definedName>
    <definedName name="_tqc102">#REF!</definedName>
    <definedName name="_tqc103">#REF!</definedName>
    <definedName name="_tqc90">'[3]QRE''s'!$J$101</definedName>
    <definedName name="_tqc91">'[3]QRE''s'!$K$101</definedName>
    <definedName name="_tqc92">'[3]QRE''s'!$L$101</definedName>
    <definedName name="_tqc93">'[3]QRE''s'!$M$101</definedName>
    <definedName name="_tqc94">'[3]QRE''s'!$N$101</definedName>
    <definedName name="_tqc95">'[3]QRE''s'!$O$101</definedName>
    <definedName name="_tqc96">'[3]QRE''s'!$P$101</definedName>
    <definedName name="_tqc97">'[3]QRE''s'!$Q$101</definedName>
    <definedName name="_tqc98">'[3]QRE''s'!$R$101</definedName>
    <definedName name="_tqc99">#REF!</definedName>
    <definedName name="_tql100">#REF!</definedName>
    <definedName name="_tql101">#REF!</definedName>
    <definedName name="_tql102">#REF!</definedName>
    <definedName name="_tql103">#REF!</definedName>
    <definedName name="_tql90">'[3]QRE''s'!$J$99</definedName>
    <definedName name="_tql91">'[3]QRE''s'!$K$99</definedName>
    <definedName name="_tql92">'[3]QRE''s'!$L$99</definedName>
    <definedName name="_tql93">'[3]QRE''s'!$M$99</definedName>
    <definedName name="_tql94">'[3]QRE''s'!$N$99</definedName>
    <definedName name="_tql95">'[3]QRE''s'!$O$99</definedName>
    <definedName name="_tql96">'[3]QRE''s'!$P$99</definedName>
    <definedName name="_tql97">'[3]QRE''s'!$Q$99</definedName>
    <definedName name="_tql98">'[3]QRE''s'!$R$99</definedName>
    <definedName name="_tql99">#REF!</definedName>
    <definedName name="_tqs100">#REF!</definedName>
    <definedName name="_tqs101">#REF!</definedName>
    <definedName name="_tqs102">#REF!</definedName>
    <definedName name="_tqs103">#REF!</definedName>
    <definedName name="_tqs90">'[3]QRE''s'!$J$100</definedName>
    <definedName name="_tqs91">'[3]QRE''s'!$K$100</definedName>
    <definedName name="_tqs92">'[3]QRE''s'!$L$100</definedName>
    <definedName name="_tqs93">'[3]QRE''s'!$M$100</definedName>
    <definedName name="_tqs94">'[3]QRE''s'!$N$100</definedName>
    <definedName name="_tqs95">'[3]QRE''s'!$O$100</definedName>
    <definedName name="_tqs96">'[3]QRE''s'!$P$100</definedName>
    <definedName name="_tqs97">'[3]QRE''s'!$Q$100</definedName>
    <definedName name="_tqs98">'[3]QRE''s'!$R$100</definedName>
    <definedName name="_tqs99">#REF!</definedName>
    <definedName name="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" hidden="1">{#N/A,#N/A,FALSE,"O&amp;M by processes";#N/A,#N/A,FALSE,"Elec Act vs Bud";#N/A,#N/A,FALSE,"G&amp;A";#N/A,#N/A,FALSE,"BGS";#N/A,#N/A,FALSE,"Res Cost"}</definedName>
    <definedName name="AA">#REF!</definedName>
    <definedName name="AA.print">#REF!</definedName>
    <definedName name="aaa" hidden="1">{#N/A,#N/A,FALSE,"O&amp;M by processes";#N/A,#N/A,FALSE,"Elec Act vs Bud";#N/A,#N/A,FALSE,"G&amp;A";#N/A,#N/A,FALSE,"BGS";#N/A,#N/A,FALSE,"Res Cost"}</definedName>
    <definedName name="AAA_DOCTOPS" hidden="1">"AAA_SET"</definedName>
    <definedName name="AAA_duser" hidden="1">"OFF"</definedName>
    <definedName name="aaaaaaaaaaaaaaa" localSheetId="2" hidden="1">{#N/A,#N/A,FALSE,"O&amp;M by processes";#N/A,#N/A,FALSE,"Elec Act vs Bud";#N/A,#N/A,FALSE,"G&amp;A";#N/A,#N/A,FALSE,"BGS";#N/A,#N/A,FALSE,"Res Cost"}</definedName>
    <definedName name="aaaaaaaaaaaaaaa" hidden="1">{#N/A,#N/A,FALSE,"O&amp;M by processes";#N/A,#N/A,FALSE,"Elec Act vs Bud";#N/A,#N/A,FALSE,"G&amp;A";#N/A,#N/A,FALSE,"BGS";#N/A,#N/A,FALSE,"Res Cost"}</definedName>
    <definedName name="AAB_Addin5" hidden="1">"AAB_Description for addin 5,Description for addin 5,Description for addin 5,Description for addin 5,Description for addin 5,Description for addin 5"</definedName>
    <definedName name="ab" localSheetId="2" hidden="1">{"'Metretek HTML'!$A$7:$W$42"}</definedName>
    <definedName name="ab" hidden="1">{"'Metretek HTML'!$A$7:$W$42"}</definedName>
    <definedName name="AB.print">#REF!</definedName>
    <definedName name="ac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_255">'[22]AC 255'!$A$1:$M$32</definedName>
    <definedName name="AC_282">[23]December!#REF!</definedName>
    <definedName name="Accounts_Payable">#REF!</definedName>
    <definedName name="Accounts_Receivable">#REF!</definedName>
    <definedName name="Accounts_Receivable_Customer___Net">#REF!</definedName>
    <definedName name="Accrued_Interest_Payable">#REF!</definedName>
    <definedName name="Accrued_Payroll">#REF!</definedName>
    <definedName name="Accrued_Unbilled_Revenue">#REF!</definedName>
    <definedName name="Accrued_Unbilled_Revenues">#REF!</definedName>
    <definedName name="acct281">[8]December!#REF!</definedName>
    <definedName name="Accum._Other_Comprehensive_Income">#REF!</definedName>
    <definedName name="ACQ">[17]DEPR96!#REF!</definedName>
    <definedName name="ACRS">#REF!</definedName>
    <definedName name="Active1">#REF!</definedName>
    <definedName name="Active2">#REF!</definedName>
    <definedName name="Actual">[24]Assumptions!$E$52</definedName>
    <definedName name="acx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c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ds2008">#REF!</definedName>
    <definedName name="adfsadfd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fsa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djustments_to_Reconcile_Net_Income_to_Net_Cash">#REF!</definedName>
    <definedName name="Admin___Other_Labor_included_in_O_M">#REF!</definedName>
    <definedName name="ads">#REF!</definedName>
    <definedName name="Affiliate_Interest_Expense__Revenue">#REF!</definedName>
    <definedName name="AFUDC_Credit_Interest_Capitalized">#REF!</definedName>
    <definedName name="ag_1">'[25]Input Page'!$G$7</definedName>
    <definedName name="ag_cap_indirect">'[26]Input Page'!$G$7</definedName>
    <definedName name="ag_mix_cap">'[26]Input Page'!$G$8</definedName>
    <definedName name="ag_mix_total">'[26]Input Page'!$G$9</definedName>
    <definedName name="AG1_01">#REF!</definedName>
    <definedName name="AG1_01B">#REF!</definedName>
    <definedName name="AG2_01">#REF!</definedName>
    <definedName name="AG2_02">#REF!</definedName>
    <definedName name="AG2_03">#REF!</definedName>
    <definedName name="AG2_04">#REF!</definedName>
    <definedName name="AG2_05">#REF!</definedName>
    <definedName name="AG2_06">#REF!</definedName>
    <definedName name="AG3_01">#REF!</definedName>
    <definedName name="AG3_02">#REF!</definedName>
    <definedName name="AG3_03">#REF!</definedName>
    <definedName name="AG3_04">#REF!</definedName>
    <definedName name="AG3_06">#REF!</definedName>
    <definedName name="aging" localSheetId="2" hidden="1">{#N/A,#N/A,FALSE,"Aging Summary";#N/A,#N/A,FALSE,"Ratio Analysis";#N/A,#N/A,FALSE,"Test 120 Day Accts";#N/A,#N/A,FALSE,"Tickmarks"}</definedName>
    <definedName name="aging" hidden="1">{#N/A,#N/A,FALSE,"Aging Summary";#N/A,#N/A,FALSE,"Ratio Analysis";#N/A,#N/A,FALSE,"Test 120 Day Accts";#N/A,#N/A,FALSE,"Tickmarks"}</definedName>
    <definedName name="AIP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ircdy">#REF!</definedName>
    <definedName name="aircgrtm1">[3]AIRC!#REF!</definedName>
    <definedName name="aircgrtm2">[3]AIRC!#REF!</definedName>
    <definedName name="aircgrtm3">[3]AIRC!#REF!</definedName>
    <definedName name="aircgrtm4">[3]AIRC!#REF!</definedName>
    <definedName name="aircqre">[3]AIRC!$C$15</definedName>
    <definedName name="aircqrelabel">[3]AIRC!$B$15</definedName>
    <definedName name="airctitle">[3]AIRC!$A$1</definedName>
    <definedName name="airctm1">[3]AIRC!#REF!</definedName>
    <definedName name="airctm2">[3]AIRC!#REF!</definedName>
    <definedName name="airctm3">[3]AIRC!#REF!</definedName>
    <definedName name="airctm4">[3]AIRC!#REF!</definedName>
    <definedName name="ALERT1">#REF!</definedName>
    <definedName name="ALERT2">#REF!</definedName>
    <definedName name="ALERT3">#REF!</definedName>
    <definedName name="ALL_QRES">[3]Sens_QRE_Factor!$D$8:$R$98</definedName>
    <definedName name="ALL_QRES0.75">'[3]QRE Charts'!$E$365</definedName>
    <definedName name="ALL_QRES0.80">'[3]QRE Charts'!$F$365</definedName>
    <definedName name="ALL_QRES0.85">'[3]QRE Charts'!$G$365</definedName>
    <definedName name="ALL_QRES0.90">'[3]QRE Charts'!$H$365</definedName>
    <definedName name="ALL_QRES0.95">'[3]QRE Charts'!$I$365</definedName>
    <definedName name="ALL_QRES1.00">'[3]QRE Charts'!$J$365</definedName>
    <definedName name="ALL_QRES1.05">'[3]QRE Charts'!$K$365</definedName>
    <definedName name="ALL_QRES1.10">'[3]QRE Charts'!$L$365</definedName>
    <definedName name="ALL_QRES1.15">'[3]QRE Charts'!$M$365</definedName>
    <definedName name="ALL_QRES1.20">'[3]QRE Charts'!$N$365</definedName>
    <definedName name="ALL_QRES1.25">'[3]QRE Charts'!$O$365</definedName>
    <definedName name="ALL_SENS_FACT">#REF!</definedName>
    <definedName name="AllASS">[27]ALL!$B$25</definedName>
    <definedName name="ALLCGI">[27]ALL!$D$25</definedName>
    <definedName name="ALLOC">#REF!</definedName>
    <definedName name="ALLOW">#REF!</definedName>
    <definedName name="Allow_for_Funds_Used_During_Const.">#REF!</definedName>
    <definedName name="ALLRD">[27]ALL!$C$25</definedName>
    <definedName name="ALLSKP">[27]ALL!$E$25</definedName>
    <definedName name="ALLYRS_MESSAGE">#REF!</definedName>
    <definedName name="alsd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LTMIN">[28]Pepco!#REF!</definedName>
    <definedName name="AMERICA">#REF!</definedName>
    <definedName name="AMOR_BOM">#REF!</definedName>
    <definedName name="AMOR_EOM">#REF!</definedName>
    <definedName name="AMORT">#REF!</definedName>
    <definedName name="Amortization___Other_Assets">#REF!</definedName>
    <definedName name="ANNSUM">#REF!</definedName>
    <definedName name="Annualization_Rate">#REF!</definedName>
    <definedName name="anscount" hidden="1">1</definedName>
    <definedName name="AO.print">#REF!</definedName>
    <definedName name="APA">#REF!</definedName>
    <definedName name="APN">'[29]Gas Ferc 2 2003'!$V$2</definedName>
    <definedName name="APR">[30]load!#REF!</definedName>
    <definedName name="APR_13_WRKSHT_SUM">#REF!</definedName>
    <definedName name="apr2pre">#REF!</definedName>
    <definedName name="AS" hidden="1">{"'Metretek HTML'!$A$7:$W$42"}</definedName>
    <definedName name="AS2DocOpenMode" hidden="1">"AS2DocumentEdit"</definedName>
    <definedName name="AS2NamedRange" hidden="1">5</definedName>
    <definedName name="ASD">#REF!</definedName>
    <definedName name="asda">[28]Pepco!#REF!</definedName>
    <definedName name="a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dfasdfasdfasdfsd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hait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OFDATE">#REF!</definedName>
    <definedName name="ass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Asset_Retirement_Obligations">#REF!</definedName>
    <definedName name="ASSET_SALES__input">#REF!</definedName>
    <definedName name="ASSET_SHEET">#REF!</definedName>
    <definedName name="Assets_from_Risk_Mgt___Trading">#REF!</definedName>
    <definedName name="Assets_from_Risk_Mgt___Trading___Current">#REF!</definedName>
    <definedName name="Assets_Held_for_Sale">#REF!</definedName>
    <definedName name="Assets_Held_for_Sale_YR_2005">'[31]Aday IS DECo &amp; Other'!#REF!</definedName>
    <definedName name="Assets_Held_for_Sale_YR_2006">'[31]Aday IS DECo &amp; Other'!#REF!</definedName>
    <definedName name="Assets_Held_for_Sale_YR_2007">'[31]Aday IS DECo &amp; Other'!#REF!</definedName>
    <definedName name="Assets_Held_for_Sale_YR_2008">'[31]Aday IS DECo &amp; Other'!#REF!</definedName>
    <definedName name="ATXQAVersion" hidden="1">1</definedName>
    <definedName name="AUG">#REF!</definedName>
    <definedName name="AV.FM.1..adjusted..print">#REF!</definedName>
    <definedName name="AV.FM.1.print">#REF!</definedName>
    <definedName name="avoidint">"V2001-12-31"</definedName>
    <definedName name="az" localSheetId="2" hidden="1">{"'Metretek HTML'!$A$7:$W$42"}</definedName>
    <definedName name="az" hidden="1">{"'Metretek HTML'!$A$7:$W$42"}</definedName>
    <definedName name="b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" hidden="1">{#N/A,#N/A,FALSE,"O&amp;M by processes";#N/A,#N/A,FALSE,"Elec Act vs Bud";#N/A,#N/A,FALSE,"G&amp;A";#N/A,#N/A,FALSE,"BGS";#N/A,#N/A,FALSE,"Res Cost"}</definedName>
    <definedName name="b_u_10">'[3]QRE''s'!$A$39:$IV$94</definedName>
    <definedName name="b_u_11">'[3]QRE''s'!$A$43:$IV$94</definedName>
    <definedName name="b_u_12">'[3]QRE''s'!$A$47:$IV$94</definedName>
    <definedName name="b_u_13">'[3]QRE''s'!$A$51:$IV$94</definedName>
    <definedName name="b_u_14">'[3]QRE''s'!$A$55:$IV$94</definedName>
    <definedName name="b_u_15">'[3]QRE''s'!$A$59:$IV$94</definedName>
    <definedName name="b_u_16">'[3]QRE''s'!$A$63:$IV$94</definedName>
    <definedName name="b_u_17">'[3]QRE''s'!$A$67:$IV$94</definedName>
    <definedName name="b_u_18">'[3]QRE''s'!$A$71:$IV$94</definedName>
    <definedName name="b_u_19">'[3]QRE''s'!$A$75:$IV$94</definedName>
    <definedName name="b_u_2">'[3]QRE''s'!$A$11:$IV$94</definedName>
    <definedName name="b_u_20">'[3]QRE''s'!$A$79:$IV$94</definedName>
    <definedName name="b_u_21">'[3]QRE''s'!$A$83:$IV$94</definedName>
    <definedName name="b_u_22">'[3]QRE''s'!$A$87:$IV$94</definedName>
    <definedName name="b_u_23">'[3]QRE''s'!$A$91:$IV$94</definedName>
    <definedName name="b_u_3">'[3]QRE''s'!$A$11:$IV$94</definedName>
    <definedName name="b_u_4">'[3]QRE''s'!$A$15:$IV$94</definedName>
    <definedName name="b_u_5">'[3]QRE''s'!$A$19:$IV$94</definedName>
    <definedName name="b_u_6">'[3]QRE''s'!$A$23:$IV$94</definedName>
    <definedName name="b_u_7">'[3]QRE''s'!$A$27:$IV$94</definedName>
    <definedName name="b_u_8">'[3]QRE''s'!$A$31:$IV$94</definedName>
    <definedName name="b_u_9">'[3]QRE''s'!$A$35:$IV$94</definedName>
    <definedName name="BA.print">#REF!</definedName>
    <definedName name="BAL">#REF!</definedName>
    <definedName name="Balance_Sheet_Assets">#REF!</definedName>
    <definedName name="Balance_Sheet_Liabilities___Capital">#REF!</definedName>
    <definedName name="BalanceSheetDates">#REF!</definedName>
    <definedName name="BALBCK">#REF!</definedName>
    <definedName name="BALP">#REF!</definedName>
    <definedName name="BALPBOD">#REF!</definedName>
    <definedName name="Base">#REF!</definedName>
    <definedName name="BASE_DETAIL_QRE">[3]Sens_QRE_Factor!$D$8:$H$98</definedName>
    <definedName name="BASE_MESSAGE">#REF!</definedName>
    <definedName name="BASE_QRES">[3]Sens_QRE_Factor!$D$8:$H$98</definedName>
    <definedName name="BASE_QRES0.75">'[3]QRE Charts'!$E$366</definedName>
    <definedName name="BASE_QRES0.80">'[3]QRE Charts'!$F$366</definedName>
    <definedName name="BASE_QRES0.85">'[3]QRE Charts'!$G$366</definedName>
    <definedName name="BASE_QRES0.90">'[3]QRE Charts'!$H$366</definedName>
    <definedName name="BASE_QRES0.95">'[3]QRE Charts'!$I$366</definedName>
    <definedName name="BASE_QRES1.00">'[3]QRE Charts'!$J$366</definedName>
    <definedName name="BASE_QRES1.05">'[3]QRE Charts'!$K$366</definedName>
    <definedName name="BASE_QRES1.10">'[3]QRE Charts'!$L$366</definedName>
    <definedName name="BASE_QRES1.15">'[3]QRE Charts'!$M$366</definedName>
    <definedName name="BASE_QRES1.20">'[3]QRE Charts'!$N$366</definedName>
    <definedName name="BASE_QRES1.25">'[3]QRE Charts'!$O$366</definedName>
    <definedName name="BASE_SENS_FACT">#REF!</definedName>
    <definedName name="Basic_Data">#REF!</definedName>
    <definedName name="Basis_Points">[24]Assumptions!$H$15</definedName>
    <definedName name="BB">#REF!</definedName>
    <definedName name="BB.print">#REF!</definedName>
    <definedName name="bbb" hidden="1">{#N/A,#N/A,FALSE,"O&amp;M by processes";#N/A,#N/A,FALSE,"Elec Act vs Bud";#N/A,#N/A,FALSE,"G&amp;A";#N/A,#N/A,FALSE,"BGS";#N/A,#N/A,FALSE,"Res Cost"}</definedName>
    <definedName name="bbbb" localSheetId="2" hidden="1">{#N/A,#N/A,FALSE,"O&amp;M by processes";#N/A,#N/A,FALSE,"Elec Act vs Bud";#N/A,#N/A,FALSE,"G&amp;A";#N/A,#N/A,FALSE,"BGS";#N/A,#N/A,FALSE,"Res Cost"}</definedName>
    <definedName name="bbbb" hidden="1">{#N/A,#N/A,FALSE,"O&amp;M by processes";#N/A,#N/A,FALSE,"Elec Act vs Bud";#N/A,#N/A,FALSE,"G&amp;A";#N/A,#N/A,FALSE,"BGS";#N/A,#N/A,FALSE,"Res Cost"}</definedName>
    <definedName name="bbbbb" localSheetId="2" hidden="1">{#N/A,#N/A,FALSE,"O&amp;M by processes";#N/A,#N/A,FALSE,"Elec Act vs Bud";#N/A,#N/A,FALSE,"G&amp;A";#N/A,#N/A,FALSE,"BGS";#N/A,#N/A,FALSE,"Res Cost"}</definedName>
    <definedName name="bbbbb" hidden="1">{#N/A,#N/A,FALSE,"O&amp;M by processes";#N/A,#N/A,FALSE,"Elec Act vs Bud";#N/A,#N/A,FALSE,"G&amp;A";#N/A,#N/A,FALSE,"BGS";#N/A,#N/A,FALSE,"Res Cost"}</definedName>
    <definedName name="bbc" localSheetId="2" hidden="1">{#N/A,#N/A,FALSE,"O&amp;M by processes";#N/A,#N/A,FALSE,"Elec Act vs Bud";#N/A,#N/A,FALSE,"G&amp;A";#N/A,#N/A,FALSE,"BGS";#N/A,#N/A,FALSE,"Res Cost"}</definedName>
    <definedName name="bbc" hidden="1">{#N/A,#N/A,FALSE,"O&amp;M by processes";#N/A,#N/A,FALSE,"Elec Act vs Bud";#N/A,#N/A,FALSE,"G&amp;A";#N/A,#N/A,FALSE,"BGS";#N/A,#N/A,FALSE,"Res Cost"}</definedName>
    <definedName name="bdis">#REF!</definedName>
    <definedName name="beg_coal">'[32]Input Page'!#REF!</definedName>
    <definedName name="beg_CWIP">'[32]Input Page'!$E$19</definedName>
    <definedName name="Benefits">350</definedName>
    <definedName name="ben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n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0O4PAWETUBT0XVI1C4OHM15U" hidden="1">'[33]10.08.5 - 2008 Capital - TDBU'!#REF!</definedName>
    <definedName name="BEx01HY6E3GJ66ABU5ABN26V6Q13" hidden="1">#REF!</definedName>
    <definedName name="BEx01PQPVA98GRAAKX3HEZZ0XK5C" hidden="1">#REF!</definedName>
    <definedName name="BEx01PW5YQKEGAR8JDDI5OARYXDF" hidden="1">#REF!</definedName>
    <definedName name="BEx01XJ94SHJ1YQ7ORPW0RQGKI2H" hidden="1">#REF!</definedName>
    <definedName name="BEx0262TTS9LPE4KF6VUW72201AB" hidden="1">#REF!</definedName>
    <definedName name="BEx02PPH4OWYB9ZB2611OC9DA9MZ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XBADB31WUEH8U617C5F40X9" hidden="1">#REF!</definedName>
    <definedName name="BEx1FZV2CM77TBH1R6YYV9P06KA2" hidden="1">#REF!</definedName>
    <definedName name="BEx1G59AY8195JTUM6P18VXUFJ3E" hidden="1">#REF!</definedName>
    <definedName name="BEx1GRFPRSO5UT952RBFGUHDUZN5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HU8WGEGZ07PO2AYJ3Q7JV682" hidden="1">'[33]10.08.3 - 2008 Expense - TDBU'!#REF!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VTNDJQ0189VAB5O88Z9N2B1" hidden="1">#REF!</definedName>
    <definedName name="BEx1JXBM5W4YRWNQ0P95QQS6JWD6" hidden="1">#REF!</definedName>
    <definedName name="BEx1K4D3BL8221FE5HGCB9VDX83Q" hidden="1">'[33]10.08.5 - 2008 Capital - TDBU'!#REF!</definedName>
    <definedName name="BEx1K95QRKBCQOHKAK00IAOF748I" hidden="1">#REF!</definedName>
    <definedName name="BEx1KGCOC0TV99C9CNDK7IZRHVGO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AX8UE95OMEMCKW7PJJO7FX5" hidden="1">#REF!</definedName>
    <definedName name="BEx1LD63FP2Z4BR9TKSHOZW9KKZ5" hidden="1">#REF!</definedName>
    <definedName name="BEx1LDMB9RW982DUILM2WPT5VWQ3" hidden="1">#REF!</definedName>
    <definedName name="BEx1LR3VGF6TOZ4ZPIXZ96JKRKKD" hidden="1">#REF!</definedName>
    <definedName name="BEx1LRPGDQCOEMW8YT80J1XCDCIV" hidden="1">#REF!</definedName>
    <definedName name="BEx1LRUSJW4JG54X07QWD9R27WV9" hidden="1">#REF!</definedName>
    <definedName name="BEx1LU92C01NBTGCF0WADTO32CU2" hidden="1">#REF!</definedName>
    <definedName name="BEx1M1WBK5T0LP1AK2JYV6W87ID6" hidden="1">#REF!</definedName>
    <definedName name="BEx1M51HHDYGIT8PON7U8ICL2S95" hidden="1">#REF!</definedName>
    <definedName name="BEx1M68NRL0QD9UQV1RA9L68505H" hidden="1">#REF!</definedName>
    <definedName name="BEx1MQ0S8ZPM3QRPBJFVO8KGKJO2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NQJ0R56EJAAW1MXNECZ55XH" hidden="1">'[33]10.08.5 - 2008 Capital - TDBU'!#REF!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24FHGT1KV1PHK1VQ1OUH4VP" hidden="1">#REF!</definedName>
    <definedName name="BEx1OFB62PDZZNV8TCVH2GJNNOSC" hidden="1">#REF!</definedName>
    <definedName name="BEx1OLAZ915OGYWP0QP1QQWDLCRX" hidden="1">#REF!</definedName>
    <definedName name="BEx1OO5ER042IS6IC4TLDI75JNVH" hidden="1">#REF!</definedName>
    <definedName name="BEx1OTE544O0H6QOAIX6QZKHCDFW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58EB7DAA5Y346WUQVQR9QEO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KINWPH6BLUM5BTUM1OMO78L" hidden="1">#REF!</definedName>
    <definedName name="BEx1PLF2CFSXBZPVI6CJ534EIJDN" hidden="1">#REF!</definedName>
    <definedName name="BEx1PMWZB2DO6EM9BKLUICZJ65HD" hidden="1">#REF!</definedName>
    <definedName name="BEx1PUK290DX9LHEN2RS5E5L92YR" hidden="1">#REF!</definedName>
    <definedName name="BEx1PWNKPN825TMXC0L3V3FWMXS4" hidden="1">'[33]10.08.2 - 2008 Expense'!#REF!</definedName>
    <definedName name="BEx1Q21TG5PWZ4V504UC7VGQ9FEI" hidden="1">#REF!</definedName>
    <definedName name="BEx1QA54J2A4I7IBQR19BTY28ZMR" hidden="1">#REF!</definedName>
    <definedName name="BEx1QMKTAIQ9VGEWQ95YM98EUX0H" hidden="1">#REF!</definedName>
    <definedName name="BEx1QMQAHG3KQUK59DVM68SWKZIZ" hidden="1">#REF!</definedName>
    <definedName name="BEx1R9YFKJCMSEST8OVCAO5E47FO" hidden="1">#REF!</definedName>
    <definedName name="BEx1RBGC06B3T52OIC0EQ1KGVP1I" hidden="1">#REF!</definedName>
    <definedName name="BEx1RG3NJLA83JCT26IM1NH7FHA3" hidden="1">#REF!</definedName>
    <definedName name="BEx1RPJGA9DKDGRAYU2BHE6FRJ0N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FGNVAFMGBWWJ1P5SP00N381" hidden="1">#REF!</definedName>
    <definedName name="BEx1SFGP1BMG8LP140SHD1AEEPXP" hidden="1">'[33]10.08.3 - 2008 Expense - TDBU'!#REF!</definedName>
    <definedName name="BEx1SK3U02H0RGKEYXW7ZMCEOF3V" hidden="1">#REF!</definedName>
    <definedName name="BEx1SO5L68CL3H1IC2HQ6TPY8U6F" hidden="1">#REF!</definedName>
    <definedName name="BEx1SSNEZINBJT29QVS62VS1THT4" hidden="1">#REF!</definedName>
    <definedName name="BEx1SVNCHNANBJIDIQVB8AFK4HAN" hidden="1">#REF!</definedName>
    <definedName name="BEx1TE2YGKCOGDSQUWA9TLZW5GV4" hidden="1">#REF!</definedName>
    <definedName name="BEx1TJ0WLS9O7KNSGIPWTYHDYI1D" hidden="1">#REF!</definedName>
    <definedName name="BEx1TLF98B75D1P3EJQ1GRYKUU6P" hidden="1">#REF!</definedName>
    <definedName name="BEx1TYRAHXVPGDVF5KTTB3900F58" hidden="1">'[33]10.08.4 -2008 Capital'!#REF!</definedName>
    <definedName name="BEx1U15M7LVVFZENH830B2BGWC04" hidden="1">#REF!</definedName>
    <definedName name="BEx1U5NGVTXGL4CIPVT5O034KGGR" hidden="1">'[33]10.08.3 - 2008 Expense - TDBU'!#REF!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FZM4VZBYSPNK43H7Y6HNB2B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UUTSK2C11SHV8AJXLYCJP9N4" hidden="1">#REF!</definedName>
    <definedName name="BEx1V67SEV778NVW68J8W5SND1J7" hidden="1">#REF!</definedName>
    <definedName name="BEx1VAK6RBDZVE57N471WHPORUOE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1SS6VBZVRNQ2BCV14SDSN2T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40E3PP1FR4Z1T8TYMERO4NV" hidden="1">#REF!</definedName>
    <definedName name="BEx1YESSUDLAERX6LBB8V56M8SLC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3OD51ISAN2LLIBMULN0U4ZC" hidden="1">#REF!</definedName>
    <definedName name="BEx3BAKI5N8MFGVWZWCRJQZ879OO" hidden="1">#REF!</definedName>
    <definedName name="BEx3BG9I89VA2OLYT4PV61JDXU69" hidden="1">#REF!</definedName>
    <definedName name="BEx3BG9J3N0QW0HQLPDKHG4LNUP8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WAOSJWUXB8I63LLLOB0IJP1" hidden="1">#REF!</definedName>
    <definedName name="BEx3BYP0FG369M7G3JEFLMMXAKTS" hidden="1">#REF!</definedName>
    <definedName name="BEx3C2QR0WUD19QSVO8EMIPNQJKH" hidden="1">#REF!</definedName>
    <definedName name="BEx3C8AAGO4EJFEL0JJN2VY0HYIB" hidden="1">#REF!</definedName>
    <definedName name="BEx3CCS3VNR1KW2R7DKSQFZ17QW0" hidden="1">#REF!</definedName>
    <definedName name="BEx3CJTRYTU2EE1EL7M6DVFD01KO" hidden="1">#REF!</definedName>
    <definedName name="BEx3CKFCCPZZ6ROLAT5C1DZNIC1U" hidden="1">#REF!</definedName>
    <definedName name="BEx3CN4AESXZTH159TR8B9DJG12Z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9K8R6R3TVXS3UM0127D8DNP" hidden="1">#REF!</definedName>
    <definedName name="BEx3EE23XC21IEMZ81C84ZBTBZA8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EYVWCTX3E5LGECYH82ENAGBU" hidden="1">#REF!</definedName>
    <definedName name="BEx3F0JC8H5K4UPZ6HTO1OZ2OOOA" hidden="1">#REF!</definedName>
    <definedName name="BEx3F86EA79UA9R15EEYT5ZAYQGI" hidden="1">#REF!</definedName>
    <definedName name="BEx3FF2JGKF9FOM69W2I5I0JVUSZ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NM4HIBMXBBXPV7LKCWA3GHW" hidden="1">#REF!</definedName>
    <definedName name="BEx3FR251HFU7A33PU01SJUENL2B" hidden="1">#REF!</definedName>
    <definedName name="BEx3FRIE1T53ZMO1E61ZGQ9THDOQ" hidden="1">'[33]10.08.5 - 2008 Capital - TDBU'!#REF!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3HT0ZM1BO84RTJMXZ1842C6" hidden="1">'[33]10.08.5 - 2008 Capital - TDBU'!#REF!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GVD97A24S6H24BSXJFP4JCW6" hidden="1">#REF!</definedName>
    <definedName name="BEx3H5UX2GZFZZT657YR76RHW5I6" hidden="1">#REF!</definedName>
    <definedName name="BEx3HMSEFOP6DBM4R97XA6B7NFG6" hidden="1">#REF!</definedName>
    <definedName name="BEx3HNZM1GOP9RT8C2AXOMFXIMQ8" hidden="1">#REF!</definedName>
    <definedName name="BEx3HWJ5SQSD2CVCQNR183X44FR8" hidden="1">#REF!</definedName>
    <definedName name="BEx3I09YVXO0G4X7KGSA4WGORM35" hidden="1">#REF!</definedName>
    <definedName name="BEx3I7BLM11AXCZ8E4JU8ZIAXPAS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HMINP1THWDI6C83QR21FBGR" hidden="1">#REF!</definedName>
    <definedName name="BEx3JX23SYDIGOGM4Y0CQFBW8ZBV" hidden="1">#REF!</definedName>
    <definedName name="BEx3JXCXCVBZJGV5VEG9MJEI01AL" hidden="1">#REF!</definedName>
    <definedName name="BEx3JY98ZGQOIJAD31AKR12C64LP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5QZUNWBEQQWDCJDXXFBV4QK" hidden="1">#REF!</definedName>
    <definedName name="BEx3KC6WKRCQX6L4P34ZM7CCJFBT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7NTB2BHXP26B5F4A3PRTY0Z" hidden="1">#REF!</definedName>
    <definedName name="BEx3LM1PR4Y7KINKMTMKR984GX8Q" hidden="1">#REF!</definedName>
    <definedName name="BEx3LPCEZ1C0XEKNCM3YT09JWCUO" hidden="1">#REF!</definedName>
    <definedName name="BEx3LTU80DDHQRJRLVN79J3RC5Z0" hidden="1">#REF!</definedName>
    <definedName name="BEx3LUL5EICSTN6KP1M6B7NAHYVO" hidden="1">#REF!</definedName>
    <definedName name="BEx3M1MR1K1NQD03H74BFWOK4MWQ" hidden="1">#REF!</definedName>
    <definedName name="BEx3M4H77MYUKOOD31H9F80NMVK8" hidden="1">#REF!</definedName>
    <definedName name="BEx3M885DQ9KX2HJ6T6P6HDY9GC4" hidden="1">#REF!</definedName>
    <definedName name="BEx3M9VFX329PZWYC4DMZ6P3W9R2" hidden="1">#REF!</definedName>
    <definedName name="BEx3MCQ0L5NQSPA1DGA0QTYSLHNP" hidden="1">#REF!</definedName>
    <definedName name="BEx3MCQ0VEBV0CZXDS505L38EQ8N" hidden="1">#REF!</definedName>
    <definedName name="BEx3ME2HC294KYAUDR73NXYGVDW0" hidden="1">#REF!</definedName>
    <definedName name="BEx3MEYV5LQY0BAL7V3CFAFVOM3T" hidden="1">#REF!</definedName>
    <definedName name="BEx3MREOFWJQEYMCMBL7ZE06NBN6" hidden="1">#REF!</definedName>
    <definedName name="BEx3MRPHDEYR919ZKPYTH3O7DQTY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NBPZUO6BZU0DLA11SQERG4L" hidden="1">#REF!</definedName>
    <definedName name="BEx3NR2I4OUFP3Z2QZEDU2PIFIDI" hidden="1">#REF!</definedName>
    <definedName name="BEx3NVV3RL4UV2EU430NY5LKTPXD" hidden="1">#REF!</definedName>
    <definedName name="BEx3O1420BO99ELGBDOEK6YUS2AH" hidden="1">#REF!</definedName>
    <definedName name="BEx3O19B8FTTAPVT5DZXQGQXWFR8" hidden="1">#REF!</definedName>
    <definedName name="BEx3O208V4211X3WMWUFFIW28Y5U" hidden="1">#REF!</definedName>
    <definedName name="BEx3O7JY7N5U41CVEUHYIEK343YH" hidden="1">#REF!</definedName>
    <definedName name="BEx3O85IKWARA6NCJOLRBRJFMEWW" hidden="1">[34]Table!#REF!</definedName>
    <definedName name="BEx3OFCGQH8N5QT3C8M44CX5CLHX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G24EE6BFX4WK0PD7YR4MWXE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PCKN624WDXN9HIU6BDOOFL1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LKKMOCYGB7DSNC29XGRU52O" hidden="1">#REF!</definedName>
    <definedName name="BEx3QR9D45DHW50VQ7Y3Q1AXPOB9" hidden="1">#REF!</definedName>
    <definedName name="BEx3QSWT2S5KWG6U2V9711IYDQBM" hidden="1">#REF!</definedName>
    <definedName name="BEx3QU9AM2D9N0887SF1H9427JKU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8N7YCUKJFKXRC8VVKDGUCWT" hidden="1">#REF!</definedName>
    <definedName name="BEx3RFJCSRTFFKD3A8DC3F4ZHW92" hidden="1">#REF!</definedName>
    <definedName name="BEx3RHC2ZD5UFS6QD4OPFCNNMWH1" hidden="1">#REF!</definedName>
    <definedName name="BEx3RHMVYSP3UJFE4JFGYN439AJK" hidden="1">#REF!</definedName>
    <definedName name="BEx3RKHARL8IJX5B7DY70B7NIRVT" hidden="1">#REF!</definedName>
    <definedName name="BEx3RQ10QIWBAPHALAA91BUUCM2X" hidden="1">#REF!</definedName>
    <definedName name="BEx3RV4E1WT43SZBUN09RTB8EK1O" hidden="1">#REF!</definedName>
    <definedName name="BEx3RXO31FBRRLV0JNYV5WKXBI0B" hidden="1">#REF!</definedName>
    <definedName name="BEx3RXYU0QLFXSFTM5EB20GD03W5" hidden="1">#REF!</definedName>
    <definedName name="BEx3RYKLC3QQO3XTUN7BEW2AQL98" hidden="1">#REF!</definedName>
    <definedName name="BEx3S0D6JUMB108LOCZDSMZJEEJ5" hidden="1">#REF!</definedName>
    <definedName name="BEx3SHWF5FZ1ENNWE8YT6JTBCDWU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90SRPHVFZGKZPEL156PTBLG" hidden="1">#REF!</definedName>
    <definedName name="BEx3TMNO7NM03FQTML6ZEBRQXY0M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G11PSVRK9DW5ZNKOB4T24MN" hidden="1">'[33]10.08.5 - 2008 Capital - TDBU'!#REF!</definedName>
    <definedName name="BEx3UIQ5B7PL8QJ6RI0LF7QJWLLO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Q7WT8T56S476IYJBFTP1FBY" hidden="1">'[33]10.08.5 - 2008 Capital - TDBU'!#REF!</definedName>
    <definedName name="BEx3UU46FGPB8C5GM6QZZZNI8FY1" hidden="1">#REF!</definedName>
    <definedName name="BEx3UYM19VIXLA0EU7LB9NHA77PB" hidden="1">#REF!</definedName>
    <definedName name="BEx3V0EPR8DD44FA1TJFATXBJ5BA" hidden="1">#REF!</definedName>
    <definedName name="BEx3VML7CG70HPISMVYIUEN3711Q" hidden="1">#REF!</definedName>
    <definedName name="BEx56ZID5H04P9AIYLP1OASFGV56" hidden="1">#REF!</definedName>
    <definedName name="BEx57VVOKGYOTHR9Z8AJNKRDSU20" hidden="1">#REF!</definedName>
    <definedName name="BEx587EYSS57E3PI8DT973HLJM9E" hidden="1">#REF!</definedName>
    <definedName name="BEx587KFQ3VKCOCY1SA5F24PQGUI" hidden="1">#REF!</definedName>
    <definedName name="BEx589YSF6Z3BES2WDO9VJF6J7RD" hidden="1">#REF!</definedName>
    <definedName name="BEx58HRBEO7GYHL70I9S0DIIR5Y3" hidden="1">#REF!</definedName>
    <definedName name="BEx58O1WGJ5ARYSTQ7E7Z9CZ70FW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6ATFUVEJ0HUDROD1OO0CGV5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RVI26GBOMZ6NBHE2KUBTNSP" hidden="1">'[33]10.08.3 - 2008 Expense - TDBU'!#REF!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5L6LIQ99M87XJMWWNL031Z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HUCQEM4FA2DEQUKKC2QEYR" hidden="1">#REF!</definedName>
    <definedName name="BEx5BKSM4UN4C1DM3EYKM79MRC5K" hidden="1">#REF!</definedName>
    <definedName name="BEx5BNN8NPH9KVOBARB9CDD9WLB6" hidden="1">#REF!</definedName>
    <definedName name="BEx5BQ6UF5C89VX5ZUUUNN7Q2S3Z" hidden="1">#REF!</definedName>
    <definedName name="BEx5BWC3RHNNZZNXQ3IJ1GNNZW7M" hidden="1">#REF!</definedName>
    <definedName name="BEx5BXJATFA4GZNILN2UJ1D2AOGO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D2W3OTZO7F8Q91CV254Q4LKE" hidden="1">#REF!</definedName>
    <definedName name="BEx5D5W0OED6788ZKXNBW6BMYRB4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EW87ACRI46LAKG0VDJVFLG7R" hidden="1">#REF!</definedName>
    <definedName name="BEx5F6KF3SROYIFF0A1HJRV87YZC" hidden="1">#REF!</definedName>
    <definedName name="BEx5F6V72QTCK7O39Y59R0EVM6CW" hidden="1">#REF!</definedName>
    <definedName name="BEx5F9K9B2XA4LVU2LJMI89AW8BO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OUK8T0EOTFUKGIWKKOE6F7G" hidden="1">#REF!</definedName>
    <definedName name="BEx5FQNA6V4CNYSH013K45RI4BCV" hidden="1">#REF!</definedName>
    <definedName name="BEx5FVQPPEU32CPNV9RRQ9MNLLVE" hidden="1">#REF!</definedName>
    <definedName name="BEx5FZC6RK92TU32WZ4N099LWYKZ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78SWSMTWKQVAC01YN6480JD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8DU0ZDRX2BY3TDR7LG7FYG" hidden="1">#REF!</definedName>
    <definedName name="BEx5HJZ9FAVNZSSBTAYRPZDYM9NU" hidden="1">#REF!</definedName>
    <definedName name="BEx5HMDKAGHEFJ193YZUKU547LDS" hidden="1">#REF!</definedName>
    <definedName name="BEx5HZ9JMKHNLFWLVUB1WP5B39BL" hidden="1">#REF!</definedName>
    <definedName name="BEx5I1D22RX2VD9NZESVVM6JZ8G5" hidden="1">#REF!</definedName>
    <definedName name="BEx5I244LQHZTF3XI66J8705R9XX" hidden="1">#REF!</definedName>
    <definedName name="BEx5I5K5UOAJ82FDJ4HULUM3KX7E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MN4F143KVYVDFOQYZVJG5X6" hidden="1">#REF!</definedName>
    <definedName name="BEx5ITU42638OWOBF2BOWE37XFP9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F88OT7666J799PZCTHRBOPU" hidden="1">#REF!</definedName>
    <definedName name="BEx5KMVAY7UVXRQY7NI5EZYMNGC7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LZ9QXSWRX35EGBF4FB303PNE" hidden="1">#REF!</definedName>
    <definedName name="BEx5MB9BR71LZDG7XXQ2EO58JC5F" hidden="1">#REF!</definedName>
    <definedName name="BEx5MLQZM68YQSKARVWTTPINFQ2C" hidden="1">[34]Table!#REF!</definedName>
    <definedName name="BEx5MVXTKNBXHNWTL43C670E4KXC" hidden="1">#REF!</definedName>
    <definedName name="BEx5N4XI4PWB1W9PMZ4O5R0HWTYD" hidden="1">#REF!</definedName>
    <definedName name="BEx5N8TQPT9Q7AMBG5SNEYKR98Y8" hidden="1">#REF!</definedName>
    <definedName name="BEx5NA68N6FJFX9UJXK4M14U487F" hidden="1">#REF!</definedName>
    <definedName name="BEx5ND64XZTLSC6HF2CJ3WYIIH2F" hidden="1">#REF!</definedName>
    <definedName name="BEx5NHTGLW35S2ITT7VPUKDNZRF7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2CHK5IPBZFPSJ15PKMKXH2W" hidden="1">#REF!</definedName>
    <definedName name="BEx5O3ZUQ2OARA1CDOZ3NC4UE5AA" hidden="1">#REF!</definedName>
    <definedName name="BEx5OAFS0NJ2CB86A02E1JYHMLQ1" hidden="1">#REF!</definedName>
    <definedName name="BEx5OFDQH6J3G0YOE5U93X2QN95E" hidden="1">#REF!</definedName>
    <definedName name="BEx5OG4RPU8W1ETWDWM234NYYYEN" hidden="1">#REF!</definedName>
    <definedName name="BEx5OP9Y43F99O2IT69MKCCXGL61" hidden="1">#REF!</definedName>
    <definedName name="BEx5ORDB6IPFBL15XLQCRC6PS01K" hidden="1">#REF!</definedName>
    <definedName name="BEx5P3243YD55WK9A04WKXBOHZ9F" hidden="1">'[33]10.08.5 - 2008 Capital - TDBU'!#REF!</definedName>
    <definedName name="BEx5P9Y9RDXNUAJ6CZ2LHMM8IM7T" hidden="1">#REF!</definedName>
    <definedName name="BEx5PF76KPATYJ4N41VA1D7CDWY4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SVN624OKKQLMBVAPE9KAL13" hidden="1">#REF!</definedName>
    <definedName name="BEx74W6BJ8ENO3J25WNM5H5APKA3" hidden="1">#REF!</definedName>
    <definedName name="BEx7532GP65LPFYWT7B0NMQMFZNV" hidden="1">#REF!</definedName>
    <definedName name="BEx755GRRD9BL27YHLH5QWIYLWB7" hidden="1">#REF!</definedName>
    <definedName name="BEx7579IFVUAVJ784K1JNXQW1Z9I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DAC9RZDLL9L4I1L7VQ21" hidden="1">'[33]10.08.4 -2008 Capital'!#REF!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696C3JFS7JTBL4CH2YB4GLHQ" hidden="1">#REF!</definedName>
    <definedName name="BEx76F0MJW2PS2LZH14RJZO14ARD" hidden="1">'[33]10.08.5 - 2008 Capital - TDBU'!#REF!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NIZM6XEWOV6EXQU2UG5MSUR" hidden="1">'[33]10.08.5 - 2008 Capital - TDBU'!#REF!</definedName>
    <definedName name="BEx77P0S3GVMS7BJUL9OWUGJ1B02" hidden="1">#REF!</definedName>
    <definedName name="BEx77P69SYJJ2S37W7MAD4IWKUO4" hidden="1">#REF!</definedName>
    <definedName name="BEx77QDESURI6WW5582YXSK3A972" hidden="1">#REF!</definedName>
    <definedName name="BEx77U9O8O8ZI1JB5ZFCC25C06DJ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7GF57Y7X323F3OTRWSGH7HZ" hidden="1">#REF!</definedName>
    <definedName name="BEx7881ZZBWHRAX6W2GY19J8MGEQ" hidden="1">#REF!</definedName>
    <definedName name="BEx78HHRIWDLHQX2LG0HWFRYEL1T" hidden="1">#REF!</definedName>
    <definedName name="BEx78LE2GHJ4PVWT3ULLA2J3TY1V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APUP133FLMIO8AZJFIIYD1L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18OPKC61FNESSBTAXMF8AW7" hidden="1">#REF!</definedName>
    <definedName name="BEx7A1DZ3ACKTQDO9ELXW44GL8Y2" hidden="1">'[33]10.08.4 -2008 Capital'!#REF!</definedName>
    <definedName name="BEx7A7DRZSSF2EG6JQH27X93U90I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J81S7N0ZOX5HWUXTT04D8KK" hidden="1">'[33]10.08.5 - 2008 Capital - TDBU'!#REF!</definedName>
    <definedName name="BEx7AQKAXA50BVHLEWZFVHEFM6BR" hidden="1">#REF!</definedName>
    <definedName name="BEx7ASD1I654MEDCO6GGWA95PXSC" hidden="1">#REF!</definedName>
    <definedName name="BEx7AVCX9S5RJP3NSZ4QM4E6ERDT" hidden="1">#REF!</definedName>
    <definedName name="BEx7AVT704ZMAOMB9JGPZ6LXHSQG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1RKPVBM823KIGN85C8NOGLB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DAXF5MHW62MV0JHIEM92MPI" hidden="1">#REF!</definedName>
    <definedName name="BEx7CIJST9GLS2QD383UK7VUDTGL" hidden="1">#REF!</definedName>
    <definedName name="BEx7CN1OPV8F04BRSJJSWFTXJAD5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SW841R32GCRO0M9X6GW5L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V2C287ME9PQ0FIM5QWZ3O9K" hidden="1">#REF!</definedName>
    <definedName name="BEx7EWK9GUVV6FXWYIGH0TAI4V2O" hidden="1">#REF!</definedName>
    <definedName name="BEx7EYYLHMBYQTH6I377FCQS7CSX" hidden="1">#REF!</definedName>
    <definedName name="BEx7F3R8WBC6E9U65SYE1VCBPKTN" hidden="1">#REF!</definedName>
    <definedName name="BEx7FCLG1RYI2SNOU1Y2GQZNZSWA" hidden="1">#REF!</definedName>
    <definedName name="BEx7FN32ZGWOAA4TTH79KINTDWR9" hidden="1">#REF!</definedName>
    <definedName name="BEx7G0F5491O5LOO00O1AXXAE24R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CP7ZU8M0UWQXEBQ8U7WXG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NM5QUG90PN1J2VL176TH6KY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JOI6V63WKXYU6YTHPHUSP7U" hidden="1">#REF!</definedName>
    <definedName name="BEx7IRRUY5JMPVVS2G8ZTVLVF9H8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7CWKB4WKZAQMK3Z0S9GSOSM" hidden="1">#REF!</definedName>
    <definedName name="BEx7JH3HGBPI07OHZ5LFYK0UFZQR" hidden="1">#REF!</definedName>
    <definedName name="BEx7JV194190CNM6WWGQ3UBJ3CHH" hidden="1">#REF!</definedName>
    <definedName name="BEx7JZJ4XFUATU0PG7083JPTXG4K" hidden="1">#REF!</definedName>
    <definedName name="BEx7K469BHM1J8L2PEX3Z5HEMTCE" hidden="1">#REF!</definedName>
    <definedName name="BEx7K7GZ607XQOGB81A1HINBTGOZ" hidden="1">#REF!</definedName>
    <definedName name="BEx7KEYPBDXSNROH8M6CDCBN6B50" hidden="1">#REF!</definedName>
    <definedName name="BEx7KMGGB2E6YDRM0M7DPVYH3ADI" hidden="1">'[33]10.08.3 - 2008 Expense - TDBU'!#REF!</definedName>
    <definedName name="BEx7KR92AZ8OH3I7N51J8AU9LRP3" hidden="1">#REF!</definedName>
    <definedName name="BEx7KSAS8BZT6H8OQCZ5DNSTMO07" hidden="1">#REF!</definedName>
    <definedName name="BEx7KWHTBD21COXVI4HNEQH0Z3L8" hidden="1">#REF!</definedName>
    <definedName name="BEx7KWY24UYSDR57WCCVR4KEHE7U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7QID2UUN1F4435LIWAW8DV3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LZ0D7JSY0VK5FBGMZE26ZKFJ" hidden="1">'[33]10.08.2 - 2008 Expense'!#REF!</definedName>
    <definedName name="BEx7MAUI1JJFDIJGDW4RWY5384LY" hidden="1">#REF!</definedName>
    <definedName name="BEx7MJZO3UKAMJ53UWOJ5ZD4GGMQ" hidden="1">#REF!</definedName>
    <definedName name="BEx7MQ4RBQK32VUVPFRBYN76KSOD" hidden="1">#REF!</definedName>
    <definedName name="BEx7MT4MFNXIVQGAT6D971GZW7CA" hidden="1">#REF!</definedName>
    <definedName name="BEx7NE3X8Z6J8PMTHDO51G0HICD5" hidden="1">#REF!</definedName>
    <definedName name="BEx7NI062THZAM6I8AJWTFJL91CS" hidden="1">#REF!</definedName>
    <definedName name="BEx8Z3M9Z5VD3MZ8TD1F5M49MOTD" hidden="1">#REF!</definedName>
    <definedName name="BEx8ZCWSI30U7NSNHLBK5HV2J2EN" hidden="1">#REF!</definedName>
    <definedName name="BEx904S75BPRYMHF0083JF7ES4NG" hidden="1">#REF!</definedName>
    <definedName name="BEx90EZ2HAURBQ5I4V6WD6NYD0AQ" hidden="1">#REF!</definedName>
    <definedName name="BEx90H2KA91ZVRIJCDN62HJVKQWC" hidden="1">#REF!</definedName>
    <definedName name="BEx90HDD4RWF7JZGA8GCGG7D63MG" hidden="1">#REF!</definedName>
    <definedName name="BEx90VGH5H09ON2QXYC9WIIEU98T" hidden="1">#REF!</definedName>
    <definedName name="BEx911LKH78Q9WUWXLOQFEL59ITN" hidden="1">#REF!</definedName>
    <definedName name="BEx911WE3W1AI7TEJHN5ROFMFVQ8" hidden="1">'[33]10.08.3 - 2008 Expense - TDBU'!#REF!</definedName>
    <definedName name="BEx9175B70QXYAU5A8DJPGZQ46L9" hidden="1">#REF!</definedName>
    <definedName name="BEx917QTZAYKMWFVDPZEDX8FH1J3" hidden="1">#REF!</definedName>
    <definedName name="BEx91AQQRTV87AO27VWHSFZAD4ZR" hidden="1">#REF!</definedName>
    <definedName name="BEx91FU57YXJK7RHMFDKKYY2JFS7" hidden="1">#REF!</definedName>
    <definedName name="BEx91KXLTRYJVT47UU2JUUFNKFUT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0O0C4FBKNO2WASY82KSAGWC" hidden="1">#REF!</definedName>
    <definedName name="BEx921PNZ46VORG2VRMWREWIC0SE" hidden="1">#REF!</definedName>
    <definedName name="BEx929YGVS1SWUVBOM0JDPJFRIA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18BWFQZC3NQS37Q6XU3D425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1SIC58506DFIGKOLIHQ7KCX" hidden="1">#REF!</definedName>
    <definedName name="BEx942UCRHMI4B0US31HO95GSC2X" hidden="1">#REF!</definedName>
    <definedName name="BEx944SDUSMOBHNE6J8XN1EOL90T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TXH048JPPZ7VXKTCAEE6GQS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KWJ7BHXX4IIM048C3O7S59S" hidden="1">'[33]10.08.5 - 2008 Capital - TDBU'!#REF!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CBOZZVIAFCLYWXO84QIM5RH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0QZQVMVK22H7FW8VJ1Y8HJR" hidden="1">#REF!</definedName>
    <definedName name="BEx981HW73BUZWT14TBTZHC0ZTJ4" hidden="1">#REF!</definedName>
    <definedName name="BEx9853EGK21LS9VVKSCCC6V43AN" hidden="1">#REF!</definedName>
    <definedName name="BEx985JLSPMNH380TKBDXAEFC980" hidden="1">#REF!</definedName>
    <definedName name="BEx9871KU0N99P0900EAK69VFYT2" hidden="1">#REF!</definedName>
    <definedName name="BEx98A6S6VO1UKBYLX05KBIT7SC0" hidden="1">#REF!</definedName>
    <definedName name="BEx98IFKNJFGZFLID1YTRFEG1SXY" hidden="1">#REF!</definedName>
    <definedName name="BEx98N2R8QZSZ6MEH3L7U7U7D9GD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6PK8YMHSV0CFJOHOX1OCXHG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BFT5XKMEOKSZYR2JDGKF" hidden="1">#REF!</definedName>
    <definedName name="BEx9B917EUP13X6FQ3NPQL76XM5V" hidden="1">#REF!</definedName>
    <definedName name="BEx9BAJ5WYEQ623HUT9NNCMP3RUG" hidden="1">#REF!</definedName>
    <definedName name="BEx9BURCKUDZU2MLNSZIIBVDAXBV" hidden="1">#REF!</definedName>
    <definedName name="BEx9BYNN9WBL0OZNO7QKTM7XA0XO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OA2U27AO1YZGMLP7B8DR22D" hidden="1">#REF!</definedName>
    <definedName name="BEx9D1BC9FT19KY0INAABNDBAMR1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6DJDRR3E21QMZAPDC3O470U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1Q3X2QNEWIFN2YPBFX6LMO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645M2VLV3GR46GAUCXDZQ4K" hidden="1">#REF!</definedName>
    <definedName name="BEx9H8YR0E906F1JXZMBX3LNT004" hidden="1">#REF!</definedName>
    <definedName name="BEx9HVQR4IC0WPZ653S8B4V0A13M" hidden="1">'[33]10.08.5 - 2008 Capital - TDBU'!#REF!</definedName>
    <definedName name="BEx9I38IOO8BH8XCE1W3NL31U1L9" hidden="1">#REF!</definedName>
    <definedName name="BEx9I8XIG7E5NB48QQHXP23FIN60" hidden="1">#REF!</definedName>
    <definedName name="BEx9IHX7C0FG3M2R14H0SWIUGAOA" hidden="1">#REF!</definedName>
    <definedName name="BEx9IQRF01ATLVK0YE60ARKQJ68L" hidden="1">#REF!</definedName>
    <definedName name="BEx9IT5QNZWKM6YQ5WER0DC2PMMU" hidden="1">#REF!</definedName>
    <definedName name="BEx9ITRA6B7P81T57OO22V5XLX9P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07CU8X78XP5E4QC8XZ6YRCG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9JQQ6BSIHSV0FS8QDIRPHMMLE" hidden="1">#REF!</definedName>
    <definedName name="BEx9KP7077LQ4Q2NWSIETHZ0VA05" hidden="1">#REF!</definedName>
    <definedName name="BExAW4IIW5D0MDY6TJ3G4FOLPYIR" hidden="1">#REF!</definedName>
    <definedName name="BExAW4TAPBZ18ES67GKFVYMS67N7" hidden="1">#REF!</definedName>
    <definedName name="BExAWOAN9I36Q6B2P1316PE3048X" hidden="1">#REF!</definedName>
    <definedName name="BExAWSSHUYAPXJEDC9JT9394SHQ5" hidden="1">#REF!</definedName>
    <definedName name="BExAX410NB4F2XOB84OR2197H8M5" hidden="1">#REF!</definedName>
    <definedName name="BExAX70W4OH6R7K3QT3YA9PA2APO" hidden="1">#REF!</definedName>
    <definedName name="BExAX8TNG8LQ5Q4904SAYQIPGBSV" hidden="1">#REF!</definedName>
    <definedName name="BExAXLK9UGB0UFRV7X4UPIUEJ3VZ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JQ9G4ZXJFPWD4VIWQU6WUFT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UYTMF7YSRG951CIIWKZM0T5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AZXXGBA3DZ26LBRJCSRIMDYY6" hidden="1">'[33]10.08.5 - 2008 Capital - TDBU'!#REF!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0ZJIGMTDV9JC5IILPRZ5BXNJ" hidden="1">#REF!</definedName>
    <definedName name="BExB10QNIVITUYS55OAEKK3VLJFE" hidden="1">#REF!</definedName>
    <definedName name="BExB14HG3PSHTJ4S9G0Y803UWLWP" hidden="1">#REF!</definedName>
    <definedName name="BExB15ZDRY4CIJ911DONP0KCY9KU" hidden="1">#REF!</definedName>
    <definedName name="BExB16VQY0O0RLZYJFU3OFEONVTE" hidden="1">#REF!</definedName>
    <definedName name="BExB1C4HDPDZBISSQ3JREULJJZ7K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15I6XJMAXZ5JDHT0R7K0CS1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2TBL7K5D70TOLTXT6SAAJQS9" hidden="1">#REF!</definedName>
    <definedName name="BExB2WRQ815O1VGMGAGDGQHTTUIN" hidden="1">#REF!</definedName>
    <definedName name="BExB30IP1DNKNQ6PZ5ERUGR5MK4Z" hidden="1">#REF!</definedName>
    <definedName name="BExB30YTF8EK04RZ190LBP9R44TW" hidden="1">#REF!</definedName>
    <definedName name="BExB31PVM8TBKT8GI5VYI71JWZ0D" hidden="1">#REF!</definedName>
    <definedName name="BExB37UZ7KOLOBAPDS5EM5MJTPFJ" hidden="1">#REF!</definedName>
    <definedName name="BExB3S8NRKFKQZGZDLCF1J5OPNQX" hidden="1">#REF!</definedName>
    <definedName name="BExB4016U17W1T4ZWNG5SJCGWE9P" hidden="1">#REF!</definedName>
    <definedName name="BExB442RX0T3L6HUL6X5T21CENW6" hidden="1">#REF!</definedName>
    <definedName name="BExB472MUJSUYK7SI8BX1ZGQL0NK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XW9A16UWK9TUIA84W8X2ZEA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IFAFRG56RCEOOXLOQHCNSLB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6RZAN4TW4BIS93TJP3MTSF2V" hidden="1">#REF!</definedName>
    <definedName name="BExB6SKVVBQPHZ4Y692I5525S418" hidden="1">#REF!</definedName>
    <definedName name="BExB719SGNX4Y8NE6JEXC555K596" hidden="1">#REF!</definedName>
    <definedName name="BExB7265DCHKS7V2OWRBXCZTEIW9" hidden="1">#REF!</definedName>
    <definedName name="BExB73DAG0L10ZK0L6HQWV9BISN7" hidden="1">#REF!</definedName>
    <definedName name="BExB74PS5P9G0P09Y6DZSCX0FLTJ" hidden="1">#REF!</definedName>
    <definedName name="BExB77KDAUB9VYWBDJP50RIW7Y73" hidden="1">#REF!</definedName>
    <definedName name="BExB78RH79J0MIF7H8CAZ0CFE88Q" hidden="1">#REF!</definedName>
    <definedName name="BExB7ELT09HGDVO5BJC1ZY9D09GZ" hidden="1">#REF!</definedName>
    <definedName name="BExB7PZU5KVXW0MOS9BQNVV0U4WD" hidden="1">#REF!</definedName>
    <definedName name="BExB7R1PBLH2KKT4OJI4ESYMV3B3" hidden="1">#REF!</definedName>
    <definedName name="BExB7SUFBKOZJWAZHJSNHTBMUZE4" hidden="1">#REF!</definedName>
    <definedName name="BExB806PAXX70XUTA3ZI7OORD78R" hidden="1">#REF!</definedName>
    <definedName name="BExB88FBDZ0MSRCK5MB3E06QBO1N" hidden="1">#REF!</definedName>
    <definedName name="BExB89H5ZI7PL41B4CQN2OSUPK7A" hidden="1">#REF!</definedName>
    <definedName name="BExB8HF4UBVZKQCSRFRUQL2EE6VL" hidden="1">#REF!</definedName>
    <definedName name="BExB8HKHKZ1ORJZUYGG2M4VSCC39" hidden="1">#REF!</definedName>
    <definedName name="BExB8PIBXT2X11LCOX7RIO57ITDV" hidden="1">#REF!</definedName>
    <definedName name="BExB8QPH8DC5BESEVPSMBCWVN6PO" hidden="1">#REF!</definedName>
    <definedName name="BExB8U5N0D85YR8APKN3PPKG0FWP" hidden="1">#REF!</definedName>
    <definedName name="BExB91I17P2IIQ85B7OF9X01BBL0" hidden="1">#REF!</definedName>
    <definedName name="BExB9DHI5I2TJ2LXYPM98EE81L27" hidden="1">#REF!</definedName>
    <definedName name="BExB9IVQ5K36625BTKIXXB3R8NKE" hidden="1">#REF!</definedName>
    <definedName name="BExB9Q2MZZHBGW8QQKVEYIMJBPIE" hidden="1">#REF!</definedName>
    <definedName name="BExB9UVAU97XX5IFJV05VHTKS512" hidden="1">#REF!</definedName>
    <definedName name="BExB9WTBZ1ZNJ5PYDE80FJ9A5MQS" hidden="1">#REF!</definedName>
    <definedName name="BExBA1GON0EZRJ20UYPILAPLNQWM" hidden="1">#REF!</definedName>
    <definedName name="BExBA1RFNTGEN0TO2IRNXT6F3QKR" hidden="1">#REF!</definedName>
    <definedName name="BExBA69ASGYRZW1G1DYIS9QRRTBN" hidden="1">#REF!</definedName>
    <definedName name="BExBA6K42582A14WFFWQ3Q8QQWB6" hidden="1">#REF!</definedName>
    <definedName name="BExBA6PL9AA5J2L0KPL378AA2VZ4" hidden="1">#REF!</definedName>
    <definedName name="BExBA8I5D4R8R2PYQ1K16TWGTOEP" hidden="1">#REF!</definedName>
    <definedName name="BExBA8NMWNC4ESE854DLVFP3K8UR" hidden="1">#REF!</definedName>
    <definedName name="BExBA93PE0DGUUTA7LLSIGBIXWE5" hidden="1">#REF!</definedName>
    <definedName name="BExBAAWGR2BBXC8GXEYNQ9TYNUN8" hidden="1">#REF!</definedName>
    <definedName name="BExBAG5D16CADDC0MWOKCY7JZQO0" hidden="1">#REF!</definedName>
    <definedName name="BExBAHY3NCFFKJ0L0RWLV9Q2XEA7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5L31H53WLFYF54SQM4A7EU4" hidden="1">#REF!</definedName>
    <definedName name="BExBC78HXWXHO3XAB6E8NVTBGLJS" hidden="1">#REF!</definedName>
    <definedName name="BExBCATYYZZEDHH6VTB2O2HIRMIR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05M2XLZ3FDJC1J5FM7IICZB" hidden="1">'[33]10.08.2 - 2008 Expense'!#REF!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T87JCZT4EZQQ1HEUN7ZAMNT" hidden="1">#REF!</definedName>
    <definedName name="BExBDUVGK3E1J4JY9ZYTS7V14BLY" hidden="1">#REF!</definedName>
    <definedName name="BExBDVH3DOL955WK34ZBD4XWH6OI" hidden="1">'[33]10.08.5 - 2008 Capital - TDBU'!#REF!</definedName>
    <definedName name="BExBE162OSBKD30I7T1DKKPT3I9I" hidden="1">#REF!</definedName>
    <definedName name="BExBE5YPUY1T7N7DHMMIGGXK8TMP" hidden="1">#REF!</definedName>
    <definedName name="BExBE827OBMEXJZS59TKFQS6FC0Z" hidden="1">#REF!</definedName>
    <definedName name="BExBEC9ATLQZF86W1M3APSM4HEOH" hidden="1">#REF!</definedName>
    <definedName name="BExBEHCOWXYAJ0G8WL2C0YAEM0A3" hidden="1">#REF!</definedName>
    <definedName name="BExBEIUMJGTX2SBNU3E8Z2XPR27P" hidden="1">#REF!</definedName>
    <definedName name="BExBEYFQJE9YK12A6JBMRFKEC7RN" hidden="1">#REF!</definedName>
    <definedName name="BExBG1ED81J2O4A2S5F5Y3BPHMCR" hidden="1">#REF!</definedName>
    <definedName name="BExCRHX1OTQXWVM4RKG8IHHYCVFP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GOMZRUX4W3XE4LX5XXH5F2L" hidden="1">#REF!</definedName>
    <definedName name="BExCSMOFTXSUEC1T46LR1UPYRCX5" hidden="1">#REF!</definedName>
    <definedName name="BExCSMTPZZ9RQU93PT4098LW6KAZ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DNIGAFFV0FMRGUS25TGONCJ" hidden="1">#REF!</definedName>
    <definedName name="BExCTNE23PLYUM60ZCQ942C1KG81" hidden="1">#REF!</definedName>
    <definedName name="BExCTW8G3VCZ55S09HTUGXKB1P2M" hidden="1">#REF!</definedName>
    <definedName name="BExCTWJ9A4QCQ9OZN28V6HYAACMI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BILFA1EYYEOFEX37L275Z4P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T768Y9WTBMX7GXYUGHWIXZD" hidden="1">'[33]10.08.2 - 2008 Expense'!#REF!</definedName>
    <definedName name="BExCUW1QXVMEP3B9SFPNEEWCG9I0" hidden="1">'[33]10.08.5 - 2008 Capital - TDBU'!#REF!</definedName>
    <definedName name="BExCUWN57J3KE1LMYFY8FAMDD57T" hidden="1">#REF!</definedName>
    <definedName name="BExCV4VXZA9HAYPSLTWYK66MGS3Y" hidden="1">#REF!</definedName>
    <definedName name="BExCV634L7SVHGB0UDDTRRQ2Q72H" hidden="1">#REF!</definedName>
    <definedName name="BExCVA4UIZYJL3LZ7EQQOM9CIPAD" hidden="1">#REF!</definedName>
    <definedName name="BExCVBMRUN39FYTXYMM2N12EFLG1" hidden="1">#REF!</definedName>
    <definedName name="BExCVBXGSXT9FWJRG62PX9S1RK83" hidden="1">#REF!</definedName>
    <definedName name="BExCVEH7A1VWBBC4BVU6VNJA1WGJ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M4B2PZUHY0W5DLK6RO6HSGU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JOP24TCAR0PRZG8HD526AHX" hidden="1">#REF!</definedName>
    <definedName name="BExCWM8JQB8SI9MNZVUOQN3547K8" hidden="1">#REF!</definedName>
    <definedName name="BExCWOBVOESHXLNFULF3L3PHKV9U" hidden="1">#REF!</definedName>
    <definedName name="BExCWP2YCA04PGYT4V2CKSHBG2N7" hidden="1">#REF!</definedName>
    <definedName name="BExCWPDPESGZS07QGBLSBWDNVJLZ" hidden="1">#REF!</definedName>
    <definedName name="BExCWTVKHIVCRHF8GC39KI58YM5K" hidden="1">#REF!</definedName>
    <definedName name="BExCWZPWC0LNH9ZNEEWXFFTQFZN4" hidden="1">#REF!</definedName>
    <definedName name="BExCX2KGRZBRVLZNM8SUSIE6A0RL" hidden="1">#REF!</definedName>
    <definedName name="BExCX30QEPK6YY3L5B9A865PM1XZ" hidden="1">#REF!</definedName>
    <definedName name="BExCX3X451T70LZ1VF95L7W4Y4TM" hidden="1">#REF!</definedName>
    <definedName name="BExCX4NZ2N1OUGXM7EV0U7VULJMM" hidden="1">#REF!</definedName>
    <definedName name="BExCX5KCKNR3QHCET9D7RK52DEJB" hidden="1">#REF!</definedName>
    <definedName name="BExCX8V1U9KN0DWRM7RHUYCTBVEN" hidden="1">#REF!</definedName>
    <definedName name="BExCXCGIFCIU1476QTARIGF5OXEL" hidden="1">#REF!</definedName>
    <definedName name="BExCXILMURGYMAH6N5LF5DV6K3GM" hidden="1">#REF!</definedName>
    <definedName name="BExCXMY5ISUXV19SSN8W6FPXAY3L" hidden="1">#REF!</definedName>
    <definedName name="BExCXQUFBMXQ1650735H48B1AZT3" hidden="1">#REF!</definedName>
    <definedName name="BExCXUFX19ADNJAUPHJ62T1ZS5A4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E2K07U5UQ0WQNHXML7T0NJO" hidden="1">#REF!</definedName>
    <definedName name="BExCYH7R2U5R12XVG3NJ54H052N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9UA19GWDW0TL6HVTOXIRSPV" hidden="1">#REF!</definedName>
    <definedName name="BExCZFZCXMLY5DWESYJ9NGTJYQ8M" hidden="1">#REF!</definedName>
    <definedName name="BExCZIJ0082EB1UPRKX9EHOOUV0U" hidden="1">#REF!</definedName>
    <definedName name="BExCZJ4P8WS0BDT31WDXI0ROE7D6" hidden="1">#REF!</definedName>
    <definedName name="BExCZKH6NI0EE02L995IFVBD1J59" hidden="1">#REF!</definedName>
    <definedName name="BExCZNH3KPWE50T7YYORPIC1TXLN" hidden="1">#REF!</definedName>
    <definedName name="BExCZSKJ3H9C3V7IL5VIJR1XCVS6" hidden="1">#REF!</definedName>
    <definedName name="BExCZUD9FEOJBKDJ51Z3JON9LKJ8" hidden="1">#REF!</definedName>
    <definedName name="BExD03NQ5GR56X8Y0Y29FLTRLLS2" hidden="1">#REF!</definedName>
    <definedName name="BExD0508DAALLU00PHFPBC8SRRKT" hidden="1">#REF!</definedName>
    <definedName name="BExD0BAT3ER3NBREZM75FYDXWDA7" hidden="1">#REF!</definedName>
    <definedName name="BExD0BG9BZG0I2HQ6PWHGGVEMY6K" hidden="1">#REF!</definedName>
    <definedName name="BExD0C1TNBFIEWNG3IH7R8WOPI6B" hidden="1">#REF!</definedName>
    <definedName name="BExD0HALIN0JR4JTPGDEVAEE5EX5" hidden="1">#REF!</definedName>
    <definedName name="BExD0LCCDPG16YLY5WQSZF1XI5DA" hidden="1">#REF!</definedName>
    <definedName name="BExD0M38AXH7IMGDWBCB3CT349N5" hidden="1">#REF!</definedName>
    <definedName name="BExD0RMWSB4TRECEHTH6NN4K9DFZ" hidden="1">#REF!</definedName>
    <definedName name="BExD0U6KG10QGVDI1XSHK0J10A2V" hidden="1">#REF!</definedName>
    <definedName name="BExD11Z3KEWZ3PWH1UZSJRDRV9IH" hidden="1">#REF!</definedName>
    <definedName name="BExD13RUIBGRXDL4QDZ305UKUR12" hidden="1">#REF!</definedName>
    <definedName name="BExD14DETV5R4OOTMAXD5NAKWRO3" hidden="1">#REF!</definedName>
    <definedName name="BExD160UKTD6MG5W79IBIHP0ZPKQ" hidden="1">#REF!</definedName>
    <definedName name="BExD16BM4TPPOCZ5ARF5HM6XKRFF" hidden="1">#REF!</definedName>
    <definedName name="BExD1OAU9OXQAZA4D70HP72CU6GB" hidden="1">#REF!</definedName>
    <definedName name="BExD1Y1JV61416YA1XRQHKWPZIE7" hidden="1">#REF!</definedName>
    <definedName name="BExD25DU4ZMU9XFJZTH3WMVIKAK6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I9RDS4BGCN1GXO7T9OCTVFP" hidden="1">#REF!</definedName>
    <definedName name="BExD2O9JP64FF7WFAC5CXN0SJ91I" hidden="1">#REF!</definedName>
    <definedName name="BExD363H2VGFIQUCE6LS4AC5J0ZT" hidden="1">#REF!</definedName>
    <definedName name="BExD3A588E939V61P1XEW0FI5Q0S" hidden="1">#REF!</definedName>
    <definedName name="BExD3AW300FSO6AAXTER82E4G06O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3ZGUHLSCF22XMCGLGJ6SWTEA" hidden="1">#REF!</definedName>
    <definedName name="BExD40O0CFTNJFOFMMM1KH0P7BUI" hidden="1">#REF!</definedName>
    <definedName name="BExD42M7FXJ8KK8AK9LDV75Z0U92" hidden="1">#REF!</definedName>
    <definedName name="BExD4440VK5VJ036LP729F6A0YGC" hidden="1">'[33]10.08.4 -2008 Capital'!#REF!</definedName>
    <definedName name="BExD4BLRYNKM0GO3B3KP6590EN75" hidden="1">#REF!</definedName>
    <definedName name="BExD4BR9HJ3MWWZ5KLVZWX9FJAUS" hidden="1">#REF!</definedName>
    <definedName name="BExD4CYDIFKUQ00ORL8MH1G8AEOH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4ZQEW7F25SBOT6GFHWYONPD2" hidden="1">'[33]10.08.2 - 2008 Expense'!#REF!</definedName>
    <definedName name="BExD50MT3M6XZLNUP9JL93EG6D9R" hidden="1">#REF!</definedName>
    <definedName name="BExD58FB2E94KZRKVS2HR2X2RPON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LGLIOQ0OLD32Y77OQHSFA20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6IKQHK6BAYQM4S5BEVL56Z8X" hidden="1">#REF!</definedName>
    <definedName name="BExD71LTOE015TV5RSAHM8NT8GVW" hidden="1">#REF!</definedName>
    <definedName name="BExD73USXVADC7EHGHVTQNCT06ZA" hidden="1">#REF!</definedName>
    <definedName name="BExD7BHVRBZ6463MAK6KNCZQQAZL" hidden="1">#REF!</definedName>
    <definedName name="BExD7GAI1HJ9MD4ZU26MDRDS4E2B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N6P5ERNDX7C0TYFQOP08EQQ" hidden="1">#REF!</definedName>
    <definedName name="BExD87EVTIE7IAHSBAD70MNJUTK8" hidden="1">#REF!</definedName>
    <definedName name="BExD8H5O087KQVWIVPUUID5VMGMS" hidden="1">#REF!</definedName>
    <definedName name="BExD8OCLZMFN5K3VZYI4Q4ITVKUA" hidden="1">#REF!</definedName>
    <definedName name="BExD8UY01RLLF0MGPUZLE6EXR9AC" hidden="1">#REF!</definedName>
    <definedName name="BExD90MZC8CFEENJPJGQXGWBZL33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C0ZMLX1WR2QR1YPWX15IH8W" hidden="1">'[33]10.08.3 - 2008 Expense - TDBU'!#REF!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2JS3GCJ8M5I4XF4ZMYZ4BXT" hidden="1">#REF!</definedName>
    <definedName name="BExDA6LD9061UULVKUUI4QP8SK13" hidden="1">#REF!</definedName>
    <definedName name="BExDA7SHULP5GGGVSZFK3FMN833U" hidden="1">#REF!</definedName>
    <definedName name="BExDABE0KA94036RVJKMXL7GB30N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BO8QK1FUFVLO07NZ0BZ9BKA0" hidden="1">#REF!</definedName>
    <definedName name="BExDBRJDI7W1042W6UYNA12BZGBJ" hidden="1">#REF!</definedName>
    <definedName name="BExDBY4R8EXLUENLCDFC4YRRVQPS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OKLZRPEMPJO02S4EGHZXAWN3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E3GC6W9CGTSGR7X502XUI5L" hidden="1">#REF!</definedName>
    <definedName name="BExEQFLE2RPWGMWQAI4JMKUEFRPT" hidden="1">#REF!</definedName>
    <definedName name="BExEQK38GYRBUH7XFJUH04UET47Q" hidden="1">#REF!</definedName>
    <definedName name="BExEQKE1O2TX2P7ZGJMB9VWDXWO4" hidden="1">#REF!</definedName>
    <definedName name="BExEQTZAP8R69U31W4LKGTKKGKQE" hidden="1">#REF!</definedName>
    <definedName name="BExEQU4RR1SZE5XJ90D8ZQ8KRZFG" hidden="1">#REF!</definedName>
    <definedName name="BExER2O72H1F9WV6S1J04C15PXX7" hidden="1">#REF!</definedName>
    <definedName name="BExERFEPB2LP5DWH3DNZJF8R0AK9" hidden="1">#REF!</definedName>
    <definedName name="BExERRUIKIOATPZ9U4HQ0V52RJAU" hidden="1">#REF!</definedName>
    <definedName name="BExERSANFNM1O7T65PC5MJ301YET" hidden="1">#REF!</definedName>
    <definedName name="BExERTNAJZ59DKI5JCRPJKMWW067" hidden="1">#REF!</definedName>
    <definedName name="BExERWCEBKQRYWRQLYJ4UCMMKTHG" hidden="1">[34]Table!#REF!</definedName>
    <definedName name="BExES1QK2RJM42AWEVW7RIMFEW0F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EH25TCNEETUCSRK8DYHROYY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3SPX08PMIJ6NN1UTG16Y6O2" hidden="1">#REF!</definedName>
    <definedName name="BExETA3B1FCIOA80H94K90FWXQKE" hidden="1">#REF!</definedName>
    <definedName name="BExETAZOYT4CJIT8RRKC9F2HJG1D" hidden="1">#REF!</definedName>
    <definedName name="BExETDZJZBM897WV9SJ54R7KH7MG" hidden="1">#REF!</definedName>
    <definedName name="BExETDZKK8E89XXW4SLL9AY29YEZ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U66ISCWFE06X0BBMH4H32HS" hidden="1">#REF!</definedName>
    <definedName name="BExETVTGY38YXYYF7N73OYN6FYY3" hidden="1">#REF!</definedName>
    <definedName name="BExEUNE4T242Y59C6MS28MXEUGCP" hidden="1">#REF!</definedName>
    <definedName name="BExEV1H9B1FRT8LPRHN7ODLAOI8T" hidden="1">'[33]10.08.4 -2008 Capital'!#REF!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7MBFVP1I7TO351C06LT5IXR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SLKRULT27602UIM13PGVL2R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5SCJJRAF57MFJ81MB2U6K1N" hidden="1">'[33]10.08.4 -2008 Capital'!#REF!</definedName>
    <definedName name="BExEW68M9WL8214QH9C7VCK7BN08" hidden="1">#REF!</definedName>
    <definedName name="BExEW8C5SY1NQL4BKYZVXQ6JPR0W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WRTB911TBBZNA61Y44XXUP7N" hidden="1">#REF!</definedName>
    <definedName name="BExEWY3WYCWEMX9F15OWWUSC6ITZ" hidden="1">#REF!</definedName>
    <definedName name="BExEX25M63XO5LQD9ZS2VHQ0U8SR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3GVGXSA8OTWWVC0OOM3N7E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JFE12J96ZPQZ2WHQZ66M1PC" hidden="1">#REF!</definedName>
    <definedName name="BExF0LOEHV42P2DV7QL8O7HOQ3N9" hidden="1">#REF!</definedName>
    <definedName name="BExF0MVJ4YGAIOT97BSBZTKKMJLO" hidden="1">#REF!</definedName>
    <definedName name="BExF0WRM9VO25RLSO03ZOCE8H7K5" hidden="1">#REF!</definedName>
    <definedName name="BExF0ZRI7W4RSLIDLHTSM0AWXO3S" hidden="1">#REF!</definedName>
    <definedName name="BExF15RBGKENVWZEFUPEK40YBRA7" hidden="1">#REF!</definedName>
    <definedName name="BExF19CT3MMZZ2T5EWMDNG3UOJ01" hidden="1">#REF!</definedName>
    <definedName name="BExF1I6ZCNOTATBG3PZ1RGSJ7JEC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1Z9Z270BYA12GL2T6GSF2ZTY" hidden="1">#REF!</definedName>
    <definedName name="BExF29MBQUXJYOPZW1LVIKUJ4C01" hidden="1">#REF!</definedName>
    <definedName name="BExF2CWZN6E87RGTBMD4YQI2QT7R" hidden="1">#REF!</definedName>
    <definedName name="BExF2DYO1WQ7GMXSTAQRDBW1NSFG" hidden="1">#REF!</definedName>
    <definedName name="BExF2MSVB7MZZMDR2SCNEYJX21AU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HDFSQD839XTC1DA8K1VHPZK" hidden="1">#REF!</definedName>
    <definedName name="BExF3I9T44X7DV9HHV51DVDDPPZG" hidden="1">#REF!</definedName>
    <definedName name="BExF3JMFX5DILOIFUDIO1HZUK875" hidden="1">#REF!</definedName>
    <definedName name="BExF3NO0RE1VBB19GCRR03V0B690" hidden="1">'[33]10.08.2 - 2008 Expense'!#REF!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3WT0ZHF3EL0ASMG2VZWM9G8I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RZ6DOAJ22UKB3277ZIOU46S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6H4GVM169LVJ9EMCTORM8Q7" hidden="1">#REF!</definedName>
    <definedName name="BExF6786I4LDI5XCLJEAUR1360PJ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QUSYQJK98BYSLTE5MXT70P5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7R9OJ83YUOQJTFS47QJFPBA6" hidden="1">#REF!</definedName>
    <definedName name="BExF7WD56YB3STK93BIQP3486ZEI" hidden="1">#REF!</definedName>
    <definedName name="BExF80K6MCUWS9W99VRNYEN44QQZ" hidden="1">#REF!</definedName>
    <definedName name="BExF81GI8B8WBHXFTET68A9358BR" hidden="1">#REF!</definedName>
    <definedName name="BExF87GAYMXKMUTK8SVUQ03Q8QZR" hidden="1">#REF!</definedName>
    <definedName name="BExGKVQARCQ9KIFMMXBXEKHDTREN" hidden="1">'[33]10.08.5 - 2008 Capital - TDBU'!#REF!</definedName>
    <definedName name="BExGL97US0Y3KXXASUTVR26XLT70" hidden="1">#REF!</definedName>
    <definedName name="BExGLA47VYPH5Q19X9DS7CT55B4I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X716Z4UBZVUK6LS4LCBZ8EV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7SOVSLKC6I1KE8PWWP0JN74" hidden="1">#REF!</definedName>
    <definedName name="BExGN9FZ2RWCMSY1YOBJKZMNIM9R" hidden="1">#REF!</definedName>
    <definedName name="BExGNDSIMTHOCXXG6QOGR6DA8SGG" hidden="1">#REF!</definedName>
    <definedName name="BExGNG6TCN1ZSYO3FQ0I1CHBMQS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93Y9EAR1NQIAT7U7P8UVVPK" hidden="1">'[33]10.08.4 -2008 Capital'!#REF!</definedName>
    <definedName name="BExGOB25QJMQCQE76MRW9X58OIOO" hidden="1">#REF!</definedName>
    <definedName name="BExGOD5OOOBUBIMGTY10CMMLMXNN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TT3CY5VYQJQ82YO0NMENH1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4E4XWZBZNG82O3F6S3IX0UD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NPYSR0588CMPYC6F4KV9EDE" hidden="1">'[33]10.08.5 - 2008 Capital - TDBU'!#REF!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AY9F658TSUK4B5X7SAIOYT9" hidden="1">#REF!</definedName>
    <definedName name="BExGRD74EJWS14SU2OOJCGK9X1W7" hidden="1">#REF!</definedName>
    <definedName name="BExGrid1">#REF!</definedName>
    <definedName name="BExGROQL61G1JF22224SED98B361" hidden="1">#REF!</definedName>
    <definedName name="BExGRUKVVKDL8483WI70VN2QZDGD" hidden="1">#REF!</definedName>
    <definedName name="BExGRW2VUL2RYAVBES5DLY6VH9EK" hidden="1">#REF!</definedName>
    <definedName name="BExGS2IWR5DUNJ1U9PAKIV8CMBNI" hidden="1">#REF!</definedName>
    <definedName name="BExGS39S7AWXR3SMHER030GA9FHE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CKA06Y0QKMK697YEVLEA9FY" hidden="1">#REF!</definedName>
    <definedName name="BExGSJWJN6NORKNRWIN4W0MANCAV" hidden="1">#REF!</definedName>
    <definedName name="BExGSQY65LH1PCKKM5WHDW83F35O" hidden="1">#REF!</definedName>
    <definedName name="BExGSSW8N9A0O48I1Z0M4ZIIXNTV" hidden="1">#REF!</definedName>
    <definedName name="BExGSYW1GKISF0PMUAK3XJK9PEW9" hidden="1">#REF!</definedName>
    <definedName name="BExGSZCAQHVWXD4N87N0EW2W1JGB" hidden="1">#REF!</definedName>
    <definedName name="BExGT0DZJB6LSF6L693UUB9EY1VQ" hidden="1">#REF!</definedName>
    <definedName name="BExGTGVFIF8HOQXR54SK065A8M4K" hidden="1">#REF!</definedName>
    <definedName name="BExGTHRSN7OEWMFAXSHGKS2ECVLO" hidden="1">#REF!</definedName>
    <definedName name="BExGTIYX3OWPIINOGY1E4QQYSKHP" hidden="1">#REF!</definedName>
    <definedName name="BExGTKGUN0KUU3C0RL2LK98D8MEK" hidden="1">#REF!</definedName>
    <definedName name="BExGTTWOFVNMXRUNAMNODBN7I5RE" hidden="1">#REF!</definedName>
    <definedName name="BExGTZ046J7VMUG4YPKFN2K8TWB7" hidden="1">#REF!</definedName>
    <definedName name="BExGU1JWSVXPWIF3A5PN098ST2ZB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PZ6NZ68L2EDDWJAMBIUVHKZ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LQV4WLYED6UCM4VDJMDIODS" hidden="1">#REF!</definedName>
    <definedName name="BExGVQE1PH4Q46QUDV9GXTDJHSBP" hidden="1">#REF!</definedName>
    <definedName name="BExGVQUBBCND7N6N8UAFSJ3XMO2K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4XE5DHK7GOPYX8TT51CSG15" hidden="1">#REF!</definedName>
    <definedName name="BExGW5Z3L0OX08J99L459WM06JKA" hidden="1">#REF!</definedName>
    <definedName name="BExGWABG5VT5XO1A196RK61AXA8C" hidden="1">#REF!</definedName>
    <definedName name="BExGWE2ENPKKCYNRTQY1QKPWFLXM" hidden="1">#REF!</definedName>
    <definedName name="BExGWEO0JDG84NYLEAV5NSOAGMJZ" hidden="1">#REF!</definedName>
    <definedName name="BExGWK7JDSL1M5WZ40HT9QXFJ1EM" hidden="1">#REF!</definedName>
    <definedName name="BExGWLEOC70Z8QAJTPT2PDHTNM4L" hidden="1">#REF!</definedName>
    <definedName name="BExGWNCXLCRTLBVMTXYJ5PHQI6SS" hidden="1">#REF!</definedName>
    <definedName name="BExGWTI0YD2LF2C6MIF0OB6ZIWO7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R7QM0F3N9OYEG8V5BZ8X5WD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M8ENAT3UBFMSYCXQG8WWNVD" hidden="1">#REF!</definedName>
    <definedName name="BExGYMZGRR1O4VFUEQP4FPY9SFY6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GZTE5G7WSV7TYWM2Q9FW7YZUN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BTMHS9M9C5JSOE1DK83LRCJ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81KIGEHYN7U002O6RO1HZT7" hidden="1">#REF!</definedName>
    <definedName name="BExH1COQB2N3U6HS9ITOY40KC6JA" hidden="1">#REF!</definedName>
    <definedName name="BExH1FDTQXR9QQ31WDB7OPXU7MPT" hidden="1">#REF!</definedName>
    <definedName name="BExH1FOMEUIJNIDJAUY0ZQFBJSY9" hidden="1">#REF!</definedName>
    <definedName name="BExH1G4VNA3BFMF4QK35PGSBQJMB" hidden="1">#REF!</definedName>
    <definedName name="BExH1JFFHEBFX9BWJMNIA3N66R3Z" hidden="1">#REF!</definedName>
    <definedName name="BExH1UYUZFQ3NQ2E3UANIJDR9U8U" hidden="1">#REF!</definedName>
    <definedName name="BExH1Z0GIUSVTF2H1G1I3PDGBNK2" hidden="1">#REF!</definedName>
    <definedName name="BExH225UTM6S9FW4MUDZS7F1PQSH" hidden="1">#REF!</definedName>
    <definedName name="BExH22M34C4EGB2M8ES9K2NBZFIX" hidden="1">#REF!</definedName>
    <definedName name="BExH23271RF7AYZ542KHQTH68GQ7" hidden="1">#REF!</definedName>
    <definedName name="BExH25LUU6AHETNY34SBU5S7UOWE" hidden="1">'[33]10.08.4 -2008 Capital'!#REF!</definedName>
    <definedName name="BExH2EARUVJ0LN7IJXI0S3UWLQB2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HTQQA3RHXK08CNPZI42FVSA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BHXMSLC44C053SZXSYO7792" hidden="1">#REF!</definedName>
    <definedName name="BExIHPQCQTGEW8QOJVIQ4VX0P6DX" hidden="1">#REF!</definedName>
    <definedName name="BExII1F6IZ6R90QEXPQM797VHUO1" hidden="1">#REF!</definedName>
    <definedName name="BExII1KN91Q7DLW0UB7W2TJ5ACT9" hidden="1">#REF!</definedName>
    <definedName name="BExII50LI8I0CDOOZEMIVHVA2V95" hidden="1">#REF!</definedName>
    <definedName name="BExIIFCX8RFH3G7Q9DCH3HTE14VA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DISZXEB5UAC55IINOQUBK6X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RR7W9PHGSRPIHRCMIOQUEQQ" hidden="1">'[33]10.08.4 -2008 Capital'!#REF!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PRX2YB5WTLBU2ZIIDKTSZLB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5T2MJ6DXYOSVERRYGMDV89B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LT6PKNSR8V0R7UE4IRG590K6" hidden="1">'[33]10.08.2 - 2008 Expense'!#REF!</definedName>
    <definedName name="BExIM2RXHXBO63HBPUTHF775IIRY" hidden="1">#REF!</definedName>
    <definedName name="BExIM2RXYS5BGYBDMFLU1RE8039Z" hidden="1">#REF!</definedName>
    <definedName name="BExIM2X90EG7J3TG4STQ3J1OK4O0" hidden="1">'[33]10.08.5 - 2008 Capital - TDBU'!#REF!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HQ27UK79IK88M14P1SXMGYY" hidden="1">#REF!</definedName>
    <definedName name="BExINI6A7H3KSFRFA6UBBDPKW37F" hidden="1">#REF!</definedName>
    <definedName name="BExINIMK8XC3JOBT2EXYFHHH52H0" hidden="1">#REF!</definedName>
    <definedName name="BExINLGZTO4C3BAICP3I2AXI0L3L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T417AAWC51ZA8X4TDJCY0QV" hidden="1">#REF!</definedName>
    <definedName name="BExINT42RM5ESUGKCUN8IZFWEV0D" hidden="1">'[33]10.08.5 - 2008 Capital - TDBU'!#REF!</definedName>
    <definedName name="BExINZELBUXH0OXC3SAGC2RI7DXI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P121EZ0DOU3CLJVVRUIQPZP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MWA45QSRZBQJ7J5LE412D5J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65DFEB0L9IMMF5X977SD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K0FRCT7UYOFPF6HXKEUARNJ" hidden="1">#REF!</definedName>
    <definedName name="BExIQX1XBB31HZTYEEVOBSE3C5A6" hidden="1">#REF!</definedName>
    <definedName name="BExIQY8VY7PMQS8M5UTSAF3MW1AA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RRM8X5MMN15Q3SPFK13165ZR" hidden="1">'[33]10.08.5 - 2008 Capital - TDBU'!#REF!</definedName>
    <definedName name="BExIS4T0DRF57HYO7OGG72KBOFOI" hidden="1">#REF!</definedName>
    <definedName name="BExIS77BJDDK18PGI9DSEYZPIL7P" hidden="1">#REF!</definedName>
    <definedName name="BExIS8UME1A94FJH5YHFVEO8E03Z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SXVMB9A7MHHRJTQGWLTINL5K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TENTNC8AZE7V0WRWRYW8HP0C" hidden="1">#REF!</definedName>
    <definedName name="BExITKI640SU7Y4KLZY9I1Z9R6TT" hidden="1">#REF!</definedName>
    <definedName name="BExITTSMS5QHJIV39IX8L172UTTU" hidden="1">#REF!</definedName>
    <definedName name="BExITU3FT317H7G8057DIO12TN7U" hidden="1">#REF!</definedName>
    <definedName name="BExITXE2V3RFP2CB0EZVVTMZFX7T" hidden="1">#REF!</definedName>
    <definedName name="BExIUAFCGGFQDEDMTXUYTTA3EYBT" hidden="1">#REF!</definedName>
    <definedName name="BExIUD4OJGH65NFNQ4VMCE3R4J1X" hidden="1">#REF!</definedName>
    <definedName name="BExIUKGWIPE992U6T8OUR0LZQDXK" hidden="1">#REF!</definedName>
    <definedName name="BExIUM46R6FW1PBJUL86BQVXB96X" hidden="1">#REF!</definedName>
    <definedName name="BExIUTB5OAAXYW0OFMP0PS40SPOB" hidden="1">#REF!</definedName>
    <definedName name="BExIUUT2MHIOV6R3WHA0DPM1KBKY" hidden="1">#REF!</definedName>
    <definedName name="BExIUY3RMHPHDAHQNA21GY3ZUTMU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8AM80CS6E5TN6IATF33GV1V" hidden="1">#REF!</definedName>
    <definedName name="BExIVBFYNRU691AQPVWWPH7PG4PX" hidden="1">#REF!</definedName>
    <definedName name="BExIVC6WZMHRBRGIBUVX0CO2RK05" hidden="1">#REF!</definedName>
    <definedName name="BExIVCXWL6H5LD9DHDIA4F5U9TQL" hidden="1">#REF!</definedName>
    <definedName name="BExIVEL6GUMOY062S9PFOGOGJ1UX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CGFM00Y1WAFPJT5KRD1K5XP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WLFXFUPVKEPUHWJYGEW9I7SQ" hidden="1">#REF!</definedName>
    <definedName name="BExIWNZR6BI167OK1PHT0XMDHSMS" hidden="1">#REF!</definedName>
    <definedName name="BExIWQ8KOCZ9G1137JOM03I28GP4" hidden="1">#REF!</definedName>
    <definedName name="BExIX34PM5DBTRHRQWP6PL6WIX88" hidden="1">#REF!</definedName>
    <definedName name="BExIX5OAP9KSUE5SIZCW9P39Q4WE" hidden="1">#REF!</definedName>
    <definedName name="BExIXB7UUMLUUU4G2KWA00VKHNEJ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Q63QDPSPOEL1H0OP89YQTZH" hidden="1">'[33]10.08.2 - 2008 Expense'!#REF!</definedName>
    <definedName name="BExIYV9IMIVVVSZNL48E412WN7ZF" hidden="1">#REF!</definedName>
    <definedName name="BExIYWWSSNFJ49218D4EO9QWKL69" hidden="1">#REF!</definedName>
    <definedName name="BExIYZGLDQ1TN7BIIN4RLDP31GIM" hidden="1">#REF!</definedName>
    <definedName name="BExIZ4K0EZJK6PW3L8SVKTJFSWW9" hidden="1">#REF!</definedName>
    <definedName name="BExIZ5GDN6WSJ55BFCN2CC7G80L0" hidden="1">#REF!</definedName>
    <definedName name="BExIZ6YBLNY9O1BQC129VGDXCVNX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J1PWWYANUHL8A16ETV0RDAXC3" hidden="1">#REF!</definedName>
    <definedName name="BExKCDYKAEV45AFXHVHZZ62E5BM3" hidden="1">#REF!</definedName>
    <definedName name="BExKCJCRGT5SGXIHDQI24Z6J8GI4" hidden="1">#REF!</definedName>
    <definedName name="BExKDKO0W4AGQO1V7K6Q4VM750FT" hidden="1">#REF!</definedName>
    <definedName name="BExKDLF10G7W77J87QWH3ZGLUCLW" hidden="1">#REF!</definedName>
    <definedName name="BExKE0PBX3XGOUM78ZT54ALDAVSP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HGARZIYPYRZWQNLP5VVCRE2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32BHV278YC2ID5UIB5O51K" hidden="1">#REF!</definedName>
    <definedName name="BExKFYJC4EVEV54F82K6VKP7Q3OU" hidden="1">#REF!</definedName>
    <definedName name="BExKG4IYHBKQQ8J8FN10GB2IKO33" hidden="1">#REF!</definedName>
    <definedName name="BExKG60XBDFYOF7ZU3F5US7CM2Y4" hidden="1">#REF!</definedName>
    <definedName name="BExKG6XA0DGM4VUMUE4NHHVYVJ0J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RLRYB3OW56X3JCUII1OOS3K" hidden="1">#REF!</definedName>
    <definedName name="BExKGV77YH9YXIQTRKK2331QGYKF" hidden="1">#REF!</definedName>
    <definedName name="BExKH170S7VQ0NRNOWNT98XVEWUH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HWD5BOLP8DQJHOIBWHYCSY9W" hidden="1">#REF!</definedName>
    <definedName name="BExKI4076KXCDE5KXL79KT36OKLO" hidden="1">#REF!</definedName>
    <definedName name="BExKI45P8VH8M6QPIX8B2CFPOGZ3" hidden="1">#REF!</definedName>
    <definedName name="BExKI7LO70WYISR7Q0Y1ZDWO9M3B" hidden="1">#REF!</definedName>
    <definedName name="BExKIEN5C2YIQQSVLK8YO62XYJMM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CRXE2B5CHO3044NF9QAKPIW" hidden="1">#REF!</definedName>
    <definedName name="BExKKIM9NPF6B3SPMPIQB27HQME4" hidden="1">#REF!</definedName>
    <definedName name="BExKKIX1BCBQ4R3K41QD8NTV0OV0" hidden="1">#REF!</definedName>
    <definedName name="BExKKKV82VW7RLX4HE7NYZULP4I5" hidden="1">#REF!</definedName>
    <definedName name="BExKKLGTZTV7J4XD4AGDM4UEZFTY" hidden="1">#REF!</definedName>
    <definedName name="BExKKQ3ZWADYV03YHMXDOAMU90EB" hidden="1">#REF!</definedName>
    <definedName name="BExKKRWPS7N7KUY6X06X0TEINQM6" hidden="1">#REF!</definedName>
    <definedName name="BExKKUGD2HMJWQEYZ8H3X1BMXFS9" hidden="1">#REF!</definedName>
    <definedName name="BExKKX05KCZZZPKOR1NE5A8RGVT4" hidden="1">#REF!</definedName>
    <definedName name="BExKKX5GX2R75C9E5OJC8AEQ02WR" hidden="1">#REF!</definedName>
    <definedName name="BExKLD6S9L66QYREYHBE5J44OK7X" hidden="1">#REF!</definedName>
    <definedName name="BExKLEZK32L28GYJWVO63BZ5E1JD" hidden="1">#REF!</definedName>
    <definedName name="BExKLHTYKCAWH7WCYP78L3516NDH" hidden="1">#REF!</definedName>
    <definedName name="BExKLLKVVHT06LA55JB2FC871DC5" hidden="1">#REF!</definedName>
    <definedName name="BExKMFUOVKD6ZRRWMW0FAANYOY14" hidden="1">'[33]10.08.4 -2008 Capital'!#REF!</definedName>
    <definedName name="BExKMM52P2JTD826GL7EUFZ2GOWA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SP7EUXMQ7HQ1I4UI51T620P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BVQIBD5QN64WI0VMWG8ECVY" hidden="1">#REF!</definedName>
    <definedName name="BExKODIZGWW2EQD0FEYW6WK6XLCM" hidden="1">#REF!</definedName>
    <definedName name="BExKOPO2HPWVQGAKW8LOZMPIDEFG" hidden="1">#REF!</definedName>
    <definedName name="BExKOU0G4S03BPJYQJ7Q6BXA1XZE" hidden="1">#REF!</definedName>
    <definedName name="BExKP1NNUBCM89W1AWCQ4GYT46VL" hidden="1">'[33]10.08.4 -2008 Capital'!#REF!</definedName>
    <definedName name="BExKPEZP0QTKOTLIMMIFSVTHQEEK" hidden="1">#REF!</definedName>
    <definedName name="BExKPJXT3SWOS15NRMD9RAD4AXOC" hidden="1">#REF!</definedName>
    <definedName name="BExKPLFRCAYNO7ZNGISMPGFFXB00" hidden="1">#REF!</definedName>
    <definedName name="BExKPLQJX0HJ8OTXBXH9IC9J2V0W" hidden="1">#REF!</definedName>
    <definedName name="BExKPN8C7GN36ZJZHLOB74LU6KT0" hidden="1">#REF!</definedName>
    <definedName name="BExKPUKRNDWTKQ8SV8FLABPPXTJK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R8NYY6S7G0RNG3W5UHF26LU" hidden="1">#REF!</definedName>
    <definedName name="BExKQRUAOHG635WYE6STI4YHGJPE" hidden="1">#REF!</definedName>
    <definedName name="BExKQTXRG3ECU8NT47UR7643LO5G" hidden="1">#REF!</definedName>
    <definedName name="BExKQVL7HPOIZ4FHANDFMVOJLEPR" hidden="1">#REF!</definedName>
    <definedName name="BExKR1VS7ERDDF8HXB3WTPYEUCIU" hidden="1">#REF!</definedName>
    <definedName name="BExKR32XG1WY77WDT8KW9FJPGQTU" hidden="1">#REF!</definedName>
    <definedName name="BExKR510GA0MUAKSG4OVIQ26I0BG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LH6QVG81B35VZ8FUSPBKTD5" hidden="1">#REF!</definedName>
    <definedName name="BExKSRX3BUJY78UHYYZJVTVLMZVP" hidden="1">#REF!</definedName>
    <definedName name="BExKSU0MKNAVZYYPKCYTZDWQX4R8" hidden="1">#REF!</definedName>
    <definedName name="BExKSUBFNA2CM15GD0QR99POCR5I" hidden="1">#REF!</definedName>
    <definedName name="BExKSV7ROT5B5BVJ3G19JSC85BAD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9AWCJUL6FVVYMI7NGFTAEEG" hidden="1">#REF!</definedName>
    <definedName name="BExKTQZGN8GI3XGSEXMPCCA3S19H" hidden="1">#REF!</definedName>
    <definedName name="BExKTSBXGP8YGSN5UO0FUHVXT92J" hidden="1">#REF!</definedName>
    <definedName name="BExKTUKYYU0F6TUW1RXV24LRAZFE" hidden="1">#REF!</definedName>
    <definedName name="BExKU3FBLHQBIUTN6XEZW5GC9OG1" hidden="1">#REF!</definedName>
    <definedName name="BExKU3KMPVWH483Q5TP8K2H0S2L4" hidden="1">#REF!</definedName>
    <definedName name="BExKU82I99FEUIZLODXJDOJC96CQ" hidden="1">#REF!</definedName>
    <definedName name="BExKU9EXMNZKVJV6GSO4XEI3YCWM" hidden="1">#REF!</definedName>
    <definedName name="BExKUDM0DFSCM3D91SH0XLXJSL18" hidden="1">#REF!</definedName>
    <definedName name="BExKUGGKEOHX3EEPQ7NGSZWZ8UPA" hidden="1">#REF!</definedName>
    <definedName name="BExKULEKJLA77AUQPDUHSM94Y76Z" hidden="1">#REF!</definedName>
    <definedName name="BExKUPAT7VWF9ZS0PSYAV71U4N72" hidden="1">'[33]10.08.5 - 2008 Capital - TDBU'!#REF!</definedName>
    <definedName name="BExKV08R85MKI3MAX9E2HERNQUNL" hidden="1">#REF!</definedName>
    <definedName name="BExKV334XOSQSXAYPE1ZFCWHR4J8" hidden="1">#REF!</definedName>
    <definedName name="BExKV4AAUNNJL5JWD7PX6BFKVS6O" hidden="1">#REF!</definedName>
    <definedName name="BExKV6J9WVQH09L0UOV4PHTLKXRK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VQRICZRKMKC3XFBPYJM79KT1" hidden="1">#REF!</definedName>
    <definedName name="BExKW0CSH7DA02YSNV64PSEIXB2P" hidden="1">#REF!</definedName>
    <definedName name="BExKW61SUXF65SCFWSZUR9GUOOMH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AMGWSV264QND3PEEFNT51OK" hidden="1">#REF!</definedName>
    <definedName name="BExMAC4FBX1U0Y3998JERGS9KL2T" hidden="1">#REF!</definedName>
    <definedName name="BExMAIF09XQ94J83IAH3DFXTENQV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MVGO0XJ71IWHILW9QA74NPG" hidden="1">#REF!</definedName>
    <definedName name="BExMBYPQDG9AYDQ5E8IECVFREPO6" hidden="1">[34]Table!#REF!</definedName>
    <definedName name="BExMBZ5YTPW7PFDUD2A9VUJ4HTNH" hidden="1">#REF!</definedName>
    <definedName name="BExMBZM2XYYERB8X75SWZCZRQTT3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GUFAIU47IPVOIVWOZPLSX79" hidden="1">#REF!</definedName>
    <definedName name="BExMCMZOEYWVOOJ98TBHTTCS7XB8" hidden="1">#REF!</definedName>
    <definedName name="BExMCQQH8CGFPPPG70D6VV4J3XR6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5OOQT5THEZMTKUDCTJQJ75P" hidden="1">#REF!</definedName>
    <definedName name="BExME88DH5DUKMUFI9FNVECXFD2E" hidden="1">#REF!</definedName>
    <definedName name="BExME9A7MOGAK7YTTQYXP5DL6VYA" hidden="1">#REF!</definedName>
    <definedName name="BExMEIF7MG94HDIP9UUN2B1R7AP9" hidden="1">#REF!</definedName>
    <definedName name="BExMEOV9YFRY5C3GDLU60GIX10BY" hidden="1">#REF!</definedName>
    <definedName name="BExMEQ7OI6NAP3UP3UX0O5JKS0DV" hidden="1">#REF!</definedName>
    <definedName name="BExMEY09ESM4H2YGKEQQRYUD114R" hidden="1">#REF!</definedName>
    <definedName name="BExMF4G4IUPQY1Y5GEY5N3E04CL6" hidden="1">#REF!</definedName>
    <definedName name="BExMF5I0YYHYSHHGNQEI50YPTUFU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FYPXA6CPPQEIQCZVJ1O8CC3D" hidden="1">#REF!</definedName>
    <definedName name="BExMG3IJ4BTO1ISLMJY91RJVU21M" hidden="1">#REF!</definedName>
    <definedName name="BExMG9NSK30KD01QX0UBN2VNRTG4" hidden="1">#REF!</definedName>
    <definedName name="BExMGD99CUH3CN5F5OWTFJPXIOC5" hidden="1">#REF!</definedName>
    <definedName name="BExMGG3PFIHPHX7NXB7HDFI3N12L" hidden="1">#REF!</definedName>
    <definedName name="BExMGGUQP0X7T5PIESJE86819NLZ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58NHPZ1UTOZCYFOQPS8I7WN" hidden="1">#REF!</definedName>
    <definedName name="BExMI6L9KX05GAK523JFKICJMTA5" hidden="1">#REF!</definedName>
    <definedName name="BExMI6QQ20XHD0NWJUN741B37182" hidden="1">#REF!</definedName>
    <definedName name="BExMI7MYLMINF9AC59CYYVFGQJAY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HJ01IVQHPV5ZNO9UPQB64N8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TILFEELDXT62AREXCM0DX4R" hidden="1">#REF!</definedName>
    <definedName name="BExMIV0KC8555D5E42ZGWG15Y0MO" hidden="1">#REF!</definedName>
    <definedName name="BExMIZT6AN7E6YMW2S87CTCN2UXH" hidden="1">#REF!</definedName>
    <definedName name="BExMJ03XNEEQE05W28YBDN4G56JD" hidden="1">#REF!</definedName>
    <definedName name="BExMJ15T9F3475M0896SG60TN0SR" hidden="1">#REF!</definedName>
    <definedName name="BExMJ39CRE4I6SJI19LKWDKX3OQ2" hidden="1">#REF!</definedName>
    <definedName name="BExMJC8UI1MMXIJR29O1IWETLHH6" hidden="1">#REF!</definedName>
    <definedName name="BExMJNC8ZFB9DRFOJ961ZAJ8U3A8" hidden="1">#REF!</definedName>
    <definedName name="BExMJSA6JY35531TSI8ZQP6U7CDE" hidden="1">#REF!</definedName>
    <definedName name="BExMJTBV8A3D31W2IQHP9RDFPPHQ" hidden="1">#REF!</definedName>
    <definedName name="BExMK2RTXN4QJWEUNX002XK8VQP8" hidden="1">#REF!</definedName>
    <definedName name="BExMK3YZF17HAMXX3PO2KP6S46ZU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ISYVO6POIGSJWIW3PHDYL45" hidden="1">#REF!</definedName>
    <definedName name="BExMKSP1VOPPTKX4WEPT3LUKE8WQ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2VXA0E0WCJ13O00WFMOW4RI" hidden="1">#REF!</definedName>
    <definedName name="BExML3XQNDIMX55ZCHHXKUV3D6E6" hidden="1">#REF!</definedName>
    <definedName name="BExML5QGSWHLI18BGY4CGOTD3UWH" hidden="1">#REF!</definedName>
    <definedName name="BExML6MTWMIEAK6NWSBVYN98A7G9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844A9KG2DK921WGK4O9YPZ" hidden="1">#REF!</definedName>
    <definedName name="BExMMQIUVPCOBISTEJJYNCCLUCPY" hidden="1">#REF!</definedName>
    <definedName name="BExMMSH37SF6GV4N9O9EW1APAZ1E" hidden="1">#REF!</definedName>
    <definedName name="BExMMTIXETA5VAKBSOFDD5SRU887" hidden="1">#REF!</definedName>
    <definedName name="BExMMV0P6P5YS3C35G0JYYHI7992" hidden="1">#REF!</definedName>
    <definedName name="BExMN1WVXE52MEF2NT3IVTY8KJQM" hidden="1">#REF!</definedName>
    <definedName name="BExMN2IH1J3S3D19MIV7YYZMS9DV" hidden="1">#REF!</definedName>
    <definedName name="BExMNAWJNSZ1W6QTQUX8O56Y0NF2" hidden="1">'[33]10.08.5 - 2008 Capital - TDBU'!#REF!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I29DOEK5R1A5QZPUDKF7N6T" hidden="1">#REF!</definedName>
    <definedName name="BExMOIYOIL4KOXZBI7MJYXPIV1QJ" hidden="1">#REF!</definedName>
    <definedName name="BExMORI2ZA9JU0J28GT1ZAXP5A9C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PT9KA5ZL7QPEO8EJSGDXUSF6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86DS3IHF2GL3USMAG2JZHWC" hidden="1">#REF!</definedName>
    <definedName name="BExMSCO8TZ680ZEYN2WP0KB738IZ" hidden="1">#REF!</definedName>
    <definedName name="BExMSQRCC40AP8BDUPL2I2DNC210" hidden="1">#REF!</definedName>
    <definedName name="BExO4J9LR712G00TVA82VNTG8O7H" hidden="1">#REF!</definedName>
    <definedName name="BExO4WGD4T7PXNGQYFD65V3BP906" hidden="1">'[33]10.08.5 - 2008 Capital - TDBU'!#REF!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4NREBN75DKW0OMYAUWYVY5S" hidden="1">#REF!</definedName>
    <definedName name="BExO66LZJKY4PTQVREELI6POS4AY" hidden="1">#REF!</definedName>
    <definedName name="BExO6LLHCYTF7CIVHKAO0NMET14Q" hidden="1">#REF!</definedName>
    <definedName name="BExO6QE36OX39618EFGY819YKS0N" hidden="1">#REF!</definedName>
    <definedName name="BExO6Y6LB0P6L4JTH4J6TCB4OHW8" hidden="1">#REF!</definedName>
    <definedName name="BExO7OUQS3XTUQ2LDKGQ8AAQ3OJJ" hidden="1">#REF!</definedName>
    <definedName name="BExO7RUSODZC2NQZMT2AFSMV2ONF" hidden="1">#REF!</definedName>
    <definedName name="BExO7VLLWHHV7J25Z3RPF2PK6D8H" hidden="1">#REF!</definedName>
    <definedName name="BExO7WNA0JRE553ALPEZODW1ICID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BXK76C9VFPKRARWMK6YTJ6O" hidden="1">#REF!</definedName>
    <definedName name="BExO8CDTBCABLEUD6PE2UM2EZ6C4" hidden="1">#REF!</definedName>
    <definedName name="BExO8I85NBW303RBA7RZM8Q42KKU" hidden="1">#REF!</definedName>
    <definedName name="BExO8IZ05ZG0XVOL3W41KBQE176A" hidden="1">#REF!</definedName>
    <definedName name="BExO8SK9JB6X989C2E50VDFI9589" hidden="1">#REF!</definedName>
    <definedName name="BExO8SPR4QWYLQRJDDPI2HTYU64C" hidden="1">#REF!</definedName>
    <definedName name="BExO8UTAGQWDBQZEEF4HUNMLQCVU" hidden="1">#REF!</definedName>
    <definedName name="BExO8ZWPPH977G7OJO9G8JR25ZG1" hidden="1">#REF!</definedName>
    <definedName name="BExO937E20IHMGQOZMECL3VZC7OX" hidden="1">#REF!</definedName>
    <definedName name="BExO94UTJKQQ7TJTTJRTSR70YVJC" hidden="1">#REF!</definedName>
    <definedName name="BExO9AZXF5CN7MTM11IM5SV2RXHY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AULC4L2CQJSFPGMEJUUTI5B1" hidden="1">#REF!</definedName>
    <definedName name="BExOAZU2Y521ZUPN4R2HWBIUQKKR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XURJP8XL4VX0LAH1M4VR4VL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HBYK42SX24MJ239H6G9OJ8E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7UQ6G3P86ZLZV0GY79H7VLL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D2F7B5GEHKVIWGRV2BCDE2Y" hidden="1">#REF!</definedName>
    <definedName name="BExOERG5LWXYYEN1DY1H2FWRJS9T" hidden="1">#REF!</definedName>
    <definedName name="BExOEV1S6JJVO5PP4BZ20SNGZR7D" hidden="1">#REF!</definedName>
    <definedName name="BExOF2U4Y5JYM0GUBGC0U2UH931Y" hidden="1">#REF!</definedName>
    <definedName name="BExOF6VWODFNH2HUFTQI5L0UHNQ9" hidden="1">'[33]10.08.5 - 2008 Capital - TDBU'!#REF!</definedName>
    <definedName name="BExOFEDNCYI2TPTMQ8SJN3AW4YMF" hidden="1">#REF!</definedName>
    <definedName name="BExOFGRSPF8UTG0K1OGA8LX12P37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BXX51PO4FXDL42WFPKYU6Y9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CI9MFNF9Y2P8D4LJGJ5B5CB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NLFZGEVXCTJ9CWMJJS7C98A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K437LIDQQW9LPBD4ZIP504X" hidden="1">#REF!</definedName>
    <definedName name="BExOIM7L0Z3LSII9P7ZTV4KJ8RMA" hidden="1">#REF!</definedName>
    <definedName name="BExOIRR9MU1G575D1ZA3HFPLOPHO" hidden="1">#REF!</definedName>
    <definedName name="BExOIWJVMJ6MG6JC4SPD1L00OHU1" hidden="1">#REF!</definedName>
    <definedName name="BExOIYCN8Z4JK3OOG86KYUCV0ME8" hidden="1">#REF!</definedName>
    <definedName name="BExOJ1HV93EOH7BOVAII53VPS2G2" hidden="1">#REF!</definedName>
    <definedName name="BExOJ3AKZ9BCBZT3KD8WMSLK6MN2" hidden="1">#REF!</definedName>
    <definedName name="BExOJ3FWAWMR29DR11VER2OQPUJT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6EKT2189GVNUAT82OZYA3XB" hidden="1">#REF!</definedName>
    <definedName name="BExOKFUDO7FXT8ZXISPIKAJYI0CO" hidden="1">#REF!</definedName>
    <definedName name="BExOKI3C3DWTNF6PRKG2XY34A3JA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UCCA6OM4TBUAJHS6O1UU6TO" hidden="1">#REF!</definedName>
    <definedName name="BExOLYZNG5RBD0BTS1OEZJNU92Q5" hidden="1">#REF!</definedName>
    <definedName name="BExOM3HIJ3UZPOKJI68KPBJAHPDC" hidden="1">#REF!</definedName>
    <definedName name="BExOM8VPAS5WZAM0QNYW8ZY56VAP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DSE2SJ2Q00MS22HA9D59305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0EYS79NAIW0WEELRXCYS9GK" hidden="1">'[33]10.08.3 - 2008 Expense - TDBU'!#REF!</definedName>
    <definedName name="BExOO1WWIZSGB0YTGKESB45TSVMZ" hidden="1">#REF!</definedName>
    <definedName name="BExOO4B8FPAFYPHCTYTX37P1TQM5" hidden="1">#REF!</definedName>
    <definedName name="BExOO5D2QZREOU0YQCGPBXBS4YQ1" hidden="1">#REF!</definedName>
    <definedName name="BExOO6ERU9G120RGLKYWC09LZ5RE" hidden="1">#REF!</definedName>
    <definedName name="BExOO824YWJ12GSXLC07K7266C14" hidden="1">#REF!</definedName>
    <definedName name="BExOOIULUDOJRMYABWV5CCL906X6" hidden="1">#REF!</definedName>
    <definedName name="BExOOLE93DKM88V3PQ8ELSMZCHUA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1OYH5SW4PG5JI8ED4NJN4422" hidden="1">#REF!</definedName>
    <definedName name="BExQ29C73XR33S3668YYSYZAIHTG" hidden="1">#REF!</definedName>
    <definedName name="BExQ2D8FO6F5AOMJ5FJODJ81T8C3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2V7SO1UTLMJ1NFVRKDOOQAP2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D1PQ0OOWP5T1D37RLPA9BFX" hidden="1">#REF!</definedName>
    <definedName name="BExQ3LW3GD5LUIS2HB4C1TEJJP2P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FV23PRA8ZOTVPNAWYTCYRR2" hidden="1">#REF!</definedName>
    <definedName name="BExQ4KSYQQLLYN7NYUBF7WND3ACX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DQ4DQOLJ6KAS500VUBF9OTL" hidden="1">#REF!</definedName>
    <definedName name="BExQ5DVF3U6CH0PO809ZFLIE9A0F" hidden="1">'[33]10.08.2 - 2008 Expense'!#REF!</definedName>
    <definedName name="BExQ5IO89JL1G3PO02VX1LHZHLZ1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UID6Y8WYNRD669UN70IZT91" hidden="1">#REF!</definedName>
    <definedName name="BExQ5VEOVW4SMWTX520KZ3TVUW0I" hidden="1">#REF!</definedName>
    <definedName name="BExQ5VEQEIJO7YY80OJTA3XRQYJ9" hidden="1">#REF!</definedName>
    <definedName name="BExQ5Y3SSM2ICJCUN3XZ10VMPD4D" hidden="1">#REF!</definedName>
    <definedName name="BExQ5YUUK9FD0QGTY4WD0W90O7OL" hidden="1">#REF!</definedName>
    <definedName name="BExQ631QZYS8VO7HE6HNP34CEOR2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APM0TVP9WQAFVTB8N0NXA" hidden="1">#REF!</definedName>
    <definedName name="BExQ6M8B0X44N9TV56ATUVHGDI00" hidden="1">#REF!</definedName>
    <definedName name="BExQ6POH065GV0I74XXVD0VUPBJW" hidden="1">#REF!</definedName>
    <definedName name="BExQ6R0YG1HMF8DVPFMIHIOUSMVE" hidden="1">#REF!</definedName>
    <definedName name="BExQ6WV9KPSMXPPLGZ3KK4WNYTHU" hidden="1">#REF!</definedName>
    <definedName name="BExQ6Z48UU3475XVS5MSB61Y2LTN" hidden="1">'[33]10.08.5 - 2008 Capital - TDBU'!#REF!</definedName>
    <definedName name="BExQ783XTMM2A9I3UKCFWJH1PP2N" hidden="1">#REF!</definedName>
    <definedName name="BExQ79LX01ZPQB8EGD1ZHR2VK2H3" hidden="1">#REF!</definedName>
    <definedName name="BExQ7AT1ON4L7W584EXCOXCQ8AF8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NJJ5I2EFVEHCKSRF7BAOJX8" hidden="1">#REF!</definedName>
    <definedName name="BExQ7OLEEXKKDJBY2RBEALGCVGC3" hidden="1">#REF!</definedName>
    <definedName name="BExQ7XL2Q1GVUFL1F9KK0K0EXMWG" hidden="1">#REF!</definedName>
    <definedName name="BExQ804OMLOOLGJAZ76PFIUFBWIX" hidden="1">#REF!</definedName>
    <definedName name="BExQ834L4O72YNJYUPLVXEJ7K3BU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DX1FNZIJVRD63724J6NDCOG" hidden="1">#REF!</definedName>
    <definedName name="BExQ8G0K46ZORA0QVQTDI7Z8LXGF" hidden="1">#REF!</definedName>
    <definedName name="BExQ8O3WEU8HNTTGKTW5T0QSKCLP" hidden="1">#REF!</definedName>
    <definedName name="BExQ8PWMBELWDMVC65RE0VV0PKJ2" hidden="1">#REF!</definedName>
    <definedName name="BExQ8XEDA0NG4CETTWK2XL8XZWLT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R7UV4VT86NLRFAY9CP2M3CL" hidden="1">#REF!</definedName>
    <definedName name="BExQ9UTANMJCK7LJ4OQMD6F2Q01L" hidden="1">#REF!</definedName>
    <definedName name="BExQ9ZLYHWABXAA9NJDW8ZS0UQ9P" hidden="1">[34]Table!#REF!</definedName>
    <definedName name="BExQA324HSCK40ENJUT9CS9EC71B" hidden="1">#REF!</definedName>
    <definedName name="BExQA55GY0STSNBWQCWN8E31ZXCS" hidden="1">#REF!</definedName>
    <definedName name="BExQA6Y7SIFO3MVYCQACIZ6YV0W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ATFG0VP9HTVNMWL5T6B3N3IP" hidden="1">#REF!</definedName>
    <definedName name="BExQAYDITUO5K8A2FQRB0H1O4I4E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BZZKW056AXUH7L35UYMATHNR" hidden="1">#REF!</definedName>
    <definedName name="BExQC5TWT21CGBKD0IHAXTIN2QB8" hidden="1">#REF!</definedName>
    <definedName name="BExQC94JL9F5GW4S8DQCAF4WB2DA" hidden="1">#REF!</definedName>
    <definedName name="BExQCDH4D9DTA02ITMHNTDANJREJ" hidden="1">#REF!</definedName>
    <definedName name="BExQCKTD8AT0824LGWREXM1B5D1X" hidden="1">#REF!</definedName>
    <definedName name="BExQCOV3MAQPJ038UJX6SNODPAZU" hidden="1">#REF!</definedName>
    <definedName name="BExQD571YWOXKR2SX85K5MKQ0AO2" hidden="1">#REF!</definedName>
    <definedName name="BExQD8SK7Y1Y0AYWI0WMF0ET8HR1" hidden="1">#REF!</definedName>
    <definedName name="BExQDB6VCHN8PNX8EA6JNIEQ2JC2" hidden="1">#REF!</definedName>
    <definedName name="BExQDE1B6U2Q9B73KBENABP71YM1" hidden="1">#REF!</definedName>
    <definedName name="BExQDG4YSI6HR3RI4SO2KWMGKUPB" hidden="1">#REF!</definedName>
    <definedName name="BExQDGQCN7ZW41QDUHOBJUGQAX40" hidden="1">#REF!</definedName>
    <definedName name="BExQE73VMCL6FGT6439XK03B088Y" hidden="1">#REF!</definedName>
    <definedName name="BExQEC7BRIJ30PTU3UPFOIP2HPE3" hidden="1">#REF!</definedName>
    <definedName name="BExQELXVICMMT0JFDWUW1L3I335X" hidden="1">#REF!</definedName>
    <definedName name="BExQEMUA4HEFM4OVO8M8MA8PIAW1" hidden="1">#REF!</definedName>
    <definedName name="BExQEQ4XZQFIKUXNU9H7WE7AMZ1U" hidden="1">#REF!</definedName>
    <definedName name="BExQERHKUGD73UH278HHQULBSG9M" hidden="1">#REF!</definedName>
    <definedName name="BExQESZI930ZHFKIRJ3TMK3X27PH" hidden="1">#REF!</definedName>
    <definedName name="BExQEY88PESL76JUL4GA11W8IHFE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FZZRMR5PQTR0X833N3LRX6Z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GV5VQ04IFVBYEFOZQHKJ561J" hidden="1">#REF!</definedName>
    <definedName name="BExQGVB7GL4W9291MCCPQ46Z66C1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XDHUYC4Q1EIPVGT5YX2JZL4" hidden="1">#REF!</definedName>
    <definedName name="BExQHZBHVN2L4HC7ACTR73T5OCV0" hidden="1">#REF!</definedName>
    <definedName name="BExQI5M37YD0WH3DQITAZHZBB115" hidden="1">#REF!</definedName>
    <definedName name="BExQI7V42EHAI28LLDLOQJ1ETBBF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EB09IBJU22LBRVC4SFL687J" hidden="1">#REF!</definedName>
    <definedName name="BExQIJUJOU8IYLVQCFMPTADHZ9J7" hidden="1">#REF!</definedName>
    <definedName name="BExQIS8O6R36CI01XRY9ISM99TW9" hidden="1">#REF!</definedName>
    <definedName name="BExQIVJB9MJ25NDUHTCVMSODJY2C" hidden="1">#REF!</definedName>
    <definedName name="BExQJ2KYENKJB760H4Z8NV8Z08WT" hidden="1">#REF!</definedName>
    <definedName name="BExQJ4DQ84ZQCB1WU62YHO0XEQSV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JQPFM9GN0NWOW73O5VE3NTJO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KKDMM6UNMDK33ZZN3QBP6TN6" hidden="1">#REF!</definedName>
    <definedName name="BExQKP6ANI278H3LT3CHFIOFPQD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17FU4YOHE3YTW15EQ9ZTN1Y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4X03J9K12GCDNGZI9AZKE9C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KQ6RJB21YELK7Z4KFN2CQPS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PO59RQLS7HO1A6UIPRZX70V" hidden="1">#REF!</definedName>
    <definedName name="BExS3SDERJ27OER67TIGOVZU13A2" hidden="1">#REF!</definedName>
    <definedName name="BExS46R5WDNU5KL04FKY5LHJUCB8" hidden="1">#REF!</definedName>
    <definedName name="BExS46WMSMYP0MQ9GHLZM5ON641L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4WOJWBEF6OH97BLAVUD3TQ7R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5UP3NQ1QY0PMIO69O2J1JRQX" hidden="1">#REF!</definedName>
    <definedName name="BExS64QH0TK7BFMOHTRNM3DTXCZ5" hidden="1">'[33]10.08.2 - 2008 Expense'!#REF!</definedName>
    <definedName name="BExS668EZXO8KT71OK13TBL2MYVF" hidden="1">#REF!</definedName>
    <definedName name="BExS6GKQ96EHVLYWNJDWXZXUZW90" hidden="1">#REF!</definedName>
    <definedName name="BExS6ITKSZFRR01YD5B0F676SYN7" hidden="1">#REF!</definedName>
    <definedName name="BExS6M4AG8VGSMFGJXMMJ6YYATZI" hidden="1">'[33]10.08.5 - 2008 Capital - TDBU'!#REF!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43NAKMEAA4255AJCZWPVQD5" hidden="1">#REF!</definedName>
    <definedName name="BExS7EQLZPAVX5ZPW27ZJHFHXJWR" hidden="1">#REF!</definedName>
    <definedName name="BExS7J348DNX760P5D4N9N72C1H1" hidden="1">#REF!</definedName>
    <definedName name="BExS7OMMB9XYX3CR9NYR0OI0B6YV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PN4E1L5NH0OOKX0SGAV052X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8Z8DJ9GSBTJQBINLMFIRTKJ2" hidden="1">#REF!</definedName>
    <definedName name="BExS92DKGRFFCIA9C0IXDOLO57EP" hidden="1">#REF!</definedName>
    <definedName name="BExS95DMT99CLDFYVR0MMS5QFQ4O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MWR7YEFZL0UO24FU8UDGAXH" hidden="1">#REF!</definedName>
    <definedName name="BExS9WI0A6PSEB8N9GPXF2Z7MWHM" hidden="1">#REF!</definedName>
    <definedName name="BExSA5HP306TN9XJS0TU619DLRR7" hidden="1">#REF!</definedName>
    <definedName name="BExSA6U57AKWU3K9W6DLF75569X0" hidden="1">#REF!</definedName>
    <definedName name="BExSA8HLXG7TQJAREJXZWXCKKLYT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3CYILY5VM7EWWCYC2RHW5GS" hidden="1">'[33]10.08.3 - 2008 Expense - TDBU'!#REF!</definedName>
    <definedName name="BExSB4JYKQ3MINI7RAYK5M8BLJDC" hidden="1">#REF!</definedName>
    <definedName name="BExSB6NLRVUI2GHH9VI5V6MY8ZL7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PN9MLJYMCCD3AD6AGFMBBGA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B5WUA2A09DZ1ZPZH3J8VFL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NBSLP026IKXG2AS0SKST99F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85QVM8XVOYH429ITJC8TA5Q" hidden="1">#REF!</definedName>
    <definedName name="BExSFELNPJYUZX393PKWKNNZYV1N" hidden="1">#REF!</definedName>
    <definedName name="BExSFHAQ0VN5PU9GULAPYTQ4HKW8" hidden="1">#REF!</definedName>
    <definedName name="BExSFIY63CMZLHHLQETZ2HFOHW52" hidden="1">#REF!</definedName>
    <definedName name="BExSFJ8ZAGQ63A4MVMZRQWLVRGQ5" hidden="1">#REF!</definedName>
    <definedName name="BExSFKQRST2S9KXWWLCXYLKSF4G1" hidden="1">#REF!</definedName>
    <definedName name="BExSFLHT3DWP12GA4DDKMCK3E4F9" hidden="1">'[33]10.08.2 - 2008 Expense'!#REF!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EPODWLV8HDBVY76N01S70YZ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P7BU5UM9A7AOHIGT50GZN74" hidden="1">'[33]10.08.2 - 2008 Expense'!#REF!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FA0PJ5TS0LF5C5VDPKMSUP8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HVRHZDFJHSWEWWYO8PK8UC27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[34]Table!#REF!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LNG9KX2WVJZRHW6SQVAV80G" hidden="1">#REF!</definedName>
    <definedName name="BExTVOSUIF74AWLLP1Y2PW2T8R4L" hidden="1">#REF!</definedName>
    <definedName name="BExTVYE49EIPTW7ZG5F30RHCYXWI" hidden="1">#REF!</definedName>
    <definedName name="BExTVZQLP9VFLEYQ9280W13X7E8K" hidden="1">#REF!</definedName>
    <definedName name="BExTW4U1EFP1ZS3Q099D6OFYZ4PO" hidden="1">#REF!</definedName>
    <definedName name="BExTWB4LA1PODQOH4LDTHQKBN16K" hidden="1">#REF!</definedName>
    <definedName name="BExTWEQ3PHIFDCWHG4QVX0626J8L" hidden="1">#REF!</definedName>
    <definedName name="BExTWFMEUL2NCM0LIAELE18IZ3TQ" hidden="1">#REF!</definedName>
    <definedName name="BExTWH9QHMKXVF1R0QG6TJ2154QV" hidden="1">#REF!</definedName>
    <definedName name="BExTWHVADLJCCNEWMD928MM0SUBX" hidden="1">#REF!</definedName>
    <definedName name="BExTWI0Q8AWXUA3ZN7I5V3QK2KM1" hidden="1">#REF!</definedName>
    <definedName name="BExTWJTIA3WUW1PUWXAOP9O8NKLZ" hidden="1">#REF!</definedName>
    <definedName name="BExTWP7ODVVVOXUAS0T4KNY9E7XN" hidden="1">#REF!</definedName>
    <definedName name="BExTWTEREH1W943SZJSXS6AZCXLO" hidden="1">#REF!</definedName>
    <definedName name="BExTWW95OX07FNA01WF5MSSSFQLX" hidden="1">#REF!</definedName>
    <definedName name="BExTX476KI0RNB71XI5TYMANSGBG" hidden="1">#REF!</definedName>
    <definedName name="BExTXFQI2GZRV54ZHPCYUHMPUDG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XZ7U13BQKYC9T78TWXRCE6L6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L3GR8LX1FWLOOBTAZQOOO7D" hidden="1">'[33]10.08.4 -2008 Capital'!#REF!</definedName>
    <definedName name="BExTYLUCLWGGQOEPH6W91DIYL3RQ" hidden="1">#REF!</definedName>
    <definedName name="BExTYOZQGNRDMMFZOG8515WQDGU3" hidden="1">'[33]10.08.5 - 2008 Capital - TDBU'!#REF!</definedName>
    <definedName name="BExTYPLA9N640MFRJJQPKXT7P88M" hidden="1">#REF!</definedName>
    <definedName name="BExTYQMZFH06S0SMRP98OBQF34G8" hidden="1">#REF!</definedName>
    <definedName name="BExTZ7F71SNTOX4LLZCK5R9VUMIJ" hidden="1">#REF!</definedName>
    <definedName name="BExTZ8GX3F0K1UBDQ5Y9BYXK1Z6F" hidden="1">#REF!</definedName>
    <definedName name="BExTZ8X5G9S3PA4FPSNK7T69W7QT" hidden="1">#REF!</definedName>
    <definedName name="BExTZ97Y0RMR8V5BI9F2H4MFB77O" hidden="1">#REF!</definedName>
    <definedName name="BExTZ97YR84DZ8QVX5145UPYSRH1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BFKP4UL0TQC5B09T8C2BO3W" hidden="1">#REF!</definedName>
    <definedName name="BExU0CXIZZF3DKCNKF3AHXAPONZC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DHV15JIOYOXDDJLCPQWUF8Y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6H60U4RWZFX1HYXV8Z6KI7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4M8MKBQNO1RXU0IQ2PBN3F1" hidden="1">#REF!</definedName>
    <definedName name="BExU2M5CK6XK55UIHDVYRXJJJRI4" hidden="1">#REF!</definedName>
    <definedName name="BExU2T1JA8VA37QX2DVLJLQAUW7W" hidden="1">#REF!</definedName>
    <definedName name="BExU2TXVT25ZTOFQAF6CM53Z1RLF" hidden="1">#REF!</definedName>
    <definedName name="BExU2XZLYIU19G7358W5T9E87AFR" hidden="1">#REF!</definedName>
    <definedName name="BExU33OMH5JZ904ICANETZ08X20J" hidden="1">#REF!</definedName>
    <definedName name="BExU3B66MCKJFSKT3HL8B5EJGVX0" hidden="1">#REF!</definedName>
    <definedName name="BExU3FIQME8CY7AIZPHINOQE8U4S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H4QVOMTUDXRKDNWMMIRSYHD" hidden="1">'[33]10.08.2 - 2008 Expense'!#REF!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UQD0ZEWKNYDL4KL8VFIMNVH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PKGGTU90XX4CKU6M5W0HTLN" hidden="1">#REF!</definedName>
    <definedName name="BExU7Q0JS9YIUKUPNSSAIDK2KJAV" hidden="1">#REF!</definedName>
    <definedName name="BExU7XNR6I6O94DKRLHQ1FWJ64S0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DZPVHN9IPBJG5ASDBCHVV6F" hidden="1">#REF!</definedName>
    <definedName name="BExU8FSAUP9TUZ1NO9WXK80QPHWV" hidden="1">#REF!</definedName>
    <definedName name="BExU8GOTU4Q7I3BF5S1PKOPIPIP8" hidden="1">#REF!</definedName>
    <definedName name="BExU8KFLAN778MBN93NYZB0FV30G" hidden="1">#REF!</definedName>
    <definedName name="BExU8MDV8JYF9JHWAW4N09DMLGH5" hidden="1">#REF!</definedName>
    <definedName name="BExU8R0Z2JP4BSAIMCN5VNQZSAQV" hidden="1">#REF!</definedName>
    <definedName name="BExU8SO8VG1NKAASDL1AWU8VYF7J" hidden="1">#REF!</definedName>
    <definedName name="BExU8UX9JX3XLB47YZ8GFXE0V7R2" hidden="1">#REF!</definedName>
    <definedName name="BExU91DC3DGKPZD6LTER2IRTF89C" hidden="1">#REF!</definedName>
    <definedName name="BExU91TEHJ9BOPW2I0PGCMVB2LIN" hidden="1">#REF!</definedName>
    <definedName name="BExU935WUOV28D64L2EAFTLHA8XK" hidden="1">'[33]10.08.5 - 2008 Capital - TDBU'!#REF!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KUGSKLYR8ZI3DN6F833CK8A" hidden="1">#REF!</definedName>
    <definedName name="BExU9LG29XU2K1GNKRO4438JYQZE" hidden="1">#REF!</definedName>
    <definedName name="BExU9MHVU4RJY03HU20S53C4BQTJ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7MHC1RAILNC8XURIB3WHXK3" hidden="1">#REF!</definedName>
    <definedName name="BExUAABKIIVOK3JUILTKGJVUPEQK" hidden="1">#REF!</definedName>
    <definedName name="BExUAAH2D4VGVRIQGPJB00O9MFGA" hidden="1">#REF!</definedName>
    <definedName name="BExUABTJG7CHXQDBVDEEMHSVE1YY" hidden="1">'[33]10.08.5 - 2008 Capital - TDBU'!#REF!</definedName>
    <definedName name="BExUAE7VUMCVDFX37BD0AFOQDTE3" hidden="1">#REF!</definedName>
    <definedName name="BExUAFV4JMBSM2SKBQL9NHL0NIBS" hidden="1">#REF!</definedName>
    <definedName name="BExUAMWQODKBXMRH1QCMJLJBF8M7" hidden="1">#REF!</definedName>
    <definedName name="BExUAQYCACRL8UX675MZ2A0135PW" hidden="1">#REF!</definedName>
    <definedName name="BExUAT7C2EA99VHS9U7OALH9YLZN" hidden="1">#REF!</definedName>
    <definedName name="BExUAVAV8UKWKQ0K62SFQWUFUOTU" hidden="1">#REF!</definedName>
    <definedName name="BExUAX8WS5OPVLCDXRGKTU2QMTFO" hidden="1">#REF!</definedName>
    <definedName name="BExUB8HLEXSBVPZ5AXNQEK96F1N4" hidden="1">#REF!</definedName>
    <definedName name="BExUB9U3LH9RE0L0C9VDXHG4Z0CT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BS9LHCDLBL7S3ZNT91B3T5I9" hidden="1">#REF!</definedName>
    <definedName name="BExUBZB72GX583YHAMJJC3QGV1EZ" hidden="1">#REF!</definedName>
    <definedName name="BExUC4EMUM9S63KSY0LLQUAGWJ1A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NZNPIHC2T0GUIENNZVCNG" hidden="1">#REF!</definedName>
    <definedName name="BExUCLC6AQ5KR6LXSAXV4QQ8ASVG" hidden="1">#REF!</definedName>
    <definedName name="BExUCPOPUZEN1BYI6PPSAUKQPXP4" hidden="1">#REF!</definedName>
    <definedName name="BExUCQL36TCLIPO8DEYYYFQLM20S" hidden="1">#REF!</definedName>
    <definedName name="BExUD4IOJ12X3PJG5WXNNGDRCKAP" hidden="1">#REF!</definedName>
    <definedName name="BExUD77TM7LZ8CRP774MLVLQMHJF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BZ76MLA94L1R8NG6162LJJC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RQXGAYDXW65J1WQ66FUBU3MG" hidden="1">#REF!</definedName>
    <definedName name="BExVRT0Z04GVD2DWPCG83NW0VCB8" hidden="1">#REF!</definedName>
    <definedName name="BExVS6TC2D1M7WMNFJPY1Q5XO46F" hidden="1">#REF!</definedName>
    <definedName name="BExVSL787C8E4HFQZ2NVLT35I2XV" hidden="1">#REF!</definedName>
    <definedName name="BExVSP8QTS4AC4LXZ1NVOUOFOBPH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EJ63CBM9VJMNW3RSE919GDN" hidden="1">#REF!</definedName>
    <definedName name="BExVUKZ8B9WB4BOZ2U77BLN0FQMO" hidden="1">#REF!</definedName>
    <definedName name="BExVUL9V3H8ZF6Y72LQBBN639YAA" hidden="1">#REF!</definedName>
    <definedName name="BExVULFDJFCNRI6ITVSJ20MEQ4RF" hidden="1">#REF!</definedName>
    <definedName name="BExVV5T14N2HZIK7HQ4P2KG09U0J" hidden="1">#REF!</definedName>
    <definedName name="BExVV7R410VYLADLX9LNG63ID6H1" hidden="1">#REF!</definedName>
    <definedName name="BExVV7WJSYFYP74SNAXSODTGHMLZ" hidden="1">#REF!</definedName>
    <definedName name="BExVVCEED4JEKF59OV0G3T4XFMFO" hidden="1">#REF!</definedName>
    <definedName name="BExVVNMYEAFCCP9QT0J8H252JWD9" hidden="1">'[33]10.08.5 - 2008 Capital - TDBU'!#REF!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0Z6US3NTJHJDYWIZB98DPUY" hidden="1">'[33]10.08.3 - 2008 Expense - TDBU'!#REF!</definedName>
    <definedName name="BExVW1Q2P0JOW0VUQZZGZKEGMFKS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TG1XJY59HT2TMMJM4S3G1YT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0O69U12CDKBFJOPW4R1P2N" hidden="1">#REF!</definedName>
    <definedName name="BExVXLX2BZ5EF2X6R41BTKRJR1NM" hidden="1">#REF!</definedName>
    <definedName name="BExVXTK9AEYZ4I2G1G36EB5LBSYN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DC7HTM8F61S3XN21YNDDND2" hidden="1">#REF!</definedName>
    <definedName name="BExVYFFR4A093PVY6PMSQTBJDM7M" hidden="1">#REF!</definedName>
    <definedName name="BExVYFL875EZ1Y283MJDADGHT55S" hidden="1">'[33]10.08.2 - 2008 Expense'!#REF!</definedName>
    <definedName name="BExVYHDYIV5397LC02V4FEP8VD6W" hidden="1">#REF!</definedName>
    <definedName name="BExVYJXKYUCSEU1BZ19KSB39VXMD" hidden="1">#REF!</definedName>
    <definedName name="BExVYOVIZDA18YIQ0A30Q052PCAK" hidden="1">#REF!</definedName>
    <definedName name="BExVYQIXPEM6J4JVP78BRHIC05PV" hidden="1">#REF!</definedName>
    <definedName name="BExVYR9UQJ26G3DMTP1TIAG98DRS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5XB61VWY09SYF60QOK8TPYX" hidden="1">#REF!</definedName>
    <definedName name="BExW06IWPRMJLGPZWY6KNMR28VMQ" hidden="1">'[33]10.08.5 - 2008 Capital - TDBU'!#REF!</definedName>
    <definedName name="BExW08MEDLGNM5Z5KYW1HQXCBUR6" hidden="1">#REF!</definedName>
    <definedName name="BExW0CIO5SH0TQLZQ1VMKX3JZ7NW" hidden="1">#REF!</definedName>
    <definedName name="BExW0FYP4WXY71CYUG40SUBG9UWU" hidden="1">#REF!</definedName>
    <definedName name="BExW0RI61B4VV0ARXTFVBAWRA1C5" hidden="1">#REF!</definedName>
    <definedName name="BExW0VZZ6WSKCTPUWLYP7VEYJM10" hidden="1">#REF!</definedName>
    <definedName name="BExW0ZFYUNZUIMD4ETNZWCS9T0CT" hidden="1">#REF!</definedName>
    <definedName name="BExW1BVUYQTKMOR56MW7RVRX4L1L" hidden="1">#REF!</definedName>
    <definedName name="BExW1F1220628FOMTW5UAATHRJHK" hidden="1">#REF!</definedName>
    <definedName name="BExW1K4I0JZH96X4HFQY6YAMIG60" hidden="1">#REF!</definedName>
    <definedName name="BExW1TKA0Z9OP2DTG50GZR5EG8C7" hidden="1">#REF!</definedName>
    <definedName name="BExW1U0JLKQ094DW5MMOI8UHO09V" hidden="1">#REF!</definedName>
    <definedName name="BExW1WUZ349YPJVAKCEJO07L4NFW" hidden="1">#REF!</definedName>
    <definedName name="BExW21T2WD1YDR47I9BWVRGJZMKW" hidden="1">'[33]10.08.3 - 2008 Expense - TDBU'!#REF!</definedName>
    <definedName name="BExW24NI0GQA13RVEGFK7ISS512B" hidden="1">#REF!</definedName>
    <definedName name="BExW283NP9D366XFPXLGSCI5UB0L" hidden="1">#REF!</definedName>
    <definedName name="BExW2F54PEPPIGMV5I4XLXMKJOTG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2V0ZEMESP2BVDJGZFBJOIOIQ" hidden="1">'[33]10.08.5 - 2008 Capital - TDBU'!#REF!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MPQ2JLA196HW39IPT3Q6JVK" hidden="1">#REF!</definedName>
    <definedName name="BExW4MV5UH4OKNB95Q2AO7LFASBP" hidden="1">#REF!</definedName>
    <definedName name="BExW4QR9FV9MP5K610THBSM51RYO" hidden="1">#REF!</definedName>
    <definedName name="BExW4T5M43NPIJS54VL6SZAENBOE" hidden="1">#REF!</definedName>
    <definedName name="BExW4Z029R9E19ZENN3WEA3VDAD1" hidden="1">#REF!</definedName>
    <definedName name="BExW51EDOYXJBXR5AFJCYTA7JI06" hidden="1">#REF!</definedName>
    <definedName name="BExW5AZNT6IAZGNF2C879ODHY1B8" hidden="1">#REF!</definedName>
    <definedName name="BExW5VTHC5GDYD5M9B4Q0FUY7OBA" hidden="1">#REF!</definedName>
    <definedName name="BExW5W48S3UI5UJMSXULAD20EMCG" hidden="1">#REF!</definedName>
    <definedName name="BExW5WPU27WD4NWZOT0ZEJIDLX5J" hidden="1">#REF!</definedName>
    <definedName name="BExW5YYNT0AJF2AFS43IFCHR7WQQ" hidden="1">'[33]10.08.2 - 2008 Expense'!#REF!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6TU0OMFLMCB6EWBOQSGHUMX5" hidden="1">#REF!</definedName>
    <definedName name="BExW6VBYODJKTS0FMZ47EQS9FUF2" hidden="1">#REF!</definedName>
    <definedName name="BExW6WZDUEZS3JDTHC8X310LL1OU" hidden="1">#REF!</definedName>
    <definedName name="BExW76F60TD8OIAVEJQE3MX4PLDY" hidden="1">#REF!</definedName>
    <definedName name="BExW782GMQD1F9JJSPQU5QT2TWON" hidden="1">#REF!</definedName>
    <definedName name="BExW794A74Z5F2K8LVQLD6VSKXUE" hidden="1">#REF!</definedName>
    <definedName name="BExW7DBCHP0SWYSW2RKLS8IBPCVS" hidden="1">#REF!</definedName>
    <definedName name="BExW7S00X50K2O0H0GL7P3JROGG6" hidden="1">#REF!</definedName>
    <definedName name="BExW81FSTXQA1A81CD1MVDX6257O" hidden="1">#REF!</definedName>
    <definedName name="BExW82C756R4HC5DTN5Z29F0D3QO" hidden="1">'[33]10.08.3 - 2008 Expense - TDBU'!#REF!</definedName>
    <definedName name="BExW87VVJSJLAJQQHUHH974N4MAO" hidden="1">#REF!</definedName>
    <definedName name="BExW8COJI4803WMVPHGL8240OBIU" hidden="1">#REF!</definedName>
    <definedName name="BExW8K0SSIPSKBVP06IJ71600HJZ" hidden="1">#REF!</definedName>
    <definedName name="BExW8NM8DJJESE7GF7VGTO2XO6P1" hidden="1">#REF!</definedName>
    <definedName name="BExW8P9O4HQC1Y372I0HCCBVKNTO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OHD0PA2FFDEECR0C4SFBRVS" hidden="1">#REF!</definedName>
    <definedName name="BExW9POK1KIOI0ALS5MZIKTDIYMA" hidden="1">#REF!</definedName>
    <definedName name="BExW9TVLB7OIHTG98I7I4EXBL61S" hidden="1">#REF!</definedName>
    <definedName name="BExXL0I7INHGEJWJ97OQTEJKJUBR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CVFNFROM6X4XZABZ1M55JVL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NYLR0NNRQQBQ09OAWL5SFA2P" hidden="1">#REF!</definedName>
    <definedName name="BExXO278QHQN8JDK5425EJ615ECC" hidden="1">#REF!</definedName>
    <definedName name="BExXO574BHMI9HN803IPJ8B00ZQ1" hidden="1">#REF!</definedName>
    <definedName name="BExXO81JZ0ARONLA93VY8VLBDM3Z" hidden="1">#REF!</definedName>
    <definedName name="BExXOBHOP0WGFHI2Y9AO4L440UVQ" hidden="1">#REF!</definedName>
    <definedName name="BExXOHSAD2NSHOLLMZ2JWA4I3I1R" hidden="1">#REF!</definedName>
    <definedName name="BExXOIDP4V2QCBHG5KQQO9VT0HDH" hidden="1">#REF!</definedName>
    <definedName name="BExXOMQ7TBU2AJ03HNGNVCK9S4VM" hidden="1">#REF!</definedName>
    <definedName name="BExXP49C9Y3U7LWFBFCQSE4WPWHA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EWH9AJE234H90KL5ICZZ0IS" hidden="1">#REF!</definedName>
    <definedName name="BExXPS31W1VD2NMIE4E37LHVDF0L" hidden="1">#REF!</definedName>
    <definedName name="BExXPZKYEMVF5JOC14HYOOYQK6JK" hidden="1">#REF!</definedName>
    <definedName name="BExXQ12Q21G0KAAP7BK68KNBBDMH" hidden="1">#REF!</definedName>
    <definedName name="BExXQ72J3O85VF3MRWYM7RCY6B7A" hidden="1">#REF!</definedName>
    <definedName name="BExXQ89PA10X79WBWOEP1AJX1OQM" hidden="1">#REF!</definedName>
    <definedName name="BExXQCGQGGYSI0LTRVR73MUO50AW" hidden="1">#REF!</definedName>
    <definedName name="BExXQD2B3434GXJT0U2OVW30R5K6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L4ETKGR5B08IWLV5UKWS07Z" hidden="1">#REF!</definedName>
    <definedName name="BExXRO4A6VUH1F4XV8N1BRJ4896W" hidden="1">#REF!</definedName>
    <definedName name="BExXRO9N1SNJZGKD90P4K7FU1J0P" hidden="1">#REF!</definedName>
    <definedName name="BExXRR9I9RZJSO66K1CB8R2H3ACH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8HZ90IK9RD5CZ6M2XT64C3R" hidden="1">#REF!</definedName>
    <definedName name="BExXSBSP1TOY051HSPEPM0AEIO2M" hidden="1">#REF!</definedName>
    <definedName name="BExXSC8RFK5D68FJD2HI4K66SA6I" hidden="1">#REF!</definedName>
    <definedName name="BExXSGW487JM8X45CILCD3ELADND" hidden="1">#REF!</definedName>
    <definedName name="BExXSJA8FX6FL775LX7EDM4LQ4ZF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RXWS5WKEYMU65AGIWPW8XMY" hidden="1">#REF!</definedName>
    <definedName name="BExXTYU24I49X78RIN9EOO9PMHSV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VSXSP8ESN178IHNRRMIMOMT" hidden="1">#REF!</definedName>
    <definedName name="BExXUYND6EJO7CJ5KRICV4O1JNWK" hidden="1">#REF!</definedName>
    <definedName name="BExXV1HYM7PSRL7FDSBCIW13Z2U3" hidden="1">#REF!</definedName>
    <definedName name="BExXV6FWG4H3S2QEUJZYIXILNGJ7" hidden="1">#REF!</definedName>
    <definedName name="BExXVCVYROMZMHARVU6MD514BMTF" hidden="1">#REF!</definedName>
    <definedName name="BExXVGS1T0RO7HBN75IPQXATHZ23" hidden="1">#REF!</definedName>
    <definedName name="BExXVK87BMMO6LHKV0CFDNIQVIBS" hidden="1">#REF!</definedName>
    <definedName name="BExXVKZ9WXPGL6IVY6T61IDD771I" hidden="1">#REF!</definedName>
    <definedName name="BExXVUPU1FDA3CCHMAFE3SPCNSO2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SAAQ4VSVQZI0D2A8NTQ53VH" hidden="1">#REF!</definedName>
    <definedName name="BExXWVFIBQT8OY1O41FRFPFGXQHK" hidden="1">#REF!</definedName>
    <definedName name="BExXWWXHBZHA9J3N8K47F84X0M0L" hidden="1">#REF!</definedName>
    <definedName name="BExXX7V6XV8D71NMUTIG4TUF6DF3" hidden="1">'[33]10.08.5 - 2008 Capital - TDBU'!#REF!</definedName>
    <definedName name="BExXX9D3XK7CEZ9SI9UOA6F79ZPL" hidden="1">#REF!</definedName>
    <definedName name="BExXXBBCLDS7K2HB4LLGA6TTTXO3" hidden="1">#REF!</definedName>
    <definedName name="BExXXBGNQF0HXLZNUFVN9AGYLRG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D85DGL2MUZ4DB0JR3L1UVLF" hidden="1">#REF!</definedName>
    <definedName name="BExXYLBHANUXC5FCTDDTGOVD3GQS" hidden="1">#REF!</definedName>
    <definedName name="BExXYMNYAYH3WA2ZCFAYKZID9ZCI" hidden="1">#REF!</definedName>
    <definedName name="BExXYWEQL36MHLNSDGU1FOTX7M20" hidden="1">#REF!</definedName>
    <definedName name="BExXYWK1Q4ED490YK6LD13PRAMS4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30Y2VXGXW705XP20HU2G86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G03T6MD304WV4PCS8A8UZOU" hidden="1">#REF!</definedName>
    <definedName name="BExY0JAM6LIEX03Y3CDOQG13XO98" hidden="1">#REF!</definedName>
    <definedName name="BExY0MLAPBIUHZHF3MNQUBZEOPGA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4VIIZDQ07OMY7WD69P6ZBUX" hidden="1">#REF!</definedName>
    <definedName name="BExY16O8FRFU2AKAB73SDMHTLF36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JK5FLBIKGF4D7K1BMSTT2W7" hidden="1">'[33]10.08.5 - 2008 Capital - TDBU'!#REF!</definedName>
    <definedName name="BExY1JUYIFR0O90W747XIO278VF6" hidden="1">#REF!</definedName>
    <definedName name="BExY1NWOXXFV9GGZ3PX444LZ8TVX" hidden="1">#REF!</definedName>
    <definedName name="BExY1R7F5GLGAYZT2TMJYZVT5X8X" hidden="1">#REF!</definedName>
    <definedName name="BExY1TR13AYI0HGDYRVNRSR1VPOV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9MW53U9H65R6IEGDFI64XHB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H4LV4INLFET24XNE1FUGSXP" hidden="1">#REF!</definedName>
    <definedName name="BExY2IXBR1SGYZH08T7QHKEFS8HA" hidden="1">#REF!</definedName>
    <definedName name="BExY2P7Y7WK5R8PQWMWRW9V4TL58" hidden="1">#REF!</definedName>
    <definedName name="BExY2Q4B5FUDA5VU4VRUHX327QN0" hidden="1">#REF!</definedName>
    <definedName name="BExY2UWXID9H1ZZT216IJ2W3T4R5" hidden="1">#REF!</definedName>
    <definedName name="BExY3BEDJM4RQA202MJY8RJM0FGU" hidden="1">#REF!</definedName>
    <definedName name="BExY3HOSK7YI364K15OX70AVR6F1" hidden="1">#REF!</definedName>
    <definedName name="BExY3T89AUR83SOAZZ3OMDEJDQ39" hidden="1">#REF!</definedName>
    <definedName name="BExY40KOAK8UPA3XIKC6WE4OLQAL" hidden="1">#REF!</definedName>
    <definedName name="BExY4MG771JQ84EMIVB6HQGGHZY7" hidden="1">#REF!</definedName>
    <definedName name="BExY4PWCSFB8P3J3TBQB2MD67263" hidden="1">#REF!</definedName>
    <definedName name="BExY4RZVZXZ35OZVEXTSWVVGE8XF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6XUX9MQ87V5K1PHGLA5OZ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RH59XWU9D7KAUQ3N5FQ6ZQU" hidden="1">#REF!</definedName>
    <definedName name="BExZIYO22G5UXOB42GDLYGVRJ6U7" hidden="1">#REF!</definedName>
    <definedName name="BExZJ7I9T8XU4MZRKJ1VVU76V2LZ" hidden="1">#REF!</definedName>
    <definedName name="BExZJCWI93DAGB0LYD3D3RXA5T1X" hidden="1">#REF!</definedName>
    <definedName name="BExZJG77BNPTTXPHBDO6JVBP267V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JTOQ0YP3Z6MU1Z3EQPWCQJAV" hidden="1">#REF!</definedName>
    <definedName name="BExZJXA66GVI2J3KFTXHYHM2MLFQ" hidden="1">#REF!</definedName>
    <definedName name="BExZK0FLA198EJ94QHWX96XGLB95" hidden="1">#REF!</definedName>
    <definedName name="BExZK28BCCZCJGD4172FUNAGUC1I" hidden="1">#REF!</definedName>
    <definedName name="BExZK34NR4BAD7HJAP7SQ926UQP3" hidden="1">#REF!</definedName>
    <definedName name="BExZK3FGPHH5H771U7D5XY7XBS6E" hidden="1">#REF!</definedName>
    <definedName name="BExZKG5XNKFLT5VIJGTGN1KRY9M1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KXUJFT2AT6IX3VNR84WD8J6O" hidden="1">#REF!</definedName>
    <definedName name="BExZL6E4YVXRUN7ZGF2BIGIXFR8K" hidden="1">#REF!</definedName>
    <definedName name="BExZLE6HTP4MI0C7JZBPGDRFSQHY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RC0GXPSO9JOPK8FEZBDS80M" hidden="1">#REF!</definedName>
    <definedName name="BExZMVJ0ODX05Q2E8C4IZVAY7RGU" hidden="1">#REF!</definedName>
    <definedName name="BExZMXH39OB0I43XEL3K11U3G9PM" hidden="1">#REF!</definedName>
    <definedName name="BExZMZQ3RBKDHT5GLFNLS52OSJA0" hidden="1">#REF!</definedName>
    <definedName name="BExZN0MHIAUPB6G7US083VNAPOUO" hidden="1">#REF!</definedName>
    <definedName name="BExZN2F7Y2J2L2LN5WZRG949MS4A" hidden="1">#REF!</definedName>
    <definedName name="BExZN4TJVUGCFWL2CS28R36HN7S6" hidden="1">#REF!</definedName>
    <definedName name="BExZN6BHBBUIDVNQ8LMA86ZJ8SBU" hidden="1">#REF!</definedName>
    <definedName name="BExZN847WUWKRYTZWG9TCQZJS3OL" hidden="1">#REF!</definedName>
    <definedName name="BExZNEUW1MNCUTLJ4LWIW18J6TXS" hidden="1">#REF!</definedName>
    <definedName name="BExZNH3VISFF4NQI11BZDP5IQ7VG" hidden="1">#REF!</definedName>
    <definedName name="BExZNILV5N9PBKDZLALQEXXPJ2GZ" hidden="1">#REF!</definedName>
    <definedName name="BExZNJYCFYVMAOI62GB2BABK1ELE" hidden="1">#REF!</definedName>
    <definedName name="BExZNSCGGDV6CW77IZLFGQGTQJ5Q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F9R1MU69L6PO5PC7TBTE9G9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T0UWFAUYM11ETBX54NBI1PD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NQOI080YO1ADHPJGCG9R63F" hidden="1">#REF!</definedName>
    <definedName name="BExZQXBYEBN28QUH1KOVW6KKA5UM" hidden="1">#REF!</definedName>
    <definedName name="BExZQZKT146WEN8FTVZ7Y5TSB8L5" hidden="1">#REF!</definedName>
    <definedName name="BExZR12Y982N9EKLLP7Z52WQHXXF" hidden="1">#REF!</definedName>
    <definedName name="BExZR485AKBH93YZ08CMUC3WROED" hidden="1">#REF!</definedName>
    <definedName name="BExZR7TL98P2PPUVGIZYR5873DWW" hidden="1">#REF!</definedName>
    <definedName name="BExZRB9M8SJHCJ3R6G6N2FSC8JDL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VSS7LVKUWW3VM61WKHK4M49" hidden="1">#REF!</definedName>
    <definedName name="BExZRW8W514W8OZ72YBONYJ64GXF" hidden="1">#REF!</definedName>
    <definedName name="BExZRWJP2BUVFJPO8U8ATQEP0LZU" hidden="1">#REF!</definedName>
    <definedName name="BExZRXAKDKQ1K9GZ7R5F89HTIP5Y" hidden="1">'[33]10.08.5 - 2008 Capital - TDBU'!#REF!</definedName>
    <definedName name="BExZS2OY9JTSSP01ZQ6V2T2LO5R9" hidden="1">#REF!</definedName>
    <definedName name="BExZSI9USDLZAN8LI8M4YYQL24GZ" hidden="1">#REF!</definedName>
    <definedName name="BExZSM0TL3458X254CZLZZ3GBCNQ" hidden="1">#REF!</definedName>
    <definedName name="BExZSPX0YNISGS8SVTI69D6NC4IM" hidden="1">#REF!</definedName>
    <definedName name="BExZSS0LA2JY4ZLJ1Z5YCMLJJZCH" hidden="1">#REF!</definedName>
    <definedName name="BExZTAQV2QVSZY5Y3VCCWUBSBW9P" hidden="1">#REF!</definedName>
    <definedName name="BExZTBN9GZGBJ8KW4A2BZPUYXU1F" hidden="1">#REF!</definedName>
    <definedName name="BExZTHSI2FX56PWRSNX9H5EWTZFO" hidden="1">#REF!</definedName>
    <definedName name="BExZTI39Q2UFW9SVCC3Q73QVFBU8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0192UZZ9JSP428VREBB1ZDY" hidden="1">#REF!</definedName>
    <definedName name="BExZV2QD5ZDK3AGDRULLA7JB46C3" hidden="1">#REF!</definedName>
    <definedName name="BExZV5FHALJ3O5Z9X9CYXRUGCC6O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WYRG26HN53ZPZ5ERJKTS6RJ1" hidden="1">#REF!</definedName>
    <definedName name="BExZX0EWQEZO86WDAD9A4EAEZ012" hidden="1">#REF!</definedName>
    <definedName name="BExZX2T6ZT2DZLYSDJJBPVIT5OK2" hidden="1">#REF!</definedName>
    <definedName name="BExZXD01YCC2UKH6829EC0LCWB3B" hidden="1">#REF!</definedName>
    <definedName name="BExZXK6UA4ZV3XPC2N2NRSI4ZR6H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YB62GGL1SOZY9U68AATTICHU" hidden="1">#REF!</definedName>
    <definedName name="BExZYBBCV1AW9XEIT73TO2286ETP" hidden="1">#REF!</definedName>
    <definedName name="BExZYF262HRLEVP6L4KINWX6HBYI" hidden="1">#REF!</definedName>
    <definedName name="BExZZ2FQA9A8C7CJKMEFQ9VPSLCE" hidden="1">#REF!</definedName>
    <definedName name="BExZZCHAVHW8C2H649KRGVQ0WVRT" hidden="1">#REF!</definedName>
    <definedName name="BExZZGIVJRHKETRE8HACEQE30128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G.print">#REF!</definedName>
    <definedName name="BGS_Cost_Scenario">[24]Assumptions!$E$33</definedName>
    <definedName name="BGS_Forecast">[35]Assumptions!#REF!</definedName>
    <definedName name="BGS_Rate">#REF!</definedName>
    <definedName name="BGS_RFP">[24]Assumptions!$E$36</definedName>
    <definedName name="Bill">#REF!</definedName>
    <definedName name="bill1">#REF!</definedName>
    <definedName name="bill2">#REF!</definedName>
    <definedName name="bill3">#REF!</definedName>
    <definedName name="bill4">#REF!</definedName>
    <definedName name="bill5">#REF!</definedName>
    <definedName name="bill6">#REF!</definedName>
    <definedName name="bin">#REF!</definedName>
    <definedName name="Biomass_Energy">#REF!</definedName>
    <definedName name="Biomass_Energy_YR_2005">'[31]Aday IS DECo &amp; Other'!#REF!</definedName>
    <definedName name="Biomass_Energy_YR_2006">'[31]Aday IS DECo &amp; Other'!#REF!</definedName>
    <definedName name="Biomass_Energy_YR_2007">'[31]Aday IS DECo &amp; Other'!#REF!</definedName>
    <definedName name="Biomass_Energy_YR_2008">'[31]Aday IS DECo &amp; Other'!#REF!</definedName>
    <definedName name="Biomass_Growth_YR_2003">#REF!</definedName>
    <definedName name="Biomass_Growth_YR_2004">#REF!</definedName>
    <definedName name="Biomass_Growth_YR_2005">#REF!</definedName>
    <definedName name="Biomass_Growth_YR_2006">#REF!</definedName>
    <definedName name="Biomass_Growth_YR_2007">#REF!</definedName>
    <definedName name="Biomass_Growth_YR_2008">#REF!</definedName>
    <definedName name="BK..FM1.Adjusted..print">#REF!</definedName>
    <definedName name="BK..FM1.ROR..print">#REF!</definedName>
    <definedName name="BLE_Close_Date">[36]Assumptions!$E$28</definedName>
    <definedName name="BNE_MESSAGES_HIDDEN" hidden="1">#REF!</definedName>
    <definedName name="Book__Gain__Loss_on_Asset_Sale">#REF!</definedName>
    <definedName name="bpgr84">[3]Print!$C$48</definedName>
    <definedName name="bpgr85">[3]Print!$E$48</definedName>
    <definedName name="bpgr86">[3]Print!$G$48</definedName>
    <definedName name="bpgr87">[3]Print!$I$48</definedName>
    <definedName name="bpgr88">[3]Print!$K$48</definedName>
    <definedName name="bpqre84">[3]Print!$C$41</definedName>
    <definedName name="bpqre85">[3]Print!$E$41</definedName>
    <definedName name="bpqre86">[3]Print!$G$41</definedName>
    <definedName name="bpqre87">[3]Print!$I$41</definedName>
    <definedName name="bpqre88">[3]Print!$K$41</definedName>
    <definedName name="Brenda">#REF!</definedName>
    <definedName name="bu10total100">#REF!</definedName>
    <definedName name="bu10total100a">#REF!</definedName>
    <definedName name="bu10total101">#REF!</definedName>
    <definedName name="bu10total101a">#REF!</definedName>
    <definedName name="bu10total102">#REF!</definedName>
    <definedName name="bu10total102a">#REF!</definedName>
    <definedName name="bu10total103">#REF!</definedName>
    <definedName name="bu10total103a">#REF!</definedName>
    <definedName name="bu10total84">[3]B_U_10!$C$95</definedName>
    <definedName name="bu10total84a">[3]B_U_10!$C$103</definedName>
    <definedName name="bu10total85">[3]B_U_10!$D$95</definedName>
    <definedName name="bu10total85a">[3]B_U_10!$D$103</definedName>
    <definedName name="bu10total86">[3]B_U_10!$E$95</definedName>
    <definedName name="bu10total86a">[3]B_U_10!$E$103</definedName>
    <definedName name="bu10total87">[3]B_U_10!$F$95</definedName>
    <definedName name="bu10total87a">[3]B_U_10!$F$103</definedName>
    <definedName name="bu10total88">[3]B_U_10!$G$95</definedName>
    <definedName name="bu10total88a">[3]B_U_10!$G$103</definedName>
    <definedName name="bu10total89">[3]B_U_10!$H$95</definedName>
    <definedName name="bu10total89a">[3]B_U_10!$H$103</definedName>
    <definedName name="bu10total90">[3]B_U_10!$I$95</definedName>
    <definedName name="bu10total90a">[3]B_U_10!$I$103</definedName>
    <definedName name="bu10total91">[3]B_U_10!$J$95</definedName>
    <definedName name="bu10total91a">[3]B_U_10!$J$103</definedName>
    <definedName name="bu10total92">[3]B_U_10!$K$95</definedName>
    <definedName name="bu10total92a">[3]B_U_10!$K$103</definedName>
    <definedName name="bu10total93">[3]B_U_10!$L$95</definedName>
    <definedName name="bu10total93a">[3]B_U_10!$L$103</definedName>
    <definedName name="bu10total94">[3]B_U_10!$M$95</definedName>
    <definedName name="bu10total94a">[3]B_U_10!$M$103</definedName>
    <definedName name="bu10total95">[3]B_U_10!$N$95</definedName>
    <definedName name="bu10total95a">[3]B_U_10!$N$103</definedName>
    <definedName name="bu10total96">[3]B_U_10!$O$95</definedName>
    <definedName name="bu10total96a">[3]B_U_10!$O$103</definedName>
    <definedName name="bu10total97">[3]B_U_10!$P$95</definedName>
    <definedName name="bu10total97a">[3]B_U_10!$P$103</definedName>
    <definedName name="bu10total98">[3]B_U_10!$Q$95</definedName>
    <definedName name="bu10total98a">[3]B_U_10!$Q$103</definedName>
    <definedName name="bu10total99">#REF!</definedName>
    <definedName name="bu10total99a">#REF!</definedName>
    <definedName name="bu11total100">#REF!</definedName>
    <definedName name="bu11total100a">#REF!</definedName>
    <definedName name="bu11total101">#REF!</definedName>
    <definedName name="bu11total101a">#REF!</definedName>
    <definedName name="bu11total102">#REF!</definedName>
    <definedName name="bu11total102a">#REF!</definedName>
    <definedName name="bu11total103">#REF!</definedName>
    <definedName name="bu11total103a">#REF!</definedName>
    <definedName name="bu11total84">[3]B_U_11!$C$95</definedName>
    <definedName name="bu11total84a">[3]B_U_11!$C$103</definedName>
    <definedName name="bu11total85">[3]B_U_11!$D$95</definedName>
    <definedName name="bu11total85a">[3]B_U_11!$D$103</definedName>
    <definedName name="bu11total86">[3]B_U_11!$E$95</definedName>
    <definedName name="bu11total86a">[3]B_U_11!$E$103</definedName>
    <definedName name="bu11total87">[3]B_U_11!$F$95</definedName>
    <definedName name="bu11total87a">[3]B_U_11!$F$103</definedName>
    <definedName name="bu11total88">[3]B_U_11!$G$95</definedName>
    <definedName name="bu11total88a">[3]B_U_11!$G$103</definedName>
    <definedName name="bu11total89">[3]B_U_11!$H$95</definedName>
    <definedName name="bu11total89a">[3]B_U_11!$H$103</definedName>
    <definedName name="bu11total90">[3]B_U_11!$I$95</definedName>
    <definedName name="bu11total90a">[3]B_U_11!$I$103</definedName>
    <definedName name="bu11total91">[3]B_U_11!$J$95</definedName>
    <definedName name="bu11total91a">[3]B_U_11!$J$103</definedName>
    <definedName name="bu11total92">[3]B_U_11!$K$95</definedName>
    <definedName name="bu11total92a">[3]B_U_11!$K$103</definedName>
    <definedName name="bu11total93">[3]B_U_11!$L$95</definedName>
    <definedName name="bu11total93a">[3]B_U_11!$L$103</definedName>
    <definedName name="bu11total94">[3]B_U_11!$M$95</definedName>
    <definedName name="bu11total94a">[3]B_U_11!$M$103</definedName>
    <definedName name="bu11total95">[3]B_U_11!$N$95</definedName>
    <definedName name="bu11total95a">[3]B_U_11!$N$103</definedName>
    <definedName name="bu11total96">[3]B_U_11!$O$95</definedName>
    <definedName name="bu11total96a">[3]B_U_11!$O$103</definedName>
    <definedName name="bu11total97">[3]B_U_11!$P$95</definedName>
    <definedName name="bu11total97a">[3]B_U_11!$P$103</definedName>
    <definedName name="bu11total98">[3]B_U_11!$Q$95</definedName>
    <definedName name="bu11total98a">[3]B_U_11!$Q$103</definedName>
    <definedName name="bu11total99">#REF!</definedName>
    <definedName name="bu11total99a">#REF!</definedName>
    <definedName name="bu12total100">#REF!</definedName>
    <definedName name="bu12total100a">#REF!</definedName>
    <definedName name="bu12total101">#REF!</definedName>
    <definedName name="bu12total101a">#REF!</definedName>
    <definedName name="bu12total102">#REF!</definedName>
    <definedName name="bu12total102a">#REF!</definedName>
    <definedName name="bu12total103">#REF!</definedName>
    <definedName name="bu12total103a">#REF!</definedName>
    <definedName name="bu12total84">[3]B_U_12!$C$95</definedName>
    <definedName name="bu12total84a">[3]B_U_12!$C$103</definedName>
    <definedName name="bu12total85">[3]B_U_12!$D$95</definedName>
    <definedName name="bu12total85a">[3]B_U_12!$D$103</definedName>
    <definedName name="bu12total86">[3]B_U_12!$E$95</definedName>
    <definedName name="bu12total86a">[3]B_U_12!$E$103</definedName>
    <definedName name="bu12total87">[3]B_U_12!$F$95</definedName>
    <definedName name="bu12total87a">[3]B_U_12!$F$103</definedName>
    <definedName name="bu12total88">[3]B_U_12!$G$95</definedName>
    <definedName name="bu12total88a">[3]B_U_12!$G$103</definedName>
    <definedName name="bu12total89">[3]B_U_12!$H$95</definedName>
    <definedName name="bu12total89a">[3]B_U_12!$H$103</definedName>
    <definedName name="bu12total90">[3]B_U_12!$I$95</definedName>
    <definedName name="bu12total90a">[3]B_U_12!$I$103</definedName>
    <definedName name="bu12total91">[3]B_U_12!$J$95</definedName>
    <definedName name="bu12total91a">[3]B_U_12!$J$103</definedName>
    <definedName name="bu12total92">[3]B_U_12!$K$95</definedName>
    <definedName name="bu12total92a">[3]B_U_12!$K$103</definedName>
    <definedName name="bu12total93">[3]B_U_12!$L$95</definedName>
    <definedName name="bu12total93a">[3]B_U_12!$L$103</definedName>
    <definedName name="bu12total94">[3]B_U_12!$M$95</definedName>
    <definedName name="bu12total94a">[3]B_U_12!$M$103</definedName>
    <definedName name="bu12total95">[3]B_U_12!$N$95</definedName>
    <definedName name="bu12total95a">[3]B_U_12!$N$103</definedName>
    <definedName name="bu12total96">[3]B_U_12!$O$95</definedName>
    <definedName name="bu12total96a">[3]B_U_12!$O$103</definedName>
    <definedName name="bu12total97">[3]B_U_12!$P$95</definedName>
    <definedName name="bu12total97a">[3]B_U_12!$P$103</definedName>
    <definedName name="bu12total98">[3]B_U_12!$Q$95</definedName>
    <definedName name="bu12total98a">[3]B_U_12!$Q$103</definedName>
    <definedName name="bu12total99">#REF!</definedName>
    <definedName name="bu12total99a">#REF!</definedName>
    <definedName name="bu13total100">#REF!</definedName>
    <definedName name="bu13total100a">#REF!</definedName>
    <definedName name="bu13total101">#REF!</definedName>
    <definedName name="bu13total101a">#REF!</definedName>
    <definedName name="bu13total102">#REF!</definedName>
    <definedName name="bu13total102a">#REF!</definedName>
    <definedName name="bu13total103">#REF!</definedName>
    <definedName name="bu13total103a">#REF!</definedName>
    <definedName name="bu13total84">[3]B_U_13!$C$95</definedName>
    <definedName name="bu13total84a">[3]B_U_13!$C$103</definedName>
    <definedName name="bu13total85">[3]B_U_13!$D$95</definedName>
    <definedName name="bu13total85a">[3]B_U_13!$D$103</definedName>
    <definedName name="bu13total86">[3]B_U_13!$E$95</definedName>
    <definedName name="bu13total86a">[3]B_U_13!$E$103</definedName>
    <definedName name="bu13total87">[3]B_U_13!$F$95</definedName>
    <definedName name="bu13total87a">[3]B_U_13!$F$103</definedName>
    <definedName name="bu13total88">[3]B_U_13!$G$95</definedName>
    <definedName name="bu13total88a">[3]B_U_13!$G$103</definedName>
    <definedName name="bu13total89">[3]B_U_13!$H$95</definedName>
    <definedName name="bu13total89a">[3]B_U_13!$H$103</definedName>
    <definedName name="bu13total90">[3]B_U_13!$I$95</definedName>
    <definedName name="bu13total90a">[3]B_U_13!$I$103</definedName>
    <definedName name="bu13total91">[3]B_U_13!$J$95</definedName>
    <definedName name="bu13total91a">[3]B_U_13!$J$103</definedName>
    <definedName name="bu13total92">[3]B_U_13!$K$95</definedName>
    <definedName name="bu13total92a">[3]B_U_13!$K$103</definedName>
    <definedName name="bu13total93">[3]B_U_13!$L$95</definedName>
    <definedName name="bu13total93a">[3]B_U_13!$L$103</definedName>
    <definedName name="bu13total94">[3]B_U_13!$M$95</definedName>
    <definedName name="bu13total94a">[3]B_U_13!$M$103</definedName>
    <definedName name="bu13total95">[3]B_U_13!$N$95</definedName>
    <definedName name="bu13total95a">[3]B_U_13!$N$103</definedName>
    <definedName name="bu13total96">[3]B_U_13!$O$95</definedName>
    <definedName name="bu13total96a">[3]B_U_13!$O$103</definedName>
    <definedName name="bu13total97">[3]B_U_13!$P$95</definedName>
    <definedName name="bu13total97a">[3]B_U_13!$P$103</definedName>
    <definedName name="bu13total98">[3]B_U_13!$Q$95</definedName>
    <definedName name="bu13total98a">[3]B_U_13!$Q$103</definedName>
    <definedName name="bu13total99">#REF!</definedName>
    <definedName name="bu13total99a">#REF!</definedName>
    <definedName name="bu14total100">#REF!</definedName>
    <definedName name="bu14total100a">#REF!</definedName>
    <definedName name="bu14total101">#REF!</definedName>
    <definedName name="bu14total101a">#REF!</definedName>
    <definedName name="bu14total102">#REF!</definedName>
    <definedName name="bu14total102a">#REF!</definedName>
    <definedName name="bu14total103">#REF!</definedName>
    <definedName name="bu14total103a">#REF!</definedName>
    <definedName name="bu14total84">[3]B_U_14!$C$95</definedName>
    <definedName name="bu14total84a">[3]B_U_14!$C$103</definedName>
    <definedName name="bu14total85">[3]B_U_14!$D$95</definedName>
    <definedName name="bu14total85a">[3]B_U_14!$D$103</definedName>
    <definedName name="bu14total86">[3]B_U_14!$E$95</definedName>
    <definedName name="bu14total86a">[3]B_U_14!$E$103</definedName>
    <definedName name="bu14total87">[3]B_U_14!$F$95</definedName>
    <definedName name="bu14total87a">[3]B_U_14!$F$103</definedName>
    <definedName name="bu14total88">[3]B_U_14!$G$95</definedName>
    <definedName name="bu14total88a">[3]B_U_14!$G$103</definedName>
    <definedName name="bu14total89">[3]B_U_14!$H$95</definedName>
    <definedName name="bu14total89a">[3]B_U_14!$H$103</definedName>
    <definedName name="bu14total90">[3]B_U_14!$I$95</definedName>
    <definedName name="bu14total90a">[3]B_U_14!$I$103</definedName>
    <definedName name="bu14total91">[3]B_U_14!$J$95</definedName>
    <definedName name="bu14total91a">[3]B_U_14!$J$103</definedName>
    <definedName name="bu14total92">[3]B_U_14!$K$95</definedName>
    <definedName name="bu14total92a">[3]B_U_14!$K$103</definedName>
    <definedName name="bu14total93">[3]B_U_14!$L$95</definedName>
    <definedName name="bu14total93a">[3]B_U_14!$L$103</definedName>
    <definedName name="bu14total94">[3]B_U_14!$M$95</definedName>
    <definedName name="bu14total94a">[3]B_U_14!$M$103</definedName>
    <definedName name="bu14total95">[3]B_U_14!$N$95</definedName>
    <definedName name="bu14total95a">[3]B_U_14!$N$103</definedName>
    <definedName name="bu14total96">[3]B_U_14!$O$95</definedName>
    <definedName name="bu14total96a">[3]B_U_14!$O$103</definedName>
    <definedName name="bu14total97">[3]B_U_14!$P$95</definedName>
    <definedName name="bu14total97a">[3]B_U_14!$P$103</definedName>
    <definedName name="bu14total98">[3]B_U_14!$Q$95</definedName>
    <definedName name="bu14total98a">[3]B_U_14!$Q$103</definedName>
    <definedName name="bu14total99">#REF!</definedName>
    <definedName name="bu14total99a">#REF!</definedName>
    <definedName name="bu15total100">#REF!</definedName>
    <definedName name="bu15total100a">#REF!</definedName>
    <definedName name="bu15total101">#REF!</definedName>
    <definedName name="bu15total101a">#REF!</definedName>
    <definedName name="bu15total102">#REF!</definedName>
    <definedName name="bu15total102a">#REF!</definedName>
    <definedName name="bu15total103">#REF!</definedName>
    <definedName name="bu15total103a">#REF!</definedName>
    <definedName name="bu15total84">[3]B_U_15!$C$95</definedName>
    <definedName name="bu15total84a">[3]B_U_15!$C$103</definedName>
    <definedName name="bu15total85">[3]B_U_15!$D$95</definedName>
    <definedName name="bu15total85a">[3]B_U_15!$D$103</definedName>
    <definedName name="bu15total86">[3]B_U_15!$E$95</definedName>
    <definedName name="bu15total86a">[3]B_U_15!$E$103</definedName>
    <definedName name="bu15total87">[3]B_U_15!$F$95</definedName>
    <definedName name="bu15total87a">[3]B_U_15!$F$103</definedName>
    <definedName name="bu15total88">[3]B_U_15!$G$95</definedName>
    <definedName name="bu15total88a">[3]B_U_15!$G$103</definedName>
    <definedName name="bu15total89">[3]B_U_15!$H$95</definedName>
    <definedName name="bu15total89a">[3]B_U_15!$H$103</definedName>
    <definedName name="bu15total90">[3]B_U_15!$I$95</definedName>
    <definedName name="bu15total90a">[3]B_U_15!$I$103</definedName>
    <definedName name="bu15total91">[3]B_U_15!$J$95</definedName>
    <definedName name="bu15total91a">[3]B_U_15!$J$103</definedName>
    <definedName name="bu15total92">[3]B_U_15!$K$95</definedName>
    <definedName name="bu15total92a">[3]B_U_15!$K$103</definedName>
    <definedName name="bu15total93">[3]B_U_15!$L$95</definedName>
    <definedName name="bu15total93a">[3]B_U_15!$L$103</definedName>
    <definedName name="bu15total94">[3]B_U_15!$M$95</definedName>
    <definedName name="bu15total94a">[3]B_U_15!$M$103</definedName>
    <definedName name="bu15total95">[3]B_U_15!$N$95</definedName>
    <definedName name="bu15total95a">[3]B_U_15!$N$103</definedName>
    <definedName name="bu15total96">[3]B_U_15!$O$95</definedName>
    <definedName name="bu15total96a">[3]B_U_15!$O$103</definedName>
    <definedName name="bu15total97">[3]B_U_15!$P$95</definedName>
    <definedName name="bu15total97a">[3]B_U_15!$P$103</definedName>
    <definedName name="bu15total98">[3]B_U_15!$Q$95</definedName>
    <definedName name="bu15total98a">[3]B_U_15!$Q$103</definedName>
    <definedName name="bu15total99">#REF!</definedName>
    <definedName name="bu15total99a">#REF!</definedName>
    <definedName name="bu16total100">#REF!</definedName>
    <definedName name="bu16total100a">#REF!</definedName>
    <definedName name="bu16total101">#REF!</definedName>
    <definedName name="bu16total101a">#REF!</definedName>
    <definedName name="bu16total102">#REF!</definedName>
    <definedName name="bu16total102a">#REF!</definedName>
    <definedName name="bu16total103">#REF!</definedName>
    <definedName name="bu16total103a">#REF!</definedName>
    <definedName name="bu16total84">[3]B_U_16!$C$95</definedName>
    <definedName name="bu16total84a">[3]B_U_16!$C$103</definedName>
    <definedName name="bu16total85">[3]B_U_16!$D$95</definedName>
    <definedName name="bu16total85a">[3]B_U_16!$D$103</definedName>
    <definedName name="bu16total86">[3]B_U_16!$E$95</definedName>
    <definedName name="bu16total86a">[3]B_U_16!$E$103</definedName>
    <definedName name="bu16total87">[3]B_U_16!$F$95</definedName>
    <definedName name="bu16total87a">[3]B_U_16!$F$103</definedName>
    <definedName name="bu16total88">[3]B_U_16!$G$95</definedName>
    <definedName name="bu16total88a">[3]B_U_16!$G$103</definedName>
    <definedName name="bu16total89">[3]B_U_16!$H$95</definedName>
    <definedName name="bu16total89a">[3]B_U_16!$H$103</definedName>
    <definedName name="bu16total90">[3]B_U_16!$I$95</definedName>
    <definedName name="bu16total90a">[3]B_U_16!$I$103</definedName>
    <definedName name="bu16total91">[3]B_U_16!$J$95</definedName>
    <definedName name="bu16total91a">[3]B_U_16!$J$103</definedName>
    <definedName name="bu16total92">[3]B_U_16!$K$95</definedName>
    <definedName name="bu16total92a">[3]B_U_16!$K$103</definedName>
    <definedName name="bu16total93">[3]B_U_16!$L$95</definedName>
    <definedName name="bu16total93a">[3]B_U_16!$L$103</definedName>
    <definedName name="bu16total94">[3]B_U_16!$M$95</definedName>
    <definedName name="bu16total94a">[3]B_U_16!$M$103</definedName>
    <definedName name="bu16total95">[3]B_U_16!$N$95</definedName>
    <definedName name="bu16total95a">[3]B_U_16!$N$103</definedName>
    <definedName name="bu16total96">[3]B_U_16!$O$95</definedName>
    <definedName name="bu16total96a">[3]B_U_16!$O$103</definedName>
    <definedName name="bu16total97">[3]B_U_16!$P$95</definedName>
    <definedName name="bu16total97a">[3]B_U_16!$P$103</definedName>
    <definedName name="bu16total98">[3]B_U_16!$Q$95</definedName>
    <definedName name="bu16total98a">[3]B_U_16!$Q$103</definedName>
    <definedName name="bu16total99">#REF!</definedName>
    <definedName name="bu16total99a">#REF!</definedName>
    <definedName name="bu17total100">#REF!</definedName>
    <definedName name="bu17total100a">#REF!</definedName>
    <definedName name="bu17total101">#REF!</definedName>
    <definedName name="bu17total101a">#REF!</definedName>
    <definedName name="bu17total102">#REF!</definedName>
    <definedName name="bu17total102a">#REF!</definedName>
    <definedName name="bu17total103">#REF!</definedName>
    <definedName name="bu17total103a">#REF!</definedName>
    <definedName name="bu17total84">[3]B_U_17!$C$95</definedName>
    <definedName name="bu17total84a">[3]B_U_17!$C$103</definedName>
    <definedName name="bu17total85">[3]B_U_17!$D$95</definedName>
    <definedName name="bu17total85a">[3]B_U_17!$D$103</definedName>
    <definedName name="bu17total86">[3]B_U_17!$E$95</definedName>
    <definedName name="bu17total86a">[3]B_U_17!$E$103</definedName>
    <definedName name="bu17total87">[3]B_U_17!$F$95</definedName>
    <definedName name="bu17total87a">[3]B_U_17!$F$103</definedName>
    <definedName name="bu17total88">[3]B_U_17!$G$95</definedName>
    <definedName name="bu17total88a">[3]B_U_17!$G$103</definedName>
    <definedName name="bu17total89">[3]B_U_17!$H$95</definedName>
    <definedName name="bu17total89a">[3]B_U_17!$H$103</definedName>
    <definedName name="bu17total90">[3]B_U_17!$I$95</definedName>
    <definedName name="bu17total90a">[3]B_U_17!$I$103</definedName>
    <definedName name="bu17total91">[3]B_U_17!$J$95</definedName>
    <definedName name="bu17total91a">[3]B_U_17!$J$103</definedName>
    <definedName name="bu17total92">[3]B_U_17!$K$95</definedName>
    <definedName name="bu17total92a">[3]B_U_17!$K$103</definedName>
    <definedName name="bu17total93">[3]B_U_17!$L$95</definedName>
    <definedName name="bu17total93a">[3]B_U_17!$L$103</definedName>
    <definedName name="bu17total94">[3]B_U_17!$M$95</definedName>
    <definedName name="bu17total94a">[3]B_U_17!$M$103</definedName>
    <definedName name="bu17total95">[3]B_U_17!$N$95</definedName>
    <definedName name="bu17total95a">[3]B_U_17!$N$103</definedName>
    <definedName name="bu17total96">[3]B_U_17!$O$95</definedName>
    <definedName name="bu17total96a">[3]B_U_17!$O$103</definedName>
    <definedName name="bu17total97">[3]B_U_17!$P$95</definedName>
    <definedName name="bu17total97a">[3]B_U_17!$P$103</definedName>
    <definedName name="bu17total98">[3]B_U_17!$Q$95</definedName>
    <definedName name="bu17total98a">[3]B_U_17!$Q$103</definedName>
    <definedName name="bu17total99">#REF!</definedName>
    <definedName name="bu17total99a">#REF!</definedName>
    <definedName name="bu18total100">#REF!</definedName>
    <definedName name="bu18total100a">#REF!</definedName>
    <definedName name="bu18total101">#REF!</definedName>
    <definedName name="bu18total101a">#REF!</definedName>
    <definedName name="bu18total102">#REF!</definedName>
    <definedName name="bu18total102a">#REF!</definedName>
    <definedName name="bu18total103">#REF!</definedName>
    <definedName name="bu18total103a">#REF!</definedName>
    <definedName name="bu18total84">[3]B_U_18!$C$95</definedName>
    <definedName name="bu18total84a">[3]B_U_18!$C$103</definedName>
    <definedName name="bu18total85">[3]B_U_18!$D$95</definedName>
    <definedName name="bu18total85a">[3]B_U_18!$D$103</definedName>
    <definedName name="bu18total86">[3]B_U_18!$E$95</definedName>
    <definedName name="bu18total86a">[3]B_U_18!$E$103</definedName>
    <definedName name="bu18total87">[3]B_U_18!$F$95</definedName>
    <definedName name="bu18total87a">[3]B_U_18!$F$103</definedName>
    <definedName name="bu18total88">[3]B_U_18!$G$95</definedName>
    <definedName name="bu18total88a">[3]B_U_18!$G$103</definedName>
    <definedName name="bu18total89">[3]B_U_18!$H$95</definedName>
    <definedName name="bu18total89a">[3]B_U_18!$H$103</definedName>
    <definedName name="bu18total90">[3]B_U_18!$I$95</definedName>
    <definedName name="bu18total90a">[3]B_U_18!$I$103</definedName>
    <definedName name="bu18total91">[3]B_U_18!$J$95</definedName>
    <definedName name="bu18total91a">[3]B_U_18!$J$103</definedName>
    <definedName name="bu18total92">[3]B_U_18!$K$95</definedName>
    <definedName name="bu18total92a">[3]B_U_18!$K$103</definedName>
    <definedName name="bu18total93">[3]B_U_18!$L$95</definedName>
    <definedName name="bu18total93a">[3]B_U_18!$L$103</definedName>
    <definedName name="bu18total94">[3]B_U_18!$M$95</definedName>
    <definedName name="bu18total94a">[3]B_U_18!$M$103</definedName>
    <definedName name="bu18total95">[3]B_U_18!$N$95</definedName>
    <definedName name="bu18total95a">[3]B_U_18!$N$103</definedName>
    <definedName name="bu18total96">[3]B_U_18!$O$95</definedName>
    <definedName name="bu18total96a">[3]B_U_18!$O$103</definedName>
    <definedName name="bu18total97">[3]B_U_18!$P$95</definedName>
    <definedName name="bu18total97a">[3]B_U_18!$P$103</definedName>
    <definedName name="bu18total98">[3]B_U_18!$Q$95</definedName>
    <definedName name="bu18total98a">[3]B_U_18!$Q$103</definedName>
    <definedName name="bu18total99">#REF!</definedName>
    <definedName name="bu18total99a">#REF!</definedName>
    <definedName name="bu19total100">#REF!</definedName>
    <definedName name="bu19total100a">#REF!</definedName>
    <definedName name="bu19total101">#REF!</definedName>
    <definedName name="bu19total101a">#REF!</definedName>
    <definedName name="bu19total102">#REF!</definedName>
    <definedName name="bu19total102a">#REF!</definedName>
    <definedName name="bu19total103">#REF!</definedName>
    <definedName name="bu19total103a">#REF!</definedName>
    <definedName name="bu19total84">[3]B_U_19!$C$95</definedName>
    <definedName name="bu19total84a">[3]B_U_19!$C$103</definedName>
    <definedName name="bu19total85">[3]B_U_19!$D$95</definedName>
    <definedName name="bu19total85a">[3]B_U_19!$D$103</definedName>
    <definedName name="bu19total86">[3]B_U_19!$E$95</definedName>
    <definedName name="bu19total86a">[3]B_U_19!$E$103</definedName>
    <definedName name="bu19total87">[3]B_U_19!$F$95</definedName>
    <definedName name="bu19total87a">[3]B_U_19!$F$103</definedName>
    <definedName name="bu19total88">[3]B_U_19!$G$95</definedName>
    <definedName name="bu19total88a">[3]B_U_19!$G$103</definedName>
    <definedName name="bu19total89">[3]B_U_19!$H$95</definedName>
    <definedName name="bu19total89a">[3]B_U_19!$H$103</definedName>
    <definedName name="bu19total90">[3]B_U_19!$I$95</definedName>
    <definedName name="bu19total90a">[3]B_U_19!$I$103</definedName>
    <definedName name="bu19total91">[3]B_U_19!$J$95</definedName>
    <definedName name="bu19total91a">[3]B_U_19!$J$103</definedName>
    <definedName name="bu19total92">[3]B_U_19!$K$95</definedName>
    <definedName name="bu19total92a">[3]B_U_19!$K$103</definedName>
    <definedName name="bu19total93">[3]B_U_19!$L$95</definedName>
    <definedName name="bu19total93a">[3]B_U_19!$L$103</definedName>
    <definedName name="bu19total94">[3]B_U_19!$M$95</definedName>
    <definedName name="bu19total94a">[3]B_U_19!$M$103</definedName>
    <definedName name="bu19total95">[3]B_U_19!$N$95</definedName>
    <definedName name="bu19total95a">[3]B_U_19!$N$103</definedName>
    <definedName name="bu19total96">[3]B_U_19!$O$95</definedName>
    <definedName name="bu19total96a">[3]B_U_19!$O$103</definedName>
    <definedName name="bu19total97">[3]B_U_19!$P$95</definedName>
    <definedName name="bu19total97a">[3]B_U_19!$P$103</definedName>
    <definedName name="bu19total98">[3]B_U_19!$Q$95</definedName>
    <definedName name="bu19total98a">[3]B_U_19!$Q$103</definedName>
    <definedName name="bu19total99">#REF!</definedName>
    <definedName name="bu19total99a">#REF!</definedName>
    <definedName name="bu1total100">#REF!</definedName>
    <definedName name="bu1total100a">#REF!</definedName>
    <definedName name="bu1total101">#REF!</definedName>
    <definedName name="bu1total101a">#REF!</definedName>
    <definedName name="bu1total102">#REF!</definedName>
    <definedName name="bu1total102a">#REF!</definedName>
    <definedName name="bu1total103">#REF!</definedName>
    <definedName name="bu1total103a">#REF!</definedName>
    <definedName name="bu1total84">'[3]PHASE II'!$C$95</definedName>
    <definedName name="bu1total84a">'[3]PHASE II'!$C$103</definedName>
    <definedName name="bu1total85">'[3]PHASE II'!$D$95</definedName>
    <definedName name="bu1total85a">'[3]PHASE II'!$D$103</definedName>
    <definedName name="bu1total86">'[3]PHASE II'!$E$95</definedName>
    <definedName name="bu1total86a">'[3]PHASE II'!$E$103</definedName>
    <definedName name="bu1total87">'[3]PHASE II'!$F$95</definedName>
    <definedName name="bu1total87a">'[3]PHASE II'!$F$103</definedName>
    <definedName name="bu1total88">'[3]PHASE II'!$G$95</definedName>
    <definedName name="bu1total88a">'[3]PHASE II'!$G$103</definedName>
    <definedName name="bu1total89">'[3]PHASE II'!$H$95</definedName>
    <definedName name="bu1total89a">'[3]PHASE II'!$H$103</definedName>
    <definedName name="bu1total90">'[3]PHASE II'!$I$95</definedName>
    <definedName name="bu1total90a">'[3]PHASE II'!$I$103</definedName>
    <definedName name="bu1total91">'[3]PHASE II'!$K$95</definedName>
    <definedName name="bu1total91a">'[3]PHASE II'!$K$103</definedName>
    <definedName name="bu1total92">'[3]PHASE II'!$M$95</definedName>
    <definedName name="bu1total92a">'[3]PHASE II'!$M$103</definedName>
    <definedName name="bu1total93">'[3]PHASE II'!$O$95</definedName>
    <definedName name="bu1total93a">'[3]PHASE II'!$O$103</definedName>
    <definedName name="bu1total94">'[3]PHASE II'!$Q$95</definedName>
    <definedName name="bu1total94a">'[3]PHASE II'!$Q$103</definedName>
    <definedName name="bu1total95">'[3]PHASE II'!$S$95</definedName>
    <definedName name="bu1total95a">'[3]PHASE II'!$S$103</definedName>
    <definedName name="bu1total96">'[3]PHASE II'!$T$95</definedName>
    <definedName name="bu1total96a">'[3]PHASE II'!$T$103</definedName>
    <definedName name="bu1total97">'[3]PHASE II'!$U$95</definedName>
    <definedName name="bu1total97a">'[3]PHASE II'!$U$103</definedName>
    <definedName name="bu1total98">'[3]PHASE II'!$W$95</definedName>
    <definedName name="bu1total98a">'[3]PHASE II'!$W$103</definedName>
    <definedName name="bu1total99">#REF!</definedName>
    <definedName name="bu1total99a">#REF!</definedName>
    <definedName name="bu20total100">#REF!</definedName>
    <definedName name="bu20total100a">#REF!</definedName>
    <definedName name="bu20total101">#REF!</definedName>
    <definedName name="bu20total101a">#REF!</definedName>
    <definedName name="bu20total102">#REF!</definedName>
    <definedName name="bu20total102a">#REF!</definedName>
    <definedName name="bu20total103">#REF!</definedName>
    <definedName name="bu20total103a">#REF!</definedName>
    <definedName name="bu20total84">[3]B_U_20!$C$95</definedName>
    <definedName name="bu20total84a">[3]B_U_20!$C$103</definedName>
    <definedName name="bu20total85">[3]B_U_20!$D$95</definedName>
    <definedName name="bu20total85a">[3]B_U_20!$D$103</definedName>
    <definedName name="bu20total86">[3]B_U_20!$E$95</definedName>
    <definedName name="bu20total86a">[3]B_U_20!$E$103</definedName>
    <definedName name="bu20total87">[3]B_U_20!$F$95</definedName>
    <definedName name="bu20total87a">[3]B_U_20!$F$103</definedName>
    <definedName name="bu20total88">[3]B_U_20!$G$95</definedName>
    <definedName name="bu20total88a">[3]B_U_20!$G$103</definedName>
    <definedName name="bu20total89">[3]B_U_20!$H$95</definedName>
    <definedName name="bu20total89a">[3]B_U_20!$H$103</definedName>
    <definedName name="bu20total90">[3]B_U_20!$I$95</definedName>
    <definedName name="bu20total90a">[3]B_U_20!$I$103</definedName>
    <definedName name="bu20total91">[3]B_U_20!$J$95</definedName>
    <definedName name="bu20total91a">[3]B_U_20!$J$103</definedName>
    <definedName name="bu20total92">[3]B_U_20!$K$95</definedName>
    <definedName name="bu20total92a">[3]B_U_20!$K$103</definedName>
    <definedName name="bu20total93">[3]B_U_20!$L$95</definedName>
    <definedName name="bu20total93a">[3]B_U_20!$L$103</definedName>
    <definedName name="bu20total94">[3]B_U_20!$M$95</definedName>
    <definedName name="bu20total94a">[3]B_U_20!$M$103</definedName>
    <definedName name="bu20total95">[3]B_U_20!$N$95</definedName>
    <definedName name="bu20total95a">[3]B_U_20!$N$103</definedName>
    <definedName name="bu20total96">[3]B_U_20!$O$95</definedName>
    <definedName name="bu20total96a">[3]B_U_20!$O$103</definedName>
    <definedName name="bu20total97">[3]B_U_20!$P$95</definedName>
    <definedName name="bu20total97a">[3]B_U_20!$P$103</definedName>
    <definedName name="bu20total98">[3]B_U_20!$Q$95</definedName>
    <definedName name="bu20total98a">[3]B_U_20!$Q$103</definedName>
    <definedName name="bu20total99">#REF!</definedName>
    <definedName name="bu20total99a">#REF!</definedName>
    <definedName name="bu21total100">#REF!</definedName>
    <definedName name="bu21total100a">#REF!</definedName>
    <definedName name="bu21total101">#REF!</definedName>
    <definedName name="bu21total101a">#REF!</definedName>
    <definedName name="bu21total102">#REF!</definedName>
    <definedName name="bu21total102a">#REF!</definedName>
    <definedName name="bu21total103">#REF!</definedName>
    <definedName name="bu21total103a">#REF!</definedName>
    <definedName name="bu21total84">[3]B_U_21!$C$95</definedName>
    <definedName name="bu21total84a">[3]B_U_21!$C$103</definedName>
    <definedName name="bu21total85">[3]B_U_21!$D$95</definedName>
    <definedName name="bu21total85a">[3]B_U_21!$D$103</definedName>
    <definedName name="bu21total86">[3]B_U_21!$E$95</definedName>
    <definedName name="bu21total86a">[3]B_U_21!$E$103</definedName>
    <definedName name="bu21total87">[3]B_U_21!$F$95</definedName>
    <definedName name="bu21total87a">[3]B_U_21!$F$103</definedName>
    <definedName name="bu21total88">[3]B_U_21!$G$95</definedName>
    <definedName name="bu21total88a">[3]B_U_21!$G$103</definedName>
    <definedName name="bu21total89">[3]B_U_21!$H$95</definedName>
    <definedName name="bu21total89a">[3]B_U_21!$H$103</definedName>
    <definedName name="bu21total90">[3]B_U_21!$I$95</definedName>
    <definedName name="bu21total90a">[3]B_U_21!$I$103</definedName>
    <definedName name="bu21total91">[3]B_U_21!$J$95</definedName>
    <definedName name="bu21total91a">[3]B_U_21!$J$103</definedName>
    <definedName name="bu21total92">[3]B_U_21!$K$95</definedName>
    <definedName name="bu21total92a">[3]B_U_21!$K$103</definedName>
    <definedName name="bu21total93">[3]B_U_21!$L$95</definedName>
    <definedName name="bu21total93a">[3]B_U_21!$L$103</definedName>
    <definedName name="bu21total94">[3]B_U_21!$M$95</definedName>
    <definedName name="bu21total94a">[3]B_U_21!$M$103</definedName>
    <definedName name="bu21total95">[3]B_U_21!$N$95</definedName>
    <definedName name="bu21total95a">[3]B_U_21!$N$103</definedName>
    <definedName name="bu21total96">[3]B_U_21!$O$95</definedName>
    <definedName name="bu21total96a">[3]B_U_21!$O$103</definedName>
    <definedName name="bu21total97">[3]B_U_21!$P$95</definedName>
    <definedName name="bu21total97a">[3]B_U_21!$P$103</definedName>
    <definedName name="bu21total98">[3]B_U_21!$Q$95</definedName>
    <definedName name="bu21total98a">[3]B_U_21!$Q$103</definedName>
    <definedName name="bu21total99">#REF!</definedName>
    <definedName name="bu21total99a">#REF!</definedName>
    <definedName name="bu22total100">#REF!</definedName>
    <definedName name="bu22total100a">#REF!</definedName>
    <definedName name="bu22total101">#REF!</definedName>
    <definedName name="bu22total101a">#REF!</definedName>
    <definedName name="bu22total102">#REF!</definedName>
    <definedName name="bu22total102a">#REF!</definedName>
    <definedName name="bu22total103">#REF!</definedName>
    <definedName name="bu22total103a">#REF!</definedName>
    <definedName name="bu22total84">[3]B_U_22!$C$95</definedName>
    <definedName name="bu22total84a">[3]B_U_22!$C$103</definedName>
    <definedName name="bu22total85">[3]B_U_22!$D$95</definedName>
    <definedName name="bu22total85a">[3]B_U_22!$D$103</definedName>
    <definedName name="bu22total86">[3]B_U_22!$E$95</definedName>
    <definedName name="bu22total86a">[3]B_U_22!$E$103</definedName>
    <definedName name="bu22total87">[3]B_U_22!$F$95</definedName>
    <definedName name="bu22total87a">[3]B_U_22!$F$103</definedName>
    <definedName name="bu22total88">[3]B_U_22!$G$95</definedName>
    <definedName name="bu22total88a">[3]B_U_22!$G$103</definedName>
    <definedName name="bu22total89">[3]B_U_22!$H$95</definedName>
    <definedName name="bu22total89a">[3]B_U_22!$H$103</definedName>
    <definedName name="bu22total90">[3]B_U_22!$I$95</definedName>
    <definedName name="bu22total90a">[3]B_U_22!$I$103</definedName>
    <definedName name="bu22total91">[3]B_U_22!$J$95</definedName>
    <definedName name="bu22total91a">[3]B_U_22!$J$103</definedName>
    <definedName name="bu22total92">[3]B_U_22!$K$95</definedName>
    <definedName name="bu22total92a">[3]B_U_22!$K$103</definedName>
    <definedName name="bu22total93">[3]B_U_22!$L$95</definedName>
    <definedName name="bu22total93a">[3]B_U_22!$L$103</definedName>
    <definedName name="bu22total94">[3]B_U_22!$M$95</definedName>
    <definedName name="bu22total94a">[3]B_U_22!$M$103</definedName>
    <definedName name="bu22total95">[3]B_U_22!$N$95</definedName>
    <definedName name="bu22total95a">[3]B_U_22!$N$103</definedName>
    <definedName name="bu22total96">[3]B_U_22!$O$95</definedName>
    <definedName name="bu22total96a">[3]B_U_22!$O$103</definedName>
    <definedName name="bu22total97">[3]B_U_22!$P$95</definedName>
    <definedName name="bu22total97a">[3]B_U_22!$P$103</definedName>
    <definedName name="bu22total98">[3]B_U_22!$Q$95</definedName>
    <definedName name="bu22total98a">[3]B_U_22!$Q$103</definedName>
    <definedName name="bu22total99">#REF!</definedName>
    <definedName name="bu22total99a">#REF!</definedName>
    <definedName name="bu23total100">#REF!</definedName>
    <definedName name="bu23total100a">#REF!</definedName>
    <definedName name="bu23total101">#REF!</definedName>
    <definedName name="bu23total101a">#REF!</definedName>
    <definedName name="bu23total102">#REF!</definedName>
    <definedName name="bu23total102a">#REF!</definedName>
    <definedName name="bu23total103">#REF!</definedName>
    <definedName name="bu23total103a">#REF!</definedName>
    <definedName name="bu23total84">[3]B_U_23!$C$95</definedName>
    <definedName name="bu23total84a">[3]B_U_23!$C$103</definedName>
    <definedName name="bu23total85">[3]B_U_23!$D$95</definedName>
    <definedName name="bu23total85a">[3]B_U_23!$D$103</definedName>
    <definedName name="bu23total86">[3]B_U_23!$E$95</definedName>
    <definedName name="bu23total86a">[3]B_U_23!$E$103</definedName>
    <definedName name="bu23total87">[3]B_U_23!$F$95</definedName>
    <definedName name="bu23total87a">[3]B_U_23!$F$103</definedName>
    <definedName name="bu23total88">[3]B_U_23!$G$95</definedName>
    <definedName name="bu23total88a">[3]B_U_23!$G$103</definedName>
    <definedName name="bu23total89">[3]B_U_23!$H$95</definedName>
    <definedName name="bu23total89a">[3]B_U_23!$H$103</definedName>
    <definedName name="bu23total90">[3]B_U_23!$I$95</definedName>
    <definedName name="bu23total90a">[3]B_U_23!$I$103</definedName>
    <definedName name="bu23total91">[3]B_U_23!$J$95</definedName>
    <definedName name="bu23total91a">[3]B_U_23!$J$103</definedName>
    <definedName name="bu23total92">[3]B_U_23!$K$95</definedName>
    <definedName name="bu23total92a">[3]B_U_23!$K$103</definedName>
    <definedName name="bu23total93">[3]B_U_23!$L$95</definedName>
    <definedName name="bu23total93a">[3]B_U_23!$L$103</definedName>
    <definedName name="bu23total94">[3]B_U_23!$M$95</definedName>
    <definedName name="bu23total94a">[3]B_U_23!$M$103</definedName>
    <definedName name="bu23total95">[3]B_U_23!$N$95</definedName>
    <definedName name="bu23total95a">[3]B_U_23!$N$103</definedName>
    <definedName name="bu23total96">[3]B_U_23!$O$95</definedName>
    <definedName name="bu23total96a">[3]B_U_23!$O$103</definedName>
    <definedName name="bu23total97">[3]B_U_23!$P$95</definedName>
    <definedName name="bu23total97a">[3]B_U_23!$P$103</definedName>
    <definedName name="bu23total98">[3]B_U_23!$Q$95</definedName>
    <definedName name="bu23total98a">[3]B_U_23!$Q$103</definedName>
    <definedName name="bu23total99">#REF!</definedName>
    <definedName name="bu23total99a">#REF!</definedName>
    <definedName name="bu2total100">#REF!</definedName>
    <definedName name="bu2total100a">#REF!</definedName>
    <definedName name="bu2total101">#REF!</definedName>
    <definedName name="bu2total101a">#REF!</definedName>
    <definedName name="bu2total102">#REF!</definedName>
    <definedName name="bu2total102a">#REF!</definedName>
    <definedName name="bu2total103">#REF!</definedName>
    <definedName name="bu2total103a">#REF!</definedName>
    <definedName name="bu2total84">'[3]ORIGINAL CLAIM'!$C$95</definedName>
    <definedName name="bu2total84a">'[3]ORIGINAL CLAIM'!$C$103</definedName>
    <definedName name="bu2total85">'[3]ORIGINAL CLAIM'!$D$95</definedName>
    <definedName name="bu2total85a">'[3]ORIGINAL CLAIM'!$D$103</definedName>
    <definedName name="bu2total86">'[3]ORIGINAL CLAIM'!$E$95</definedName>
    <definedName name="bu2total86a">'[3]ORIGINAL CLAIM'!$E$103</definedName>
    <definedName name="bu2total87">'[3]ORIGINAL CLAIM'!$F$95</definedName>
    <definedName name="bu2total87a">'[3]ORIGINAL CLAIM'!$F$103</definedName>
    <definedName name="bu2total88">'[3]ORIGINAL CLAIM'!$G$95</definedName>
    <definedName name="bu2total88a">'[3]ORIGINAL CLAIM'!$G$103</definedName>
    <definedName name="bu2total89">'[3]ORIGINAL CLAIM'!$H$95</definedName>
    <definedName name="bu2total89a">'[3]ORIGINAL CLAIM'!$H$103</definedName>
    <definedName name="bu2total90">'[3]ORIGINAL CLAIM'!$I$95</definedName>
    <definedName name="bu2total90a">'[3]ORIGINAL CLAIM'!$I$103</definedName>
    <definedName name="bu2total91">'[3]ORIGINAL CLAIM'!$J$95</definedName>
    <definedName name="bu2total91a">'[3]ORIGINAL CLAIM'!$J$103</definedName>
    <definedName name="bu2total92">'[3]ORIGINAL CLAIM'!$K$95</definedName>
    <definedName name="bu2total92a">'[3]ORIGINAL CLAIM'!$K$103</definedName>
    <definedName name="bu2total93">'[3]ORIGINAL CLAIM'!$L$95</definedName>
    <definedName name="bu2total93a">'[3]ORIGINAL CLAIM'!$L$103</definedName>
    <definedName name="bu2total94">'[3]ORIGINAL CLAIM'!$M$95</definedName>
    <definedName name="bu2total94a">'[3]ORIGINAL CLAIM'!$M$103</definedName>
    <definedName name="bu2total95">'[3]ORIGINAL CLAIM'!$N$95</definedName>
    <definedName name="bu2total95a">'[3]ORIGINAL CLAIM'!$N$103</definedName>
    <definedName name="bu2total96">'[3]ORIGINAL CLAIM'!$O$95</definedName>
    <definedName name="bu2total96a">'[3]ORIGINAL CLAIM'!$O$103</definedName>
    <definedName name="bu2total97">'[3]ORIGINAL CLAIM'!$P$95</definedName>
    <definedName name="bu2total97a">'[3]ORIGINAL CLAIM'!$P$103</definedName>
    <definedName name="bu2total98">'[3]ORIGINAL CLAIM'!$Q$95</definedName>
    <definedName name="bu2total98a">'[3]ORIGINAL CLAIM'!$Q$103</definedName>
    <definedName name="bu2total99">#REF!</definedName>
    <definedName name="bu2total99a">#REF!</definedName>
    <definedName name="bu3total100">#REF!</definedName>
    <definedName name="bu3total100a">#REF!</definedName>
    <definedName name="bu3total101">#REF!</definedName>
    <definedName name="bu3total101a">#REF!</definedName>
    <definedName name="bu3total102">#REF!</definedName>
    <definedName name="bu3total102a">#REF!</definedName>
    <definedName name="bu3total103">#REF!</definedName>
    <definedName name="bu3total103a">#REF!</definedName>
    <definedName name="bu3total84">[3]B_U_3!$C$95</definedName>
    <definedName name="bu3total84a">[3]B_U_3!$C$103</definedName>
    <definedName name="bu3total85">[3]B_U_3!$D$95</definedName>
    <definedName name="bu3total85a">[3]B_U_3!$D$103</definedName>
    <definedName name="bu3total86">[3]B_U_3!$E$95</definedName>
    <definedName name="bu3total86a">[3]B_U_3!$E$103</definedName>
    <definedName name="bu3total87">[3]B_U_3!$F$95</definedName>
    <definedName name="bu3total87a">[3]B_U_3!$F$103</definedName>
    <definedName name="bu3total88">[3]B_U_3!$G$95</definedName>
    <definedName name="bu3total88a">[3]B_U_3!$G$103</definedName>
    <definedName name="bu3total89">[3]B_U_3!$H$95</definedName>
    <definedName name="bu3total89a">[3]B_U_3!$H$103</definedName>
    <definedName name="bu3total90">[3]B_U_3!$I$95</definedName>
    <definedName name="bu3total90a">[3]B_U_3!$I$103</definedName>
    <definedName name="bu3total91">[3]B_U_3!$J$95</definedName>
    <definedName name="bu3total91a">[3]B_U_3!$J$103</definedName>
    <definedName name="bu3total92">[3]B_U_3!$K$95</definedName>
    <definedName name="bu3total92a">[3]B_U_3!$K$103</definedName>
    <definedName name="bu3total93">[3]B_U_3!$L$95</definedName>
    <definedName name="bu3total93a">[3]B_U_3!$L$103</definedName>
    <definedName name="bu3total94">[3]B_U_3!$M$95</definedName>
    <definedName name="bu3total94a">[3]B_U_3!$M$103</definedName>
    <definedName name="bu3total95">[3]B_U_3!$N$95</definedName>
    <definedName name="bu3total95a">[3]B_U_3!$N$103</definedName>
    <definedName name="bu3total96">[3]B_U_3!$O$95</definedName>
    <definedName name="bu3total96a">[3]B_U_3!$O$103</definedName>
    <definedName name="bu3total97">[3]B_U_3!$P$95</definedName>
    <definedName name="bu3total97a">[3]B_U_3!$P$103</definedName>
    <definedName name="bu3total98">[3]B_U_3!$Q$95</definedName>
    <definedName name="bu3total98a">[3]B_U_3!$Q$103</definedName>
    <definedName name="bu3total99">#REF!</definedName>
    <definedName name="bu3total99a">#REF!</definedName>
    <definedName name="bu4total100">#REF!</definedName>
    <definedName name="bu4total100a">#REF!</definedName>
    <definedName name="bu4total101">#REF!</definedName>
    <definedName name="bu4total101a">#REF!</definedName>
    <definedName name="bu4total102">#REF!</definedName>
    <definedName name="bu4total102a">#REF!</definedName>
    <definedName name="bu4total103">#REF!</definedName>
    <definedName name="bu4total103a">#REF!</definedName>
    <definedName name="bu4total84">[3]B_U_4!$C$95</definedName>
    <definedName name="bu4total84a">[3]B_U_4!$C$103</definedName>
    <definedName name="bu4total85">[3]B_U_4!$D$95</definedName>
    <definedName name="bu4total85a">[3]B_U_4!$D$103</definedName>
    <definedName name="bu4total86">[3]B_U_4!$E$95</definedName>
    <definedName name="bu4total86a">[3]B_U_4!$E$103</definedName>
    <definedName name="bu4total87">[3]B_U_4!$F$95</definedName>
    <definedName name="bu4total87a">[3]B_U_4!$F$103</definedName>
    <definedName name="bu4total88">[3]B_U_4!$G$95</definedName>
    <definedName name="bu4total88a">[3]B_U_4!$G$103</definedName>
    <definedName name="bu4total89">[3]B_U_4!$H$95</definedName>
    <definedName name="bu4total89a">[3]B_U_4!$H$103</definedName>
    <definedName name="bu4total90">[3]B_U_4!$I$95</definedName>
    <definedName name="bu4total90a">[3]B_U_4!$I$103</definedName>
    <definedName name="bu4total91">[3]B_U_4!$J$95</definedName>
    <definedName name="bu4total91a">[3]B_U_4!$J$103</definedName>
    <definedName name="bu4total92">[3]B_U_4!$K$95</definedName>
    <definedName name="bu4total92a">[3]B_U_4!$K$103</definedName>
    <definedName name="bu4total93">[3]B_U_4!$L$95</definedName>
    <definedName name="bu4total93a">[3]B_U_4!$L$103</definedName>
    <definedName name="bu4total94">[3]B_U_4!$M$95</definedName>
    <definedName name="bu4total94a">[3]B_U_4!$M$103</definedName>
    <definedName name="bu4total95">[3]B_U_4!$N$95</definedName>
    <definedName name="bu4total95a">[3]B_U_4!$N$103</definedName>
    <definedName name="bu4total96">[3]B_U_4!$O$95</definedName>
    <definedName name="bu4total96a">[3]B_U_4!$O$103</definedName>
    <definedName name="bu4total97">[3]B_U_4!$P$95</definedName>
    <definedName name="bu4total97a">[3]B_U_4!$P$103</definedName>
    <definedName name="bu4total98">[3]B_U_4!$Q$95</definedName>
    <definedName name="bu4total98a">[3]B_U_4!$Q$103</definedName>
    <definedName name="bu4total99">#REF!</definedName>
    <definedName name="bu4total99a">#REF!</definedName>
    <definedName name="bu5total100">#REF!</definedName>
    <definedName name="bu5total100a">#REF!</definedName>
    <definedName name="bu5total101">#REF!</definedName>
    <definedName name="bu5total101a">#REF!</definedName>
    <definedName name="bu5total102">#REF!</definedName>
    <definedName name="bu5total102a">#REF!</definedName>
    <definedName name="bu5total103">#REF!</definedName>
    <definedName name="bu5total103a">#REF!</definedName>
    <definedName name="bu5total84">[3]B_U_5!$C$95</definedName>
    <definedName name="bu5total84a">[3]B_U_5!$C$103</definedName>
    <definedName name="bu5total85">[3]B_U_5!$D$95</definedName>
    <definedName name="bu5total85a">[3]B_U_5!$D$103</definedName>
    <definedName name="bu5total86">[3]B_U_5!$E$95</definedName>
    <definedName name="bu5total86a">[3]B_U_5!$E$103</definedName>
    <definedName name="bu5total87">[3]B_U_5!$F$95</definedName>
    <definedName name="bu5total87a">[3]B_U_5!$F$103</definedName>
    <definedName name="bu5total88">[3]B_U_5!$G$95</definedName>
    <definedName name="bu5total88a">[3]B_U_5!$G$103</definedName>
    <definedName name="bu5total89">[3]B_U_5!$H$95</definedName>
    <definedName name="bu5total89a">[3]B_U_5!$H$103</definedName>
    <definedName name="bu5total90">[3]B_U_5!$I$95</definedName>
    <definedName name="bu5total90a">[3]B_U_5!$I$103</definedName>
    <definedName name="bu5total91">[3]B_U_5!$J$95</definedName>
    <definedName name="bu5total91a">[3]B_U_5!$J$103</definedName>
    <definedName name="bu5total92">[3]B_U_5!$K$95</definedName>
    <definedName name="bu5total92a">[3]B_U_5!$K$103</definedName>
    <definedName name="bu5total93">[3]B_U_5!$L$95</definedName>
    <definedName name="bu5total93a">[3]B_U_5!$L$103</definedName>
    <definedName name="bu5total94">[3]B_U_5!$M$95</definedName>
    <definedName name="bu5total94a">[3]B_U_5!$M$103</definedName>
    <definedName name="bu5total95">[3]B_U_5!$N$95</definedName>
    <definedName name="bu5total95a">[3]B_U_5!$N$103</definedName>
    <definedName name="bu5total96">[3]B_U_5!$O$95</definedName>
    <definedName name="bu5total96a">[3]B_U_5!$O$103</definedName>
    <definedName name="bu5total97">[3]B_U_5!$P$95</definedName>
    <definedName name="bu5total97a">[3]B_U_5!$P$103</definedName>
    <definedName name="bu5total98">[3]B_U_5!$Q$95</definedName>
    <definedName name="bu5total98a">[3]B_U_5!$Q$103</definedName>
    <definedName name="bu5total99">#REF!</definedName>
    <definedName name="bu5total99a">#REF!</definedName>
    <definedName name="bu6total100">#REF!</definedName>
    <definedName name="bu6total100a">#REF!</definedName>
    <definedName name="bu6total101">#REF!</definedName>
    <definedName name="bu6total101a">#REF!</definedName>
    <definedName name="bu6total102">#REF!</definedName>
    <definedName name="bu6total102a">#REF!</definedName>
    <definedName name="bu6total103">#REF!</definedName>
    <definedName name="bu6total103a">#REF!</definedName>
    <definedName name="bu6total84">[3]B_U_6!$C$94</definedName>
    <definedName name="bu6total84a">[3]B_U_6!$C$103</definedName>
    <definedName name="bu6total85">[3]B_U_6!$D$94</definedName>
    <definedName name="bu6total85a">[3]B_U_6!$D$103</definedName>
    <definedName name="bu6total86">[3]B_U_6!$E$94</definedName>
    <definedName name="bu6total86a">[3]B_U_6!$E$103</definedName>
    <definedName name="bu6total87">[3]B_U_6!$F$94</definedName>
    <definedName name="bu6total87a">[3]B_U_6!$F$103</definedName>
    <definedName name="bu6total88">[3]B_U_6!$G$94</definedName>
    <definedName name="bu6total88a">[3]B_U_6!$G$103</definedName>
    <definedName name="bu6total89">[3]B_U_6!$H$94</definedName>
    <definedName name="bu6total89a">[3]B_U_6!$H$103</definedName>
    <definedName name="bu6total90">[3]B_U_6!$I$94</definedName>
    <definedName name="bu6total90a">[3]B_U_6!$I$103</definedName>
    <definedName name="bu6total91">[3]B_U_6!$J$94</definedName>
    <definedName name="bu6total91a">[3]B_U_6!$J$103</definedName>
    <definedName name="bu6total92">[3]B_U_6!$K$94</definedName>
    <definedName name="bu6total92a">[3]B_U_6!$K$103</definedName>
    <definedName name="bu6total93">[3]B_U_6!$L$94</definedName>
    <definedName name="bu6total93a">[3]B_U_6!$L$103</definedName>
    <definedName name="bu6total94">[3]B_U_6!$M$94</definedName>
    <definedName name="bu6total94a">[3]B_U_6!$M$103</definedName>
    <definedName name="bu6total95">[3]B_U_6!$N$94</definedName>
    <definedName name="bu6total95a">[3]B_U_6!$N$103</definedName>
    <definedName name="bu6total96">[3]B_U_6!$O$94</definedName>
    <definedName name="bu6total96a">[3]B_U_6!$O$103</definedName>
    <definedName name="bu6total97">[3]B_U_6!$P$94</definedName>
    <definedName name="bu6total97a">[3]B_U_6!$P$103</definedName>
    <definedName name="bu6total98">[3]B_U_6!$Q$94</definedName>
    <definedName name="bu6total98a">[3]B_U_6!$Q$103</definedName>
    <definedName name="bu6total99">#REF!</definedName>
    <definedName name="bu6total99a">#REF!</definedName>
    <definedName name="bu7total100">#REF!</definedName>
    <definedName name="bu7total100a">#REF!</definedName>
    <definedName name="bu7total101">#REF!</definedName>
    <definedName name="bu7total101a">#REF!</definedName>
    <definedName name="bu7total102">#REF!</definedName>
    <definedName name="bu7total102a">#REF!</definedName>
    <definedName name="bu7total103">#REF!</definedName>
    <definedName name="bu7total103a">#REF!</definedName>
    <definedName name="bu7total84">[3]B_U_7!$C$95</definedName>
    <definedName name="bu7total84a">[3]B_U_7!$C$103</definedName>
    <definedName name="bu7total85">[3]B_U_7!$D$95</definedName>
    <definedName name="bu7total85a">[3]B_U_7!$D$103</definedName>
    <definedName name="bu7total86">[3]B_U_7!$E$95</definedName>
    <definedName name="bu7total86a">[3]B_U_7!$E$103</definedName>
    <definedName name="bu7total87">[3]B_U_7!$F$95</definedName>
    <definedName name="bu7total87a">[3]B_U_7!$F$103</definedName>
    <definedName name="bu7total88">[3]B_U_7!$G$95</definedName>
    <definedName name="bu7total88a">[3]B_U_7!$G$103</definedName>
    <definedName name="bu7total89">[3]B_U_7!$H$95</definedName>
    <definedName name="bu7total89a">[3]B_U_7!$H$103</definedName>
    <definedName name="bu7total90">[3]B_U_7!$I$95</definedName>
    <definedName name="bu7total90a">[3]B_U_7!$I$103</definedName>
    <definedName name="bu7total91">[3]B_U_7!$J$95</definedName>
    <definedName name="bu7total91a">[3]B_U_7!$J$103</definedName>
    <definedName name="bu7total92">[3]B_U_7!$K$95</definedName>
    <definedName name="bu7total92a">[3]B_U_7!$K$103</definedName>
    <definedName name="bu7total93">[3]B_U_7!$L$95</definedName>
    <definedName name="bu7total93a">[3]B_U_7!$L$103</definedName>
    <definedName name="bu7total94">[3]B_U_7!$M$95</definedName>
    <definedName name="bu7total94a">[3]B_U_7!$M$103</definedName>
    <definedName name="bu7total95">[3]B_U_7!$N$95</definedName>
    <definedName name="bu7total95a">[3]B_U_7!$N$103</definedName>
    <definedName name="bu7total96">[3]B_U_7!$O$95</definedName>
    <definedName name="bu7total96a">[3]B_U_7!$O$103</definedName>
    <definedName name="bu7total97">[3]B_U_7!$P$95</definedName>
    <definedName name="bu7total97a">[3]B_U_7!$P$103</definedName>
    <definedName name="bu7total98">[3]B_U_7!$Q$95</definedName>
    <definedName name="bu7total98a">[3]B_U_7!$Q$103</definedName>
    <definedName name="bu7total99">#REF!</definedName>
    <definedName name="bu7total99a">#REF!</definedName>
    <definedName name="bu8total100">#REF!</definedName>
    <definedName name="bu8total100a">#REF!</definedName>
    <definedName name="bu8total101">#REF!</definedName>
    <definedName name="bu8total101a">#REF!</definedName>
    <definedName name="bu8total102">#REF!</definedName>
    <definedName name="bu8total102a">#REF!</definedName>
    <definedName name="bu8total103">#REF!</definedName>
    <definedName name="bu8total103a">#REF!</definedName>
    <definedName name="bu8total84">[3]B_U_8!$C$94</definedName>
    <definedName name="bu8total84a">[3]B_U_8!$C$103</definedName>
    <definedName name="bu8total85">[3]B_U_8!$D$94</definedName>
    <definedName name="bu8total85a">[3]B_U_8!$D$103</definedName>
    <definedName name="bu8total86">[3]B_U_8!$E$94</definedName>
    <definedName name="bu8total86a">[3]B_U_8!$E$103</definedName>
    <definedName name="bu8total87">[3]B_U_8!$F$94</definedName>
    <definedName name="bu8total87a">[3]B_U_8!$F$103</definedName>
    <definedName name="bu8total88">[3]B_U_8!$G$94</definedName>
    <definedName name="bu8total88a">[3]B_U_8!$G$103</definedName>
    <definedName name="bu8total89">[3]B_U_8!$H$94</definedName>
    <definedName name="bu8total89a">[3]B_U_8!$H$103</definedName>
    <definedName name="bu8total90">[3]B_U_8!$I$94</definedName>
    <definedName name="bu8total90a">[3]B_U_8!$I$103</definedName>
    <definedName name="bu8total91">[3]B_U_8!$J$94</definedName>
    <definedName name="bu8total91a">[3]B_U_8!$J$103</definedName>
    <definedName name="bu8total92">[3]B_U_8!$K$94</definedName>
    <definedName name="bu8total92a">[3]B_U_8!$K$103</definedName>
    <definedName name="bu8total93">[3]B_U_8!$L$94</definedName>
    <definedName name="bu8total93a">[3]B_U_8!$L$103</definedName>
    <definedName name="bu8total94">[3]B_U_8!$M$94</definedName>
    <definedName name="bu8total94a">[3]B_U_8!$M$103</definedName>
    <definedName name="bu8total95">[3]B_U_8!$N$94</definedName>
    <definedName name="bu8total95a">[3]B_U_8!$N$103</definedName>
    <definedName name="bu8total96">[3]B_U_8!$O$94</definedName>
    <definedName name="bu8total96a">[3]B_U_8!$O$103</definedName>
    <definedName name="bu8total97">[3]B_U_8!$P$94</definedName>
    <definedName name="bu8total97a">[3]B_U_8!$P$103</definedName>
    <definedName name="bu8total98">[3]B_U_8!$Q$94</definedName>
    <definedName name="bu8total98a">[3]B_U_8!$Q$103</definedName>
    <definedName name="bu8total99">#REF!</definedName>
    <definedName name="bu8total99a">#REF!</definedName>
    <definedName name="bu9total100">#REF!</definedName>
    <definedName name="bu9total100a">#REF!</definedName>
    <definedName name="bu9total101">#REF!</definedName>
    <definedName name="bu9total101a">#REF!</definedName>
    <definedName name="bu9total102">#REF!</definedName>
    <definedName name="bu9total102a">#REF!</definedName>
    <definedName name="bu9total103">#REF!</definedName>
    <definedName name="bu9total103a">#REF!</definedName>
    <definedName name="bu9total84">[3]B_U_9!$C$95</definedName>
    <definedName name="bu9total84a">[3]B_U_9!$C$103</definedName>
    <definedName name="bu9total85">[3]B_U_9!$D$95</definedName>
    <definedName name="bu9total85a">[3]B_U_9!$D$103</definedName>
    <definedName name="bu9total86">[3]B_U_9!$E$95</definedName>
    <definedName name="bu9total86a">[3]B_U_9!$E$103</definedName>
    <definedName name="bu9total87">[3]B_U_9!$F$95</definedName>
    <definedName name="bu9total87a">[3]B_U_9!$F$103</definedName>
    <definedName name="bu9total88">[3]B_U_9!$G$95</definedName>
    <definedName name="bu9total88a">[3]B_U_9!$G$103</definedName>
    <definedName name="bu9total89">[3]B_U_9!$H$95</definedName>
    <definedName name="bu9total89a">[3]B_U_9!$H$103</definedName>
    <definedName name="bu9total90">[3]B_U_9!$I$95</definedName>
    <definedName name="bu9total90a">[3]B_U_9!$I$103</definedName>
    <definedName name="bu9total91">[3]B_U_9!$J$95</definedName>
    <definedName name="bu9total91a">[3]B_U_9!$J$103</definedName>
    <definedName name="bu9total92">[3]B_U_9!$K$95</definedName>
    <definedName name="bu9total92a">[3]B_U_9!$K$103</definedName>
    <definedName name="bu9total93">[3]B_U_9!$L$95</definedName>
    <definedName name="bu9total93a">[3]B_U_9!$L$103</definedName>
    <definedName name="bu9total94">[3]B_U_9!$M$95</definedName>
    <definedName name="bu9total94a">[3]B_U_9!$M$103</definedName>
    <definedName name="bu9total95">[3]B_U_9!$N$95</definedName>
    <definedName name="bu9total95a">[3]B_U_9!$N$103</definedName>
    <definedName name="bu9total96">[3]B_U_9!$O$95</definedName>
    <definedName name="bu9total96a">[3]B_U_9!$O$103</definedName>
    <definedName name="bu9total97">[3]B_U_9!$P$95</definedName>
    <definedName name="bu9total97a">[3]B_U_9!$P$103</definedName>
    <definedName name="bu9total98">[3]B_U_9!$Q$95</definedName>
    <definedName name="bu9total98a">[3]B_U_9!$Q$103</definedName>
    <definedName name="bu9total99">#REF!</definedName>
    <definedName name="bu9total99a">#REF!</definedName>
    <definedName name="budget">#REF!</definedName>
    <definedName name="BUN">#REF!</definedName>
    <definedName name="CALCULATION">#REF!</definedName>
    <definedName name="can" localSheetId="2" hidden="1">{#N/A,#N/A,FALSE,"O&amp;M by processes";#N/A,#N/A,FALSE,"Elec Act vs Bud";#N/A,#N/A,FALSE,"G&amp;A";#N/A,#N/A,FALSE,"BGS";#N/A,#N/A,FALSE,"Res Cost"}</definedName>
    <definedName name="can" hidden="1">{#N/A,#N/A,FALSE,"O&amp;M by processes";#N/A,#N/A,FALSE,"Elec Act vs Bud";#N/A,#N/A,FALSE,"G&amp;A";#N/A,#N/A,FALSE,"BGS";#N/A,#N/A,FALSE,"Res Cost"}</definedName>
    <definedName name="cap_interest">'[32]Input Page'!$E$16</definedName>
    <definedName name="CapBank2">#REF!</definedName>
    <definedName name="Capital" hidden="1">#REF!</definedName>
    <definedName name="Capital_Investment_excl._Corp._Alloc.">#REF!</definedName>
    <definedName name="Capital_Investments_CPM">#REF!</definedName>
    <definedName name="Capital_Lease_Obligations">#REF!</definedName>
    <definedName name="Capital_Lease_Obligations_CPM">#REF!</definedName>
    <definedName name="capstr">#REF!</definedName>
    <definedName name="CAPT">#REF!</definedName>
    <definedName name="CARCS">#REF!</definedName>
    <definedName name="Cash___Cash_Equivalents">#REF!</definedName>
    <definedName name="Cash___Cash_Equivalents___Beg_of_Period">#REF!</definedName>
    <definedName name="Cash___Cash_Equivalents___End_of_Period">#REF!</definedName>
    <definedName name="Cash_and_Cash_Equivalents">#REF!</definedName>
    <definedName name="Cash_Flow">#REF!</definedName>
    <definedName name="Cash_From__Used_for__Financing_Activities">#REF!</definedName>
    <definedName name="Cash_From__Used_for__Investing_Activities">#REF!</definedName>
    <definedName name="Cash_From__Used_For__Operations">#REF!</definedName>
    <definedName name="Cash_Taxes_CPM">#REF!</definedName>
    <definedName name="cbcvbcv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BT">#REF!</definedName>
    <definedName name="cc1end">[3]Model!$A$68:$IV$68</definedName>
    <definedName name="cc1subrange">[3]Model!$A$48:$IV$75</definedName>
    <definedName name="cc2origin">[3]Model!$A$76</definedName>
    <definedName name="cc2subrange">[3]Model!$A$124:$IV$146</definedName>
    <definedName name="cc3subrange">[3]Model!$A$152:$IV$179</definedName>
    <definedName name="ccbbcvbc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bbcvbc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ccc" hidden="1">{#N/A,#N/A,FALSE,"O&amp;M by processes";#N/A,#N/A,FALSE,"Elec Act vs Bud";#N/A,#N/A,FALSE,"G&amp;A";#N/A,#N/A,FALSE,"BGS";#N/A,#N/A,FALSE,"Res Cost"}</definedName>
    <definedName name="cccc" localSheetId="2" hidden="1">{#N/A,#N/A,FALSE,"O&amp;M by processes";#N/A,#N/A,FALSE,"Elec Act vs Bud";#N/A,#N/A,FALSE,"G&amp;A";#N/A,#N/A,FALSE,"BGS";#N/A,#N/A,FALSE,"Res Cost"}</definedName>
    <definedName name="cccc" hidden="1">{#N/A,#N/A,FALSE,"O&amp;M by processes";#N/A,#N/A,FALSE,"Elec Act vs Bud";#N/A,#N/A,FALSE,"G&amp;A";#N/A,#N/A,FALSE,"BGS";#N/A,#N/A,FALSE,"Res Cost"}</definedName>
    <definedName name="cents">#REF!</definedName>
    <definedName name="CEP_Amortization">'[36]JFJ-4 CEP Rate'!$A$28:$F$78</definedName>
    <definedName name="cf_90">#REF!</definedName>
    <definedName name="cf_91">#REF!</definedName>
    <definedName name="cf_92">#REF!</definedName>
    <definedName name="cf_93">#REF!</definedName>
    <definedName name="cf_94">#REF!</definedName>
    <definedName name="cf_95">#REF!</definedName>
    <definedName name="cf_96">#REF!</definedName>
    <definedName name="cf_97">#REF!</definedName>
    <definedName name="cf_98">#REF!</definedName>
    <definedName name="cf_99">#REF!</definedName>
    <definedName name="Changes_in_Assets___Liabilities">#REF!</definedName>
    <definedName name="CHECK">#REF!</definedName>
    <definedName name="chrtContract">'[3]QRE Charts'!$C$274:$R$297</definedName>
    <definedName name="chrtSensitivity">'[3]QRE Charts'!$D$372:$O$375</definedName>
    <definedName name="chrtSensWages">'[3]Sens_QRE''s'!$C$118:$R$141</definedName>
    <definedName name="chrtSupplies">'[3]QRE Charts'!$C$248:$R$271</definedName>
    <definedName name="chrtTax">'[3]QRE Charts'!$C$327:$E$342</definedName>
    <definedName name="chrtTotalByCo">'[3]QRE Charts'!$C$300:$R$323</definedName>
    <definedName name="chrtTotalByType">'[3]QRE Charts'!$C$216:$R$219</definedName>
    <definedName name="chrtWages">'[3]QRE Charts'!$C$222:$R$245</definedName>
    <definedName name="CIPS_IL_EZ_parcels">#REF!</definedName>
    <definedName name="CIQWBGuid" hidden="1">"243260c6-05d5-40c2-b843-dfac5be0fee6"</definedName>
    <definedName name="Citizens_Gas">#REF!</definedName>
    <definedName name="Citizens_Gas_YR_2005">'[31]Aday IS EG Subs'!#REF!</definedName>
    <definedName name="Citizens_Gas_YR_2006">'[31]Aday IS EG Subs'!#REF!</definedName>
    <definedName name="Citizens_Gas_YR_2007">'[31]Aday IS EG Subs'!#REF!</definedName>
    <definedName name="Citizens_Gas_YR_2008">'[31]Aday IS EG Subs'!#REF!</definedName>
    <definedName name="Citizens2003">#REF!</definedName>
    <definedName name="Citizens2004">#REF!</definedName>
    <definedName name="Citizens2005">#REF!</definedName>
    <definedName name="Citizens2006">#REF!</definedName>
    <definedName name="Citizens2007">#REF!</definedName>
    <definedName name="Citizens2008">#REF!</definedName>
    <definedName name="cleanup" localSheetId="2" hidden="1">{#N/A,#N/A,TRUE,"TAXPROV";#N/A,#N/A,TRUE,"FLOWTHRU";#N/A,#N/A,TRUE,"SCHEDULE M'S";#N/A,#N/A,TRUE,"PLANT M'S";#N/A,#N/A,TRUE,"TAXJE"}</definedName>
    <definedName name="cleanup" hidden="1">{#N/A,#N/A,TRUE,"TAXPROV";#N/A,#N/A,TRUE,"FLOWTHRU";#N/A,#N/A,TRUE,"SCHEDULE M'S";#N/A,#N/A,TRUE,"PLANT M'S";#N/A,#N/A,TRUE,"TAXJE"}</definedName>
    <definedName name="CMARCS">#REF!</definedName>
    <definedName name="Coal_Bed_Methane_E_P">#REF!</definedName>
    <definedName name="Coal_Bed_Methane_Yates_Center">#REF!</definedName>
    <definedName name="Coal_Bed_Methane_Yates_Center_YR_2005">'[31]Aday IS EG Subs'!#REF!</definedName>
    <definedName name="Coal_Bed_Methane_Yates_Center_YR_2006">'[31]Aday IS EG Subs'!#REF!</definedName>
    <definedName name="Coal_Bed_Methane_Yates_Center_YR_2007">'[31]Aday IS EG Subs'!#REF!</definedName>
    <definedName name="Coal_Bed_Methane_Yates_Center_YR_2008">'[31]Aday IS EG Subs'!#REF!</definedName>
    <definedName name="Coal_Growth_YR_2003">#REF!</definedName>
    <definedName name="Coal_Growth_YR_2004">#REF!</definedName>
    <definedName name="Coal_Growth_YR_2005">#REF!</definedName>
    <definedName name="Coal_Growth_YR_2006">#REF!</definedName>
    <definedName name="Coal_Growth_YR_2007">#REF!</definedName>
    <definedName name="Coal_Growth_YR_2008">#REF!</definedName>
    <definedName name="coal_handling">'[32]Input Page'!#REF!</definedName>
    <definedName name="coal_purchase">'[32]Input Page'!#REF!</definedName>
    <definedName name="coal_sampling">'[32]Input Page'!#REF!</definedName>
    <definedName name="Coal_Services">#REF!</definedName>
    <definedName name="Coal_Services_YR_2005">'[31]Aday IS DECo &amp; Other'!#REF!</definedName>
    <definedName name="Coal_Services_YR_2006">'[31]Aday IS DECo &amp; Other'!#REF!</definedName>
    <definedName name="Coal_Services_YR_2007">'[31]Aday IS DECo &amp; Other'!#REF!</definedName>
    <definedName name="Coal_Services_YR_2008">'[31]Aday IS DECo &amp; Other'!#REF!</definedName>
    <definedName name="Code">'[37]Array Tables'!$B$4:$B$236</definedName>
    <definedName name="CoEnergy___Purch_Acct_Sub_Total">#REF!</definedName>
    <definedName name="CoEnergy___Purch_Acct_Sub_Total_YR_2005">'[31]Aday IS DECo &amp; Other'!#REF!</definedName>
    <definedName name="CoEnergy___Purch_Acct_Sub_Total_YR_2006">'[31]Aday IS DECo &amp; Other'!#REF!</definedName>
    <definedName name="CoEnergy___Purch_Acct_Sub_Total_YR_2007">'[31]Aday IS DECo &amp; Other'!#REF!</definedName>
    <definedName name="CoEnergy___Purch_Acct_Sub_Total_YR_2008">'[31]Aday IS DECo &amp; Other'!#REF!</definedName>
    <definedName name="CoEnergy_Trading">#REF!</definedName>
    <definedName name="CoEnergy_Trading_YR_2005">'[31]Aday IS DECo &amp; Other'!#REF!</definedName>
    <definedName name="CoEnergy_Trading_YR_2006">'[31]Aday IS DECo &amp; Other'!#REF!</definedName>
    <definedName name="CoEnergy_Trading_YR_2007">'[31]Aday IS DECo &amp; Other'!#REF!</definedName>
    <definedName name="CoEnergy_Trading_YR_2008">'[31]Aday IS DECo &amp; Other'!#REF!</definedName>
    <definedName name="COGEN">'[38]October Tariff kwh'!$A$1:$H$83</definedName>
    <definedName name="COGS_Affiliate_CPM">#REF!</definedName>
    <definedName name="ColorNames">#REF!</definedName>
    <definedName name="Commercial_Paper_CPM">#REF!</definedName>
    <definedName name="Common_Dividends_Payable">#REF!</definedName>
    <definedName name="COMMON_EQUITY">#REF!</definedName>
    <definedName name="Common_Equity___Retained_Earnings">#REF!</definedName>
    <definedName name="Common_Equity_CPM">#REF!</definedName>
    <definedName name="Common_Equity_excl._OCI_CPM">#REF!</definedName>
    <definedName name="Common_Stock">#REF!</definedName>
    <definedName name="Company_Name">[3]Menu!$I$11</definedName>
    <definedName name="CompanyCount">'[3]QRE Charts'!$F$214</definedName>
    <definedName name="COMPAR_PRT_RNG">[3]Comparison!$B$8:$BT$170</definedName>
    <definedName name="compInc">[39]Inputs!$B$4</definedName>
    <definedName name="CONSOLDEFTAXBAL">#REF!</definedName>
    <definedName name="CONSOLDEFTAXSUM">#REF!</definedName>
    <definedName name="Consolid" localSheetId="2" hidden="1">{#N/A,#N/A,FALSE,"O&amp;M by processes";#N/A,#N/A,FALSE,"Elec Act vs Bud";#N/A,#N/A,FALSE,"G&amp;A";#N/A,#N/A,FALSE,"BGS";#N/A,#N/A,FALSE,"Res Cost"}</definedName>
    <definedName name="Consolid" hidden="1">{#N/A,#N/A,FALSE,"O&amp;M by processes";#N/A,#N/A,FALSE,"Elec Act vs Bud";#N/A,#N/A,FALSE,"G&amp;A";#N/A,#N/A,FALSE,"BGS";#N/A,#N/A,FALSE,"Res Cost"}</definedName>
    <definedName name="Consolidated" localSheetId="2" hidden="1">{#N/A,#N/A,FALSE,"O&amp;M by processes";#N/A,#N/A,FALSE,"Elec Act vs Bud";#N/A,#N/A,FALSE,"G&amp;A";#N/A,#N/A,FALSE,"BGS";#N/A,#N/A,FALSE,"Res Cost"}</definedName>
    <definedName name="Consolidated" hidden="1">{#N/A,#N/A,FALSE,"O&amp;M by processes";#N/A,#N/A,FALSE,"Elec Act vs Bud";#N/A,#N/A,FALSE,"G&amp;A";#N/A,#N/A,FALSE,"BGS";#N/A,#N/A,FALSE,"Res Cost"}</definedName>
    <definedName name="CONSOLTAXPROV">#REF!</definedName>
    <definedName name="ConsolTbal">'[40]2004 TAX PROV'!$U$11:$AR$764</definedName>
    <definedName name="Contract_Services">#REF!</definedName>
    <definedName name="Conventions">#REF!</definedName>
    <definedName name="CONVERT_IT">#REF!</definedName>
    <definedName name="CONVERT_RTN">#REF!</definedName>
    <definedName name="Convertible_Equity_Units">#REF!</definedName>
    <definedName name="copy2" hidden="1">#REF!</definedName>
    <definedName name="copy3" hidden="1">#REF!</definedName>
    <definedName name="Corporate_Purch_Acct">#REF!</definedName>
    <definedName name="Corporate_Purch_Acct_YR_2005">'[31]Aday IS DECo &amp; Other'!#REF!</definedName>
    <definedName name="Corporate_Purch_Acct_YR_2006">'[31]Aday IS DECo &amp; Other'!#REF!</definedName>
    <definedName name="Corporate_Purch_Acct_YR_2007">'[31]Aday IS DECo &amp; Other'!#REF!</definedName>
    <definedName name="Corporate_Purch_Acct_YR_2008">'[31]Aday IS DECo &amp; Other'!#REF!</definedName>
    <definedName name="CORPPA2003">#REF!</definedName>
    <definedName name="CORPPA2004">#REF!</definedName>
    <definedName name="CORPPA2005">#REF!</definedName>
    <definedName name="CORPPA2006">#REF!</definedName>
    <definedName name="CORPPA2007">#REF!</definedName>
    <definedName name="CORPPA2008">#REF!</definedName>
    <definedName name="CORPTAX_DATAMAPDEFINITIONS_DataMap_1" hidden="1">#REF!</definedName>
    <definedName name="COST">[17]DEPR96!#REF!</definedName>
    <definedName name="Cost_Center">'[37]Array Tables'!$A$4:$A$236</definedName>
    <definedName name="cost_of_good_sold">'[32]Input Page'!$E$11</definedName>
    <definedName name="Cost_of_Goods_Sold">#REF!</definedName>
    <definedName name="Cost_of_Goods_Sold_CPM">#REF!</definedName>
    <definedName name="cost2001">[41]Input!$M$23</definedName>
    <definedName name="COUNTER">'[3]Macro Tables'!$C$21</definedName>
    <definedName name="cover">#REF!</definedName>
    <definedName name="CPM">#REF!</definedName>
    <definedName name="credit_rate">[3]Print!$I$18</definedName>
    <definedName name="creditsummary">[3]Model!$A$180:$E$201</definedName>
    <definedName name="cropdeftaxbalance">#REF!</definedName>
    <definedName name="CROPTAXPROV">#REF!</definedName>
    <definedName name="CSH">#REF!</definedName>
    <definedName name="CSHBCK">#REF!</definedName>
    <definedName name="CSHP">#REF!</definedName>
    <definedName name="CSHPBOD">#REF!</definedName>
    <definedName name="CTCPA2003">#REF!</definedName>
    <definedName name="CTCPA2004">#REF!</definedName>
    <definedName name="CTCPA2005">#REF!</definedName>
    <definedName name="CTCPA2006">#REF!</definedName>
    <definedName name="CTCPA2007">#REF!</definedName>
    <definedName name="CTCPA2008">#REF!</definedName>
    <definedName name="CUR_QRES">[3]Sens_QRE_Factor!$I$8:$R$98</definedName>
    <definedName name="CUR_QRES0.75">'[3]QRE Charts'!$E$367</definedName>
    <definedName name="CUR_QRES0.80">'[3]QRE Charts'!$F$367</definedName>
    <definedName name="CUR_QRES0.85">'[3]QRE Charts'!$G$367</definedName>
    <definedName name="CUR_QRES0.90">'[3]QRE Charts'!$H$367</definedName>
    <definedName name="CUR_QRES0.95">'[3]QRE Charts'!$I$367</definedName>
    <definedName name="CUR_QRES1.00">'[3]QRE Charts'!$J$367</definedName>
    <definedName name="CUR_QRES1.05">'[3]QRE Charts'!$K$367</definedName>
    <definedName name="CUR_QRES1.10">'[3]QRE Charts'!$L$367</definedName>
    <definedName name="CUR_QRES1.15">'[3]QRE Charts'!$M$367</definedName>
    <definedName name="CUR_QRES1.20">'[3]QRE Charts'!$N$367</definedName>
    <definedName name="CUR_QRES1.25">'[3]QRE Charts'!$O$367</definedName>
    <definedName name="CUR_SENS_FACT">#REF!</definedName>
    <definedName name="CURR">[17]DEPR96!#REF!</definedName>
    <definedName name="Current_Asset_from_Risk_Mgt_Activities">#REF!</definedName>
    <definedName name="Current_Assets">#REF!</definedName>
    <definedName name="Current_Assets_CPM">#REF!</definedName>
    <definedName name="Current_Income_Tax_CPM">#REF!</definedName>
    <definedName name="CURRENT_LIABILITIES">#REF!</definedName>
    <definedName name="Current_Liabilities_CPM">#REF!</definedName>
    <definedName name="Current_Liability_from_Risk_Mgt_Activities">#REF!</definedName>
    <definedName name="CURRENT_MESSAGE">#REF!</definedName>
    <definedName name="current_month">#REF!</definedName>
    <definedName name="Current_Plan_Results">#REF!</definedName>
    <definedName name="Current_Plan_Results_Year_2">#REF!</definedName>
    <definedName name="Current_Plan_Results_Year_3">#REF!</definedName>
    <definedName name="Current_Plan_Sensitivity">#REF!</definedName>
    <definedName name="Current_Plan_Sensitivity_Year_2">#REF!</definedName>
    <definedName name="Current_Plan_Sensitivity_Year_3">#REF!</definedName>
    <definedName name="Current_Portion_Capital_Leases">#REF!</definedName>
    <definedName name="Current_Portion_Long_Term_Debt">#REF!</definedName>
    <definedName name="Current_Portion_of_Capital_Leases">#REF!</definedName>
    <definedName name="Current_Portion_of_LTD">#REF!</definedName>
    <definedName name="Current_Portion_of_Securitized_Bonds">#REF!</definedName>
    <definedName name="Current_Portion_Securitized_Bonds">#REF!</definedName>
    <definedName name="CURRENTPROVISION">#REF!</definedName>
    <definedName name="currprov">#REF!</definedName>
    <definedName name="Curve_Date">[35]Assumptions!#REF!</definedName>
    <definedName name="custRetain">[41]Input!#REF!</definedName>
    <definedName name="CWIP" localSheetId="2" hidden="1">{#N/A,#N/A,FALSE,"Sheet1"}</definedName>
    <definedName name="d" hidden="1">{#N/A,#N/A,TRUE,"TAXPROV";#N/A,#N/A,TRUE,"FLOWTHRU";#N/A,#N/A,TRUE,"SCHEDULE M'S";#N/A,#N/A,TRUE,"PLANT M'S";#N/A,#N/A,TRUE,"TAXJE"}</definedName>
    <definedName name="D_Tech___Other_Wolverine">#REF!</definedName>
    <definedName name="D_Tech___Other_Wolverine_YR_2005">'[31]Aday IS DECo &amp; Other'!#REF!</definedName>
    <definedName name="D_Tech___Other_Wolverine_YR_2006">'[31]Aday IS DECo &amp; Other'!#REF!</definedName>
    <definedName name="D_Tech___Other_Wolverine_YR_2007">'[31]Aday IS DECo &amp; Other'!#REF!</definedName>
    <definedName name="D_Tech___Other_Wolverine_YR_2008">'[31]Aday IS DECo &amp; Other'!#REF!</definedName>
    <definedName name="da" localSheetId="2" hidden="1">{#N/A,#N/A,FALSE,"O&amp;M by processes";#N/A,#N/A,FALSE,"Elec Act vs Bud";#N/A,#N/A,FALSE,"G&amp;A";#N/A,#N/A,FALSE,"BGS";#N/A,#N/A,FALSE,"Res Cost"}</definedName>
    <definedName name="da" hidden="1">{#N/A,#N/A,FALSE,"O&amp;M by processes";#N/A,#N/A,FALSE,"Elec Act vs Bud";#N/A,#N/A,FALSE,"G&amp;A";#N/A,#N/A,FALSE,"BGS";#N/A,#N/A,FALSE,"Res Cost"}</definedName>
    <definedName name="dada" localSheetId="2" hidden="1">{#N/A,#N/A,FALSE,"O&amp;M by processes";#N/A,#N/A,FALSE,"Elec Act vs Bud";#N/A,#N/A,FALSE,"G&amp;A";#N/A,#N/A,FALSE,"BGS";#N/A,#N/A,FALSE,"Res Cost"}</definedName>
    <definedName name="dada" hidden="1">{#N/A,#N/A,FALSE,"O&amp;M by processes";#N/A,#N/A,FALSE,"Elec Act vs Bud";#N/A,#N/A,FALSE,"G&amp;A";#N/A,#N/A,FALSE,"BGS";#N/A,#N/A,FALSE,"Res Cost"}</definedName>
    <definedName name="dae">[6]Sheet1!$B$2:$B$29</definedName>
    <definedName name="DASD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S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ata">#REF!</definedName>
    <definedName name="DATA05">#REF!</definedName>
    <definedName name="Data06">#REF!</definedName>
    <definedName name="DATA1">'[42]New Accts 2009'!#REF!</definedName>
    <definedName name="DATA10">'[43]3640'!#REF!</definedName>
    <definedName name="DATA11">'[43]3640'!#REF!</definedName>
    <definedName name="DATA14">#REF!</definedName>
    <definedName name="DATA2">'[44]190100'!#REF!</definedName>
    <definedName name="DATA3">'[44]190100'!#REF!</definedName>
    <definedName name="DATA4">'[44]190100'!#REF!</definedName>
    <definedName name="DATA5">#REF!</definedName>
    <definedName name="DATA6">#REF!</definedName>
    <definedName name="DATA7">'[44]190100'!#REF!</definedName>
    <definedName name="DATA8">'[44]190100'!#REF!</definedName>
    <definedName name="DATA9">'[43]3640'!#REF!</definedName>
    <definedName name="data97">#REF!</definedName>
    <definedName name="_xlnm.Database">[45]DSUM!#REF!</definedName>
    <definedName name="Database_MI">#REF!</definedName>
    <definedName name="Date">[46]Settings!$F$23</definedName>
    <definedName name="DATE1">#REF!</definedName>
    <definedName name="DATE2">#REF!</definedName>
    <definedName name="DATE3">#REF!</definedName>
    <definedName name="DATE4">#REF!</definedName>
    <definedName name="DateTime">#REF!</definedName>
    <definedName name="DCIT">#REF!</definedName>
    <definedName name="d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d">[47]Sheet1!$J$130</definedName>
    <definedName name="ddfsa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dfsa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ebt">#REF!</definedName>
    <definedName name="DEBT___PREFERRED_FINANCING">#REF!</definedName>
    <definedName name="Debt__Capital">#REF!</definedName>
    <definedName name="Debt_Capital_Ratio">#REF!</definedName>
    <definedName name="Debt_Curr_Intercompany_Loan">#REF!</definedName>
    <definedName name="DEC">#REF!</definedName>
    <definedName name="DECo_Corporate_Unallocated_YR_2005">'[31]Aday IS DECo &amp; Other'!#REF!</definedName>
    <definedName name="DECo_Corporate_Unallocated_YR_2006">'[31]Aday IS DECo &amp; Other'!#REF!</definedName>
    <definedName name="DECo_Corporate_Unallocated_YR_2007">'[31]Aday IS DECo &amp; Other'!#REF!</definedName>
    <definedName name="DECo_Corporate_Unallocated_YR_2008">'[31]Aday IS DECo &amp; Other'!#REF!</definedName>
    <definedName name="Decommissioning_Rate">#REF!</definedName>
    <definedName name="Deferral_Interest_Rate">[24]Assumptions!$H$14</definedName>
    <definedName name="Deferral_Recovery">'[36]JFJ-1 Deferral Recovery Rate'!$A$14:$F$64</definedName>
    <definedName name="Deferred_Assets">#REF!</definedName>
    <definedName name="Deferred_FIT___ITC_CPM">#REF!</definedName>
    <definedName name="Deferred_Income_Tax___Current_Benefit">#REF!</definedName>
    <definedName name="Deferred_Income_Tax_Benefit">#REF!</definedName>
    <definedName name="Deferred_Income_Tax_Obligation">#REF!</definedName>
    <definedName name="Deferred_Income_Tax_Obligation___Current">#REF!</definedName>
    <definedName name="Deferred_Income_Taxes">#REF!</definedName>
    <definedName name="Deferred_Income_Taxes_CPM">#REF!</definedName>
    <definedName name="Deferred_Tax___ITC_CPM">#REF!</definedName>
    <definedName name="Deferred_Tax_Calculation">#REF!</definedName>
    <definedName name="Deferred_Tax_Liability">#REF!</definedName>
    <definedName name="DefTax">[48]Lists!$A$2:$A$4</definedName>
    <definedName name="delete" hidden="1">{#N/A,#N/A,FALSE,"CURRENT"}</definedName>
    <definedName name="Depr___Amort_per_Income_Statement">#REF!</definedName>
    <definedName name="Depr___Amort_per_Income_Statement_CPM">#REF!</definedName>
    <definedName name="Deprec.___Amort._CPM">#REF!</definedName>
    <definedName name="Depreciation___Plant_Assets">#REF!</definedName>
    <definedName name="DEPT">[17]DEPR96!#REF!</definedName>
    <definedName name="DESCR">[17]DEPR96!#REF!</definedName>
    <definedName name="detail">#REF!</definedName>
    <definedName name="Detroit_Edison">#REF!</definedName>
    <definedName name="Detroit_Edison_Consolidated_YR_2005">'[31]Aday IS DECo &amp; Other'!#REF!</definedName>
    <definedName name="Detroit_Edison_Consolidated_YR_2006">'[31]Aday IS DECo &amp; Other'!#REF!</definedName>
    <definedName name="Detroit_Edison_Consolidated_YR_2007">'[31]Aday IS DECo &amp; Other'!#REF!</definedName>
    <definedName name="Detroit_Edison_Consolidated_YR_2008">'[31]Aday IS DECo &amp; Other'!#REF!</definedName>
    <definedName name="dfasdfsdfZX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asdfsdfZX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d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fsasdfasdfsdfasdfa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istribution_Rate_Adjustment">#REF!</definedName>
    <definedName name="Dividend_from__Infusion_to__Consolidated_Sub">#REF!</definedName>
    <definedName name="Dividend_from_Consolidated_Subsidiary">#REF!</definedName>
    <definedName name="Dividend_from_Joint_Ventures">#REF!</definedName>
    <definedName name="Dividends_from_Joint_Ventures__input">#REF!</definedName>
    <definedName name="Dividends_Payable">#REF!</definedName>
    <definedName name="DOIT">[3]Comparison!$CK$11</definedName>
    <definedName name="DPTSUM">#REF!</definedName>
    <definedName name="dsfgsdfg" hidden="1">{#N/A,#N/A,TRUE,"Income Statement";#N/A,#N/A,TRUE,"Balance Sheet";#N/A,#N/A,TRUE,"Cash Flows";#N/A,#N/A,TRUE,"Ratios";#N/A,#N/A,TRUE,"Revenues";#N/A,#N/A,TRUE,"Asset Calcs";#N/A,#N/A,TRUE,"Value"}</definedName>
    <definedName name="dskdls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kdls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DSM_Rate">#REF!</definedName>
    <definedName name="DTAfedAMERICAS">#REF!</definedName>
    <definedName name="DTAfedCROP">#REF!</definedName>
    <definedName name="DTAfedFINANCE">#REF!</definedName>
    <definedName name="DTAfedGARSTSEEDS">#REF!</definedName>
    <definedName name="DTAfedGBBC">#REF!</definedName>
    <definedName name="DTAfedINVESTMENT">#REF!</definedName>
    <definedName name="DTAfedSANDOZ">#REF!</definedName>
    <definedName name="DTAfedSBI">#REF!</definedName>
    <definedName name="DTAfedSCORP">#REF!</definedName>
    <definedName name="DTAfedSEEDS">#REF!</definedName>
    <definedName name="DTAfedTMRI">#REF!</definedName>
    <definedName name="DTAfedWILMINGTON">#REF!</definedName>
    <definedName name="DTAfedZAPH">#REF!</definedName>
    <definedName name="DTAstAMERICAS">#REF!</definedName>
    <definedName name="DTAstCROP">#REF!</definedName>
    <definedName name="DTAstFINANCE">#REF!</definedName>
    <definedName name="DTAstGBBC">#REF!</definedName>
    <definedName name="DTAstINVESTMENT">#REF!</definedName>
    <definedName name="DTAstSANDOZ">#REF!</definedName>
    <definedName name="DTAstSBI">#REF!</definedName>
    <definedName name="DTAstSCORP">#REF!</definedName>
    <definedName name="DTAstSEEDS">#REF!</definedName>
    <definedName name="DTAstTMRI">#REF!</definedName>
    <definedName name="DTAstWILMINGTON">#REF!</definedName>
    <definedName name="DTAstZAPH">#REF!</definedName>
    <definedName name="DTE_CONSOL">#REF!</definedName>
    <definedName name="DTE_Corporate_Allocation">#REF!</definedName>
    <definedName name="DTE_Eliminations">#REF!</definedName>
    <definedName name="DTE_Eliminations_YR_2005">'[31]Aday IS DECo &amp; Other'!#REF!</definedName>
    <definedName name="DTE_Eliminations_YR_2006">'[31]Aday IS DECo &amp; Other'!#REF!</definedName>
    <definedName name="DTE_Eliminations_YR_2007">'[31]Aday IS DECo &amp; Other'!#REF!</definedName>
    <definedName name="DTE_Eliminations_YR_2008">'[31]Aday IS DECo &amp; Other'!#REF!</definedName>
    <definedName name="DTE_Enterprises_Corporate">#REF!</definedName>
    <definedName name="DTE_Enterprises_Corporate_YR_2005">'[31]Aday IS DECo &amp; Other'!#REF!</definedName>
    <definedName name="DTE_Enterprises_Corporate_YR_2006">'[31]Aday IS DECo &amp; Other'!#REF!</definedName>
    <definedName name="DTE_Enterprises_Corporate_YR_2007">'[31]Aday IS DECo &amp; Other'!#REF!</definedName>
    <definedName name="DTE_Enterprises_Corporate_YR_2008">'[31]Aday IS DECo &amp; Other'!#REF!</definedName>
    <definedName name="DTE_Holding_Co.">#REF!</definedName>
    <definedName name="DTE_Holding_Co._YR_2005">'[31]Aday IS DECo &amp; Other'!#REF!</definedName>
    <definedName name="DTE_Holding_Co._YR_2006">'[31]Aday IS DECo &amp; Other'!#REF!</definedName>
    <definedName name="DTE_Holding_Co._YR_2007">'[31]Aday IS DECo &amp; Other'!#REF!</definedName>
    <definedName name="DTE_Holding_Co._YR_2008">'[31]Aday IS DECo &amp; Other'!#REF!</definedName>
    <definedName name="DTE_HOLDING_CO___ELIMS">#REF!</definedName>
    <definedName name="DTech2003">#REF!</definedName>
    <definedName name="DTech2004">#REF!</definedName>
    <definedName name="DTech2005">#REF!</definedName>
    <definedName name="DTech2006">#REF!</definedName>
    <definedName name="DTech2007">#REF!</definedName>
    <definedName name="DTech2008">#REF!</definedName>
    <definedName name="dy">[3]Print!$A$8</definedName>
    <definedName name="dyCR">[3]Print!$G$8</definedName>
    <definedName name="dyqre100">#REF!</definedName>
    <definedName name="dyqre101">#REF!</definedName>
    <definedName name="dyqre102">#REF!</definedName>
    <definedName name="dyqre103">#REF!</definedName>
    <definedName name="dyqre90">[3]Model!$I$90</definedName>
    <definedName name="dyqre91">[3]Model!$J$94</definedName>
    <definedName name="dyqre92">[3]Model!$K$98</definedName>
    <definedName name="dyqre93">[3]Model!$L$101</definedName>
    <definedName name="dyqre94">[3]Model!$M$105</definedName>
    <definedName name="dyqre95">[3]Model!$N$109</definedName>
    <definedName name="dyqre96">[3]Model!$O$113</definedName>
    <definedName name="dyqre97">[3]Model!$P$119</definedName>
    <definedName name="dyqre98">[3]Model!$Q$123</definedName>
    <definedName name="dyqre99">#REF!</definedName>
    <definedName name="dyQW">[3]Print!$C$8</definedName>
    <definedName name="dyS">[3]Print!$E$8</definedName>
    <definedName name="ED_NON_REGULATED">'[49]#REF'!$AS$5:$AS$85</definedName>
    <definedName name="ED_NON_REGULATED_YR_2005">'[31]Aday IS DECo &amp; Other'!#REF!</definedName>
    <definedName name="ED_NON_REGULATED_YR_2006">'[31]Aday IS DECo &amp; Other'!#REF!</definedName>
    <definedName name="ED_NON_REGULATED_YR_2007">'[31]Aday IS DECo &amp; Other'!#REF!</definedName>
    <definedName name="ED_NON_REGULATED_YR_2008">'[31]Aday IS DECo &amp; Other'!#REF!</definedName>
    <definedName name="Edison_Development">#REF!</definedName>
    <definedName name="Edison_Development_YR_2005">'[31]Aday IS DECo &amp; Other'!#REF!</definedName>
    <definedName name="Edison_Development_YR_2006">'[31]Aday IS DECo &amp; Other'!#REF!</definedName>
    <definedName name="Edison_Development_YR_2007">'[31]Aday IS DECo &amp; Other'!#REF!</definedName>
    <definedName name="Edison_Development_YR_2008">'[31]Aday IS DECo &amp; Other'!#REF!</definedName>
    <definedName name="edre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dre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eee">"V2001-12-31"</definedName>
    <definedName name="eeee" localSheetId="2" hidden="1">{#N/A,#N/A,FALSE,"O&amp;M by processes";#N/A,#N/A,FALSE,"Elec Act vs Bud";#N/A,#N/A,FALSE,"G&amp;A";#N/A,#N/A,FALSE,"BGS";#N/A,#N/A,FALSE,"Res Cost"}</definedName>
    <definedName name="eeee" hidden="1">{#N/A,#N/A,FALSE,"O&amp;M by processes";#N/A,#N/A,FALSE,"Elec Act vs Bud";#N/A,#N/A,FALSE,"G&amp;A";#N/A,#N/A,FALSE,"BGS";#N/A,#N/A,FALSE,"Res Cost"}</definedName>
    <definedName name="EG_NON_REGULATED">#REF!</definedName>
    <definedName name="EG_Non_Regulated_Growth_YR_2005">'[31]Aday IS EG Subs'!#REF!</definedName>
    <definedName name="EG_Non_Regulated_Growth_YR_2006">'[31]Aday IS EG Subs'!#REF!</definedName>
    <definedName name="EG_Non_Regulated_Growth_YR_2007">'[31]Aday IS EG Subs'!#REF!</definedName>
    <definedName name="EG_Non_Regulated_Growth_YR_2008">'[31]Aday IS EG Subs'!#REF!</definedName>
    <definedName name="EG_REGULATED">#REF!</definedName>
    <definedName name="EG_Regulated_Growth_YR_2003">#REF!</definedName>
    <definedName name="EG_Regulated_Growth_YR_2004">#REF!</definedName>
    <definedName name="EG_Regulated_Growth_YR_2005">#REF!</definedName>
    <definedName name="EG_Regulated_Growth_YR_2006">#REF!</definedName>
    <definedName name="EG_Regulated_Growth_YR_2007">#REF!</definedName>
    <definedName name="EG_Regulated_Growth_YR_2008">#REF!</definedName>
    <definedName name="EHPA2003">#REF!</definedName>
    <definedName name="EHPA2004">#REF!</definedName>
    <definedName name="EHPA2005">#REF!</definedName>
    <definedName name="EHPA2006">#REF!</definedName>
    <definedName name="EHPA2007">#REF!</definedName>
    <definedName name="EHPA2008">#REF!</definedName>
    <definedName name="elec">#REF!</definedName>
    <definedName name="elec06">#REF!</definedName>
    <definedName name="elec2">#REF!</definedName>
    <definedName name="ELECTACT">'[2]Curr adj - depn basis diff'!#REF!</definedName>
    <definedName name="Electric_Power">#REF!</definedName>
    <definedName name="Electric_Power_YR_2005">'[31]Aday IS DECo &amp; Other'!#REF!</definedName>
    <definedName name="Electric_Power_YR_2006">'[31]Aday IS DECo &amp; Other'!#REF!</definedName>
    <definedName name="Electric_Power_YR_2007">'[31]Aday IS DECo &amp; Other'!#REF!</definedName>
    <definedName name="Electric_Power_YR_2008">'[31]Aday IS DECo &amp; Other'!#REF!</definedName>
    <definedName name="Elim">#REF!</definedName>
    <definedName name="Elim_Yates_Center">#REF!</definedName>
    <definedName name="En_Svcs_Base_Overlay_YR_2005">'[31]Aday IS DECo &amp; Other'!#REF!</definedName>
    <definedName name="En_Svcs_Base_Overlay_YR_2006">'[31]Aday IS DECo &amp; Other'!#REF!</definedName>
    <definedName name="En_Svcs_Base_Overlay_YR_2007">'[31]Aday IS DECo &amp; Other'!#REF!</definedName>
    <definedName name="En_Svcs_Base_Overlay_YR_2008">'[31]Aday IS DECo &amp; Other'!#REF!</definedName>
    <definedName name="End_Bal" hidden="1">#REF!</definedName>
    <definedName name="end_coal">'[32]Input Page'!#REF!</definedName>
    <definedName name="end_CWIP">'[32]Input Page'!#REF!</definedName>
    <definedName name="ENERGY">#REF!</definedName>
    <definedName name="ENERGY_GAS_GROWTH_YR_2005">'[31]Aday IS EG Subs'!#REF!</definedName>
    <definedName name="ENERGY_GAS_GROWTH_YR_2006">'[31]Aday IS EG Subs'!#REF!</definedName>
    <definedName name="ENERGY_GAS_GROWTH_YR_2007">'[31]Aday IS EG Subs'!#REF!</definedName>
    <definedName name="ENERGY_GAS_GROWTH_YR_2008">'[31]Aday IS EG Subs'!#REF!</definedName>
    <definedName name="ENERGY_GAS_NON_REGULATED_YR_2003">'[31]Aday IS DECo &amp; Other'!#REF!</definedName>
    <definedName name="ENERGY_GAS_NON_REGULATED_YR_2004">'[31]Aday IS DECo &amp; Other'!#REF!</definedName>
    <definedName name="ENERGY_GAS_NON_REGULATED_YR_2005">'[31]Aday IS DECo &amp; Other'!#REF!</definedName>
    <definedName name="ENERGY_GAS_NON_REGULATED_YR_2006">'[31]Aday IS DECo &amp; Other'!#REF!</definedName>
    <definedName name="ENERGY_GAS_NON_REGULATED_YR_2007">'[31]Aday IS DECo &amp; Other'!#REF!</definedName>
    <definedName name="ENERGY_GAS_NON_REGULATED_YR_2008">'[31]Aday IS DECo &amp; Other'!#REF!</definedName>
    <definedName name="Energy_Holdings_Purch_Acct">#REF!</definedName>
    <definedName name="Energy_Holdings_Purch_Acct_YR_2005">'[31]Aday IS DECo &amp; Other'!#REF!</definedName>
    <definedName name="Energy_Holdings_Purch_Acct_YR_2006">'[31]Aday IS DECo &amp; Other'!#REF!</definedName>
    <definedName name="Energy_Holdings_Purch_Acct_YR_2007">'[31]Aday IS DECo &amp; Other'!#REF!</definedName>
    <definedName name="Energy_Holdings_Purch_Acct_YR_2008">'[31]Aday IS DECo &amp; Other'!#REF!</definedName>
    <definedName name="Energy_Marketing">#REF!</definedName>
    <definedName name="Energy_Marketing_YR_2005">'[31]Aday IS DECo &amp; Other'!#REF!</definedName>
    <definedName name="Energy_Marketing_YR_2006">'[31]Aday IS DECo &amp; Other'!#REF!</definedName>
    <definedName name="Energy_Marketing_YR_2007">'[31]Aday IS DECo &amp; Other'!#REF!</definedName>
    <definedName name="Energy_Marketing_YR_2008">'[31]Aday IS DECo &amp; Other'!#REF!</definedName>
    <definedName name="Energy_Res_Inc.">#REF!</definedName>
    <definedName name="Energy_Res_Inc._YR_2005">'[31]Aday IS DECo &amp; Other'!#REF!</definedName>
    <definedName name="Energy_Res_Inc._YR_2006">'[31]Aday IS DECo &amp; Other'!#REF!</definedName>
    <definedName name="Energy_Res_Inc._YR_2007">'[31]Aday IS DECo &amp; Other'!#REF!</definedName>
    <definedName name="Energy_Res_Inc._YR_2008">'[31]Aday IS DECo &amp; Other'!#REF!</definedName>
    <definedName name="Energy_Resources__DEENE__Total">#REF!</definedName>
    <definedName name="Energy_Services">#REF!</definedName>
    <definedName name="Energy_Services_Growth_YR_2003">#REF!</definedName>
    <definedName name="Energy_Services_Growth_YR_2004">#REF!</definedName>
    <definedName name="Energy_Services_Growth_YR_2005">#REF!</definedName>
    <definedName name="Energy_Services_Growth_YR_2006">#REF!</definedName>
    <definedName name="Energy_Services_Growth_YR_2007">#REF!</definedName>
    <definedName name="Energy_Services_Growth_YR_2008">#REF!</definedName>
    <definedName name="Energy_Services_YR_2005">'[31]Aday IS DECo &amp; Other'!#REF!</definedName>
    <definedName name="Energy_Services_YR_2006">'[31]Aday IS DECo &amp; Other'!#REF!</definedName>
    <definedName name="Energy_Services_YR_2007">'[31]Aday IS DECo &amp; Other'!#REF!</definedName>
    <definedName name="Energy_Services_YR_2008">'[31]Aday IS DECo &amp; Other'!#REF!</definedName>
    <definedName name="Energy_Trading">#REF!</definedName>
    <definedName name="Energy_Trading_YR_2005">'[31]Aday IS DECo &amp; Other'!#REF!</definedName>
    <definedName name="Energy_Trading_YR_2006">'[31]Aday IS DECo &amp; Other'!#REF!</definedName>
    <definedName name="Energy_Trading_YR_2007">'[31]Aday IS DECo &amp; Other'!#REF!</definedName>
    <definedName name="Energy_Trading_YR_2008">'[31]Aday IS DECo &amp; Other'!#REF!</definedName>
    <definedName name="eng_design">'[26]Input Page'!$G$17</definedName>
    <definedName name="ENTITY">[46]Settings!$F$17</definedName>
    <definedName name="Equity__Earnings__Losses_of_Consol_Subs">#REF!</definedName>
    <definedName name="Equity__Earnings__Losses_of_Unconsol_Subs">#REF!</definedName>
    <definedName name="Equity_Earnings_CPM">#REF!</definedName>
    <definedName name="Equity_in_Earnings_of_Subs">#REF!</definedName>
    <definedName name="Equity_Infusion__Dividend____Automatic_Calc">#REF!</definedName>
    <definedName name="Equity_Infusion__Dividend____Manual_Input">#REF!</definedName>
    <definedName name="Equity_Issue__Dividend_Retained_Earnings">#REF!</definedName>
    <definedName name="Equity_Issue_CPM">#REF!</definedName>
    <definedName name="Equity_Linked_Debt_Securities">#REF!</definedName>
    <definedName name="Equity_Linked_Financing_CPM">#REF!</definedName>
    <definedName name="Equity_Linked_Securities_CPM">#REF!</definedName>
    <definedName name="ER_Eliminations">#REF!</definedName>
    <definedName name="ER_Eliminations_YR_2005">'[31]Aday IS DECo &amp; Other'!#REF!</definedName>
    <definedName name="ER_Eliminations_YR_2006">'[31]Aday IS DECo &amp; Other'!#REF!</definedName>
    <definedName name="ER_Eliminations_YR_2007">'[31]Aday IS DECo &amp; Other'!#REF!</definedName>
    <definedName name="ER_Eliminations_YR_2008">'[31]Aday IS DECo &amp; Other'!#REF!</definedName>
    <definedName name="ER_NON_REGULATED">#REF!</definedName>
    <definedName name="ER_Non_Regulated_Growth_YR_2005">'[31]Aday IS DECo &amp; Other'!#REF!</definedName>
    <definedName name="ER_Non_Regulated_Growth_YR_2006">'[31]Aday IS DECo &amp; Other'!#REF!</definedName>
    <definedName name="ER_Non_Regulated_Growth_YR_2007">'[31]Aday IS DECo &amp; Other'!#REF!</definedName>
    <definedName name="ER_Non_Regulated_Growth_YR_2008">'[31]Aday IS DECo &amp; Other'!#REF!</definedName>
    <definedName name="ER_Non_Regulated_Support">#REF!</definedName>
    <definedName name="ER_Non_Regulated_Support_YR_2005">'[31]Aday IS DECo &amp; Other'!#REF!</definedName>
    <definedName name="ER_Non_Regulated_Support_YR_2006">'[31]Aday IS DECo &amp; Other'!#REF!</definedName>
    <definedName name="ER_Non_Regulated_Support_YR_2007">'[31]Aday IS DECo &amp; Other'!#REF!</definedName>
    <definedName name="ER_Non_Regulated_Support_YR_2008">'[31]Aday IS DECo &amp; Other'!#REF!</definedName>
    <definedName name="ER_Non_Regulated_YR_2005">'[31]Aday IS DECo &amp; Other'!#REF!</definedName>
    <definedName name="ER_Non_Regulated_YR_2006">'[31]Aday IS DECo &amp; Other'!#REF!</definedName>
    <definedName name="ER_Non_Regulated_YR_2007">'[31]Aday IS DECo &amp; Other'!#REF!</definedName>
    <definedName name="ER_Non_Regulated_YR_2008">'[31]Aday IS DECo &amp; Other'!#REF!</definedName>
    <definedName name="EROA">[39]Inputs!$B$3</definedName>
    <definedName name="ERROR">#REF!</definedName>
    <definedName name="ESPYMT">#REF!</definedName>
    <definedName name="EST_2005">#REF!</definedName>
    <definedName name="ETR">#REF!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39826.8319444444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"TAXES_NOT_INC_TAX,ALLACTIVITIES,2Q06FCST,TOTALADJ,ALLFUNCTIONS,ALLPRODUCTS,ALL_PROJECTS,CNE,USD,2006.JUL,PERIODIC,"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"ACTUAL,TOTALADJ,LONG_SHORT_MW_WS,ALLPRODUCTS,CNE,USD,TOTALSTATUS,2006.JUN,PERIODIC,"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RATE" hidden="1">"ACTUAL,USD,AVG,RATEINPUT,2003.TOTAL,PERIODIC,"</definedName>
    <definedName name="EV__LOCKEDCVW__RESPONSIBILITY" hidden="1">"ROLLUP_MANAGED5,033,1009,16081ZZZ_EXP,ALL_PROJECT,ALL_PROJSUBTYPE,ALL_PROJTYPE,ACTUAL,2006.DEC,PERIODIC,"</definedName>
    <definedName name="EV__LOCKEDCVW__SLR" hidden="1">"2005_ORIGBUDGET,ALL_EXPTYPES,STATISTICAL_ACCOUNTS,ALL_COMPANIES,ALL_EMPLOYEES,M10001,2005.TOTAL,PERIODIC,"</definedName>
    <definedName name="EV__LOCKEDCVW__STAFF_PLANNING" hidden="1">"ALL_STAT_ACCOUNTS,ACTUAL,BGE_CC,ALL_EXP_RESOURCES,ALL_RESOURCES,2002.TOTAL,PERIODIC,"</definedName>
    <definedName name="EV__LOCKSTATUS__" hidden="1">2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"cegfpa"</definedName>
    <definedName name="exclude_cap">'[32]Input Page'!#REF!</definedName>
    <definedName name="Expl___Prod_Growth_YR_2003">#REF!</definedName>
    <definedName name="Expl___Prod_Growth_YR_2004">#REF!</definedName>
    <definedName name="Expl___Prod_Growth_YR_2005">#REF!</definedName>
    <definedName name="Expl___Prod_Growth_YR_2006">#REF!</definedName>
    <definedName name="Expl___Prod_Growth_YR_2007">#REF!</definedName>
    <definedName name="Expl___Prod_Growth_YR_2008">#REF!</definedName>
    <definedName name="External_Customer__less_doubtful_accts">#REF!</definedName>
    <definedName name="External_Interest_Expense">#REF!</definedName>
    <definedName name="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1_respondent_id">#REF!</definedName>
    <definedName name="Facilities">1700</definedName>
    <definedName name="FACTOR_.75">'[3]Macro Tables'!$C$27</definedName>
    <definedName name="FACTOR_.80">'[3]Macro Tables'!$C$28</definedName>
    <definedName name="FACTOR_.85">'[3]Macro Tables'!$C$29</definedName>
    <definedName name="FACTOR_.90">'[3]Macro Tables'!$C$30</definedName>
    <definedName name="FACTOR_.95">'[3]Macro Tables'!$C$31</definedName>
    <definedName name="FACTOR_1">'[3]Macro Tables'!$C$32</definedName>
    <definedName name="FACTOR_1.05">'[3]Macro Tables'!$C$33</definedName>
    <definedName name="FACTOR_1.1">'[3]Macro Tables'!$C$34</definedName>
    <definedName name="FACTOR_1.15">'[3]Macro Tables'!$C$35</definedName>
    <definedName name="FACTOR_1.2">'[3]Macro Tables'!$C$36</definedName>
    <definedName name="FACTOR_1.25">'[3]Macro Tables'!$C$37</definedName>
    <definedName name="FACTOR_NAME">'[3]Macro Tables'!$C$22</definedName>
    <definedName name="FACTOR_TABLE">'[3]Macro Tables'!$B$27:$C$37</definedName>
    <definedName name="FACTOR_VALUE">'[3]Macro Tables'!$C$23</definedName>
    <definedName name="FAS109YTD">[23]December!#REF!</definedName>
    <definedName name="FB_CUSTOMERS">#REF!</definedName>
    <definedName name="FB_LINES">#REF!</definedName>
    <definedName name="fbp100d">#REF!</definedName>
    <definedName name="fbp100n">#REF!</definedName>
    <definedName name="fbp101d">#REF!</definedName>
    <definedName name="fbp101n">#REF!</definedName>
    <definedName name="fbp102d">#REF!</definedName>
    <definedName name="fbp102n">#REF!</definedName>
    <definedName name="fbp103d">#REF!</definedName>
    <definedName name="fbp103n">#REF!</definedName>
    <definedName name="fbp94d">#REF!</definedName>
    <definedName name="fbp94n">#REF!</definedName>
    <definedName name="fbp95d">#REF!</definedName>
    <definedName name="fbp95n">#REF!</definedName>
    <definedName name="fbp96d">#REF!</definedName>
    <definedName name="fbp96n">#REF!</definedName>
    <definedName name="fbp97d">#REF!</definedName>
    <definedName name="fbp97n">#REF!</definedName>
    <definedName name="fbp98d">#REF!</definedName>
    <definedName name="fbp98n">#REF!</definedName>
    <definedName name="fbp99d">#REF!</definedName>
    <definedName name="fbp99n">#REF!</definedName>
    <definedName name="FDSDF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DSDF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EB">#REF!</definedName>
    <definedName name="FED">#REF!</definedName>
    <definedName name="fed_inc_tax">'[32]Input Page'!$E$13</definedName>
    <definedName name="FEDCUME">[17]DEPR96!#REF!</definedName>
    <definedName name="FEDCURR">[17]DEPR96!#REF!</definedName>
    <definedName name="FEDDEFERREDTAX">#REF!</definedName>
    <definedName name="Federal___Other_Inc_Tax_CPM">#REF!</definedName>
    <definedName name="FEDLIFE">[17]DEPR96!#REF!</definedName>
    <definedName name="FEDMETH">[17]DEPR96!#REF!</definedName>
    <definedName name="FEDNO">[17]DEPR96!#REF!</definedName>
    <definedName name="FEDRATE">[17]DEPR96!#REF!</definedName>
    <definedName name="FEDYR">[17]DEPR96!#REF!</definedName>
    <definedName name="FEDYRNO">[17]DEPR96!#REF!</definedName>
    <definedName name="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ghjghjfg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ieldNo">[41]Input!#REF!</definedName>
    <definedName name="fieldProd">[41]Input!#REF!</definedName>
    <definedName name="fieldSalary">[41]Input!#REF!</definedName>
    <definedName name="FIN">#REF!</definedName>
    <definedName name="Financing_Sources__Uses__CPM">#REF!</definedName>
    <definedName name="FINAWOFF">#REF!</definedName>
    <definedName name="FIT">#REF!</definedName>
    <definedName name="fjkdslfjds" hidden="1">[50]Assump!#REF!</definedName>
    <definedName name="fleet_cap">'[32]Input Page'!$E$7</definedName>
    <definedName name="fleet_total">'[32]Input Page'!$E$8</definedName>
    <definedName name="FORM">#REF!</definedName>
    <definedName name="Format">#REF!</definedName>
    <definedName name="Forms">#REF!</definedName>
    <definedName name="Fossil_BGS">[36]Assumptions!$E$58</definedName>
    <definedName name="Fossil_Secur_Date">[24]Assumptions!$E$22</definedName>
    <definedName name="fp">#REF!</definedName>
    <definedName name="Free_Cash_Flow_CPM">#REF!</definedName>
    <definedName name="fsdafa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dfsfsdfa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sfsfsafas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TEs" hidden="1">#REF!</definedName>
    <definedName name="Fuel">#REF!</definedName>
    <definedName name="Fuel___PP_Cost_of_Gas">#REF!</definedName>
    <definedName name="Fuel___PP_Cost_of_Gas_CPM">#REF!</definedName>
    <definedName name="Fuel_and_Purchased_Power___Affiliate">#REF!</definedName>
    <definedName name="Fuel_and_Purchased_Power___External">#REF!</definedName>
    <definedName name="Fuel_Gas">#REF!</definedName>
    <definedName name="full_credit">[3]Print!$I$20</definedName>
    <definedName name="Full_Print" hidden="1">#REF!</definedName>
    <definedName name="fullyrcredit100">#REF!</definedName>
    <definedName name="fullyrcredit101">#REF!</definedName>
    <definedName name="fullyrcredit102">#REF!</definedName>
    <definedName name="fullyrcredit103">#REF!</definedName>
    <definedName name="fullyrcredit99">#REF!</definedName>
    <definedName name="fwrwerwerwerwe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wrwerwerwer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FY1999_AU_ACTY_ACCT">#REF!</definedName>
    <definedName name="FYR">'[29]Gas Ferc 2 2003'!$V$3</definedName>
    <definedName name="FYY">#REF!</definedName>
    <definedName name="FYYYY">#REF!</definedName>
    <definedName name="g" hidden="1">{#N/A,#N/A,FALSE,"O&amp;M by processes";#N/A,#N/A,FALSE,"Elec Act vs Bud";#N/A,#N/A,FALSE,"G&amp;A";#N/A,#N/A,FALSE,"BGS";#N/A,#N/A,FALSE,"Res Cost"}</definedName>
    <definedName name="Gain__Loss_on_Sale_of_Joint_Ventures">#REF!</definedName>
    <definedName name="Gas">#REF!</definedName>
    <definedName name="Gas_Dist_Purch_Acct">#REF!</definedName>
    <definedName name="Gas_Dist_Purch_Acct_YR_2005">'[31]Aday IS EG Subs'!#REF!</definedName>
    <definedName name="Gas_Dist_Purch_Acct_YR_2006">'[31]Aday IS EG Subs'!#REF!</definedName>
    <definedName name="Gas_Dist_Purch_Acct_YR_2007">'[31]Aday IS EG Subs'!#REF!</definedName>
    <definedName name="Gas_Dist_Purch_Acct_YR_2008">'[31]Aday IS EG Subs'!#REF!</definedName>
    <definedName name="Gas_Marketing_Purch_Acct">#REF!</definedName>
    <definedName name="Gas_Marketing_Purch_Acct_YR_2005">'[31]Aday IS DECo &amp; Other'!#REF!</definedName>
    <definedName name="Gas_Marketing_Purch_Acct_YR_2006">'[31]Aday IS DECo &amp; Other'!#REF!</definedName>
    <definedName name="Gas_Marketing_Purch_Acct_YR_2007">'[31]Aday IS DECo &amp; Other'!#REF!</definedName>
    <definedName name="Gas_Marketing_Purch_Acct_YR_2008">'[31]Aday IS DECo &amp; Other'!#REF!</definedName>
    <definedName name="Gas_Purchases___Affiliate">#REF!</definedName>
    <definedName name="Gas_Purchases___External">#REF!</definedName>
    <definedName name="Gas_Resources_Growth_YR_2003">#REF!</definedName>
    <definedName name="Gas_Resources_Growth_YR_2004">#REF!</definedName>
    <definedName name="Gas_Resources_Growth_YR_2005">#REF!</definedName>
    <definedName name="Gas_Resources_Growth_YR_2006">#REF!</definedName>
    <definedName name="Gas_Resources_Growth_YR_2007">#REF!</definedName>
    <definedName name="Gas_Resources_Growth_YR_2008">#REF!</definedName>
    <definedName name="Gas_Storage">#REF!</definedName>
    <definedName name="Gas_Storage_YR_2005">'[31]Aday IS EG Subs'!#REF!</definedName>
    <definedName name="Gas_Storage_YR_2006">'[31]Aday IS EG Subs'!#REF!</definedName>
    <definedName name="Gas_Storage_YR_2007">'[31]Aday IS EG Subs'!#REF!</definedName>
    <definedName name="Gas_Storage_YR_2008">'[31]Aday IS EG Subs'!#REF!</definedName>
    <definedName name="GASACT">'[2]Curr adj - depn basis diff'!#REF!</definedName>
    <definedName name="GASPA2003">#REF!</definedName>
    <definedName name="GASPA2004">#REF!</definedName>
    <definedName name="GASPA2005">#REF!</definedName>
    <definedName name="GASPA2006">#REF!</definedName>
    <definedName name="GASPA2007">#REF!</definedName>
    <definedName name="GASPA2008">#REF!</definedName>
    <definedName name="GasRes2003">#REF!</definedName>
    <definedName name="GasRes2004">#REF!</definedName>
    <definedName name="GasRes2005">#REF!</definedName>
    <definedName name="GasRes2006">#REF!</definedName>
    <definedName name="GasRes2007">#REF!</definedName>
    <definedName name="GasRes2008">#REF!</definedName>
    <definedName name="GBBCDEFTAXBAL">#REF!</definedName>
    <definedName name="GENERAL_HELP">#REF!</definedName>
    <definedName name="General_Taxes">#REF!</definedName>
    <definedName name="General_Taxes_Payable">#REF!</definedName>
    <definedName name="Generation">#REF!</definedName>
    <definedName name="Generation_YR_2005">'[31]Aday IS DECo &amp; Other'!#REF!</definedName>
    <definedName name="Generation_YR_2006">'[31]Aday IS DECo &amp; Other'!#REF!</definedName>
    <definedName name="Generation_YR_2007">'[31]Aday IS DECo &amp; Other'!#REF!</definedName>
    <definedName name="Generation_YR_2008">'[31]Aday IS DECo &amp; Other'!#REF!</definedName>
    <definedName name="GenLedger">[51]PEPCO!$A$9:$H$774</definedName>
    <definedName name="g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fjg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hjgjgf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gita" localSheetId="2" hidden="1">{#N/A,#N/A,FALSE,"O&amp;M by processes";#N/A,#N/A,FALSE,"Elec Act vs Bud";#N/A,#N/A,FALSE,"G&amp;A";#N/A,#N/A,FALSE,"BGS";#N/A,#N/A,FALSE,"Res Cost"}</definedName>
    <definedName name="gita" hidden="1">{#N/A,#N/A,FALSE,"O&amp;M by processes";#N/A,#N/A,FALSE,"Elec Act vs Bud";#N/A,#N/A,FALSE,"G&amp;A";#N/A,#N/A,FALSE,"BGS";#N/A,#N/A,FALSE,"Res Cost"}</definedName>
    <definedName name="gitah" localSheetId="2" hidden="1">{#N/A,#N/A,FALSE,"O&amp;M by processes";#N/A,#N/A,FALSE,"Elec Act vs Bud";#N/A,#N/A,FALSE,"G&amp;A";#N/A,#N/A,FALSE,"BGS";#N/A,#N/A,FALSE,"Res Cost"}</definedName>
    <definedName name="gitah" hidden="1">{#N/A,#N/A,FALSE,"O&amp;M by processes";#N/A,#N/A,FALSE,"Elec Act vs Bud";#N/A,#N/A,FALSE,"G&amp;A";#N/A,#N/A,FALSE,"BGS";#N/A,#N/A,FALSE,"Res Cost"}</definedName>
    <definedName name="goaway" hidden="1">{#N/A,#N/A,TRUE,"TAXPROV";#N/A,#N/A,TRUE,"FLOWTHRU";#N/A,#N/A,TRUE,"SCHEDULE M'S";#N/A,#N/A,TRUE,"PLANT M'S";#N/A,#N/A,TRUE,"TAXJE"}</definedName>
    <definedName name="Goodwill">#REF!</definedName>
    <definedName name="Goodwill_CPM">#REF!</definedName>
    <definedName name="GPURS">#REF!</definedName>
    <definedName name="GR">#REF!</definedName>
    <definedName name="GR_PRT_RANGE">[3]Gross_Rec!$A$8:$R$52</definedName>
    <definedName name="GRAND_TOTAL_CAPITAL_INVESTMENTS">#REF!</definedName>
    <definedName name="GRAPH_SELECT">#REF!</definedName>
    <definedName name="GRAPH_TABLE">#REF!</definedName>
    <definedName name="grec84100">#REF!</definedName>
    <definedName name="grec84101">#REF!</definedName>
    <definedName name="grec84102">#REF!</definedName>
    <definedName name="grec84103">#REF!</definedName>
    <definedName name="grec8490">[3]Model!$I$50</definedName>
    <definedName name="grec8491">[3]Model!$J$50</definedName>
    <definedName name="grec8492">[3]Model!$K$50</definedName>
    <definedName name="grec8493">[3]Model!$L$50</definedName>
    <definedName name="grec8494">[3]Model!$M$50</definedName>
    <definedName name="grec8495">[3]Model!$N$50</definedName>
    <definedName name="grec8496">[3]Model!$O$50</definedName>
    <definedName name="grec8497">[3]Model!$P$50</definedName>
    <definedName name="grec8498">[3]Model!$Q$50</definedName>
    <definedName name="grec8499">#REF!</definedName>
    <definedName name="grec85100">#REF!</definedName>
    <definedName name="grec85101">#REF!</definedName>
    <definedName name="grec85102">#REF!</definedName>
    <definedName name="grec85103">#REF!</definedName>
    <definedName name="grec8590">[3]Model!$I$51</definedName>
    <definedName name="grec8591">[3]Model!$J$51</definedName>
    <definedName name="grec8592">[3]Model!$K$51</definedName>
    <definedName name="grec8593">[3]Model!$L$51</definedName>
    <definedName name="grec8594">[3]Model!$M$51</definedName>
    <definedName name="grec8595">[3]Model!$N$51</definedName>
    <definedName name="grec8596">[3]Model!$O$51</definedName>
    <definedName name="grec8597">[3]Model!$P$51</definedName>
    <definedName name="grec8598">[3]Model!$Q$51</definedName>
    <definedName name="grec8599">#REF!</definedName>
    <definedName name="grec86100">#REF!</definedName>
    <definedName name="grec86101">#REF!</definedName>
    <definedName name="grec86102">#REF!</definedName>
    <definedName name="grec86103">#REF!</definedName>
    <definedName name="grec8690">[3]Model!$I$52</definedName>
    <definedName name="grec8691">[3]Model!$J$52</definedName>
    <definedName name="grec8692">[3]Model!$K$52</definedName>
    <definedName name="grec8693">[3]Model!$L$52</definedName>
    <definedName name="grec8694">[3]Model!$M$52</definedName>
    <definedName name="grec8695">[3]Model!$N$52</definedName>
    <definedName name="grec8696">[3]Model!$O$52</definedName>
    <definedName name="grec8697">[3]Model!$P$52</definedName>
    <definedName name="grec8698">[3]Model!$Q$52</definedName>
    <definedName name="grec8699">#REF!</definedName>
    <definedName name="grec87100">#REF!</definedName>
    <definedName name="grec87101">#REF!</definedName>
    <definedName name="grec87102">#REF!</definedName>
    <definedName name="grec87103">#REF!</definedName>
    <definedName name="grec8790">[3]Model!$I$53</definedName>
    <definedName name="grec8791">[3]Model!$J$53</definedName>
    <definedName name="grec8792">[3]Model!$K$53</definedName>
    <definedName name="grec8793">[3]Model!$L$53</definedName>
    <definedName name="grec8794">[3]Model!$M$53</definedName>
    <definedName name="grec8795">[3]Model!$N$53</definedName>
    <definedName name="grec8796">[3]Model!$O$53</definedName>
    <definedName name="grec8797">[3]Model!$P$53</definedName>
    <definedName name="grec8798">[3]Model!$Q$53</definedName>
    <definedName name="grec8799">#REF!</definedName>
    <definedName name="grec88100">#REF!</definedName>
    <definedName name="grec88101">#REF!</definedName>
    <definedName name="grec88102">#REF!</definedName>
    <definedName name="grec88103">#REF!</definedName>
    <definedName name="grec8890">[3]Model!$I$54</definedName>
    <definedName name="grec8891">[3]Model!$J$54</definedName>
    <definedName name="grec8892">[3]Model!$K$54</definedName>
    <definedName name="grec8893">[3]Model!$L$54</definedName>
    <definedName name="grec8894">[3]Model!$M$54</definedName>
    <definedName name="grec8895">[3]Model!$N$54</definedName>
    <definedName name="grec8896">[3]Model!$O$54</definedName>
    <definedName name="grec8897">[3]Model!$P$54</definedName>
    <definedName name="grec8898">[3]Model!$Q$54</definedName>
    <definedName name="grec8899">#REF!</definedName>
    <definedName name="gross_rec_caution">[3]Gross_Rec!$A$51:$IV$52</definedName>
    <definedName name="GROSS_RECEIPTS">#REF!</definedName>
    <definedName name="Growth_Contingency_YR_2005">'[31]Aday IS DECo &amp; Other'!#REF!</definedName>
    <definedName name="Growth_Contingency_YR_2006">'[31]Aday IS DECo &amp; Other'!#REF!</definedName>
    <definedName name="Growth_Contingency_YR_2007">'[31]Aday IS DECo &amp; Other'!#REF!</definedName>
    <definedName name="Growth_Contingency_YR_2008">'[31]Aday IS DECo &amp; Other'!#REF!</definedName>
    <definedName name="GRS">[3]Gross_Rec!$B$2:$M$49</definedName>
    <definedName name="GRT">#REF!</definedName>
    <definedName name="grtm1">[3]Print!$I$32</definedName>
    <definedName name="grtm2">[3]Print!$G$32</definedName>
    <definedName name="grtm3">[3]Print!$E$32</definedName>
    <definedName name="grtm4">[3]Print!$C$32</definedName>
    <definedName name="GTDAMERICAS">#REF!</definedName>
    <definedName name="GTDCROP">#REF!</definedName>
    <definedName name="GTDFINANCE">#REF!</definedName>
    <definedName name="GTDGARSTSEEDS">#REF!</definedName>
    <definedName name="GTDINVESTMENT">#REF!</definedName>
    <definedName name="GTDSANDOZ">#REF!</definedName>
    <definedName name="GTDSBI">#REF!</definedName>
    <definedName name="GTDSCORP">#REF!</definedName>
    <definedName name="GTDSEEDS">#REF!</definedName>
    <definedName name="GTDstGARSTSEEDS">#REF!</definedName>
    <definedName name="GTDTMRI">#REF!</definedName>
    <definedName name="GTDWILMINGTON">#REF!</definedName>
    <definedName name="GTDZAPH">#REF!</definedName>
    <definedName name="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EAD1">#REF!</definedName>
    <definedName name="Headcount___DTE_Employees">#REF!</definedName>
    <definedName name="Header">#REF!</definedName>
    <definedName name="Header_Row" hidden="1">ROW(#REF!)</definedName>
    <definedName name="HELP_LOCATOR">#REF!</definedName>
    <definedName name="hh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h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igh_Level">'[52]Tony''s Categories'!$B$6:$B$11</definedName>
    <definedName name="historiccents">#REF!</definedName>
    <definedName name="hjfjghjgfjg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fjgh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jghjg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HOLDING_CO___OTHER_TOTAL">#REF!</definedName>
    <definedName name="HOLDING_CO___OTHER_TOTAL_YR_2005">'[31]Aday IS DECo &amp; Other'!#REF!</definedName>
    <definedName name="HOLDING_CO___OTHER_TOTAL_YR_2006">'[31]Aday IS DECo &amp; Other'!#REF!</definedName>
    <definedName name="HOLDING_CO___OTHER_TOTAL_YR_2007">'[31]Aday IS DECo &amp; Other'!#REF!</definedName>
    <definedName name="HOLDING_CO___OTHER_TOTAL_YR_2008">'[31]Aday IS DECo &amp; Other'!#REF!</definedName>
    <definedName name="homeNo">[41]Input!#REF!</definedName>
    <definedName name="homeProd">[41]Input!#REF!</definedName>
    <definedName name="homeSalary">[41]Input!#REF!</definedName>
    <definedName name="HOURS">#REF!</definedName>
    <definedName name="howToChange">#REF!</definedName>
    <definedName name="howToCheck">#REF!</definedName>
    <definedName name="HTML_CodePage" hidden="1">1252</definedName>
    <definedName name="HTML_Control" localSheetId="2" hidden="1">{"'Metretek HTML'!$A$7:$W$42"}</definedName>
    <definedName name="HTML_Control" hidden="1">{"'Metretek HTML'!$A$7:$W$42"}</definedName>
    <definedName name="HTML_Description" hidden="1">"volumes shown are sendout = sales + line loss (KDths - wet)"</definedName>
    <definedName name="HTML_Email" hidden="1">""</definedName>
    <definedName name="HTML_Header" hidden="1">"Firm &amp; Interruptible Delivery Service &amp; Bundled Sales"</definedName>
    <definedName name="HTML_LastUpdate" hidden="1">"1/18/01"</definedName>
    <definedName name="HTML_LineAfter" hidden="1">FALSE</definedName>
    <definedName name="HTML_LineBefore" hidden="1">FALSE</definedName>
    <definedName name="HTML_Name" hidden="1">"Dispatch Operations  --  7-4371"</definedName>
    <definedName name="HTML_OBDlg2" hidden="1">TRUE</definedName>
    <definedName name="HTML_OBDlg4" hidden="1">TRUE</definedName>
    <definedName name="HTML_OS" hidden="1">0</definedName>
    <definedName name="HTML_PathFile" hidden="1">"I:\COMMON\DISPATCH\Daily Reports\HTML files FY 2000\metretekDec00.htm"</definedName>
    <definedName name="HTML_Title" hidden="1">"Metretek Readings - December 2000"</definedName>
    <definedName name="Hybrid_Securities_CPM">#REF!</definedName>
    <definedName name="IBMDirDoc">#REF!</definedName>
    <definedName name="IBMDirDollars">#REF!</definedName>
    <definedName name="IDN">#REF!</definedName>
    <definedName name="IFN">#REF!</definedName>
    <definedName name="ii" hidden="1">#REF!,#REF!,#REF!,#REF!,#REF!,#REF!,#REF!</definedName>
    <definedName name="Inactive">#REF!</definedName>
    <definedName name="INC">#REF!</definedName>
    <definedName name="Inc__Dec__Accounts_Payable">#REF!</definedName>
    <definedName name="Inc__Dec__Accrued_Interest_Payable">#REF!</definedName>
    <definedName name="Inc__Dec__Accrued_Payroll">#REF!</definedName>
    <definedName name="Inc__Dec__Commercial_Paper_CPM">#REF!</definedName>
    <definedName name="Inc__Dec__Dividends_Payable">#REF!</definedName>
    <definedName name="Inc__Dec__General_Taxes">#REF!</definedName>
    <definedName name="Inc__Dec__Income_Taxes">#REF!</definedName>
    <definedName name="Inc__Dec__Intercompany_Loan_CPM">#REF!</definedName>
    <definedName name="Inc__Dec__Liability_from_Risk_Mgt_Activity">#REF!</definedName>
    <definedName name="Inc__Dec__Minority_Interest">#REF!</definedName>
    <definedName name="Inc__Dec__Other_Current_Liabilities">#REF!</definedName>
    <definedName name="Inc__Dec__Other_Deferred_Liabilities">#REF!</definedName>
    <definedName name="Inc__Dec__Regulatory_Liabilities">#REF!</definedName>
    <definedName name="Inc__Dec__Securitized_Debt_CPM">#REF!</definedName>
    <definedName name="Inc__Dec_Accts_Receivable">#REF!</definedName>
    <definedName name="Inc__Dec_Asset_from_Risk_Mgt_Activity">#REF!</definedName>
    <definedName name="Inc__Dec_Inventories">#REF!</definedName>
    <definedName name="Inc__Dec_Nuclear_Decomm_Trust_Funds">#REF!</definedName>
    <definedName name="Inc__Dec_Other_Current_Assets">#REF!</definedName>
    <definedName name="Inc__Dec_Other_Deferred_Assets">#REF!</definedName>
    <definedName name="Inc__Dec_Other_Receivables">#REF!</definedName>
    <definedName name="Inc__Dec_Prepaid_Pensions">#REF!</definedName>
    <definedName name="Inc__Dec_Regulatory_Assets">#REF!</definedName>
    <definedName name="Inc__Dec_Unbilled_Revenue">#REF!</definedName>
    <definedName name="Include_OTRA_Kwhrs">[53]Inputs!#REF!</definedName>
    <definedName name="Income_Taxes">#REF!</definedName>
    <definedName name="Income_Taxes_CPM">#REF!</definedName>
    <definedName name="Income_Taxes_Federal">#REF!</definedName>
    <definedName name="Income_Taxes_Payable">#REF!</definedName>
    <definedName name="Income_Taxes_State__Local___Other">#REF!</definedName>
    <definedName name="IncomeStatementDates">#REF!</definedName>
    <definedName name="INCP">#REF!</definedName>
    <definedName name="INCPBOD">#REF!</definedName>
    <definedName name="INDEX">#REF!</definedName>
    <definedName name="InfoPane">#REF!</definedName>
    <definedName name="InformationPane">#REF!</definedName>
    <definedName name="INFOSYS">#REF!</definedName>
    <definedName name="InfpPane">#REF!</definedName>
    <definedName name="Infusion__Dividend__CPM">#REF!</definedName>
    <definedName name="INPUT">#REF!</definedName>
    <definedName name="INSERTRANGE">#REF!</definedName>
    <definedName name="int_rate">#REF!</definedName>
    <definedName name="intang_afudc910">[54]criteria!$A$5:$B$6</definedName>
    <definedName name="intedp2data">#REF!</definedName>
    <definedName name="Intercompany_Loan">#REF!</definedName>
    <definedName name="Intercompany_Loan_CPM">#REF!</definedName>
    <definedName name="Interest___Preferred_Total_CPM">#REF!</definedName>
    <definedName name="Interest_Capitalized_CPM">#REF!</definedName>
    <definedName name="Interest_Expense___DTE_CPM">#REF!</definedName>
    <definedName name="Interest_Expense___Other__Inc__Ded">#REF!</definedName>
    <definedName name="Interest_Expense___Other_CPM">#REF!</definedName>
    <definedName name="Interest_Expense_CPM">#REF!</definedName>
    <definedName name="Interest_Rate" hidden="1">#REF!</definedName>
    <definedName name="International_Trans._Co.">#REF!</definedName>
    <definedName name="International_Trans._Co._YR_2005">'[31]Aday IS DECo &amp; Other'!#REF!</definedName>
    <definedName name="International_Trans._Co._YR_2006">'[31]Aday IS DECo &amp; Other'!#REF!</definedName>
    <definedName name="International_Trans._Co._YR_2007">'[31]Aday IS DECo &amp; Other'!#REF!</definedName>
    <definedName name="International_Trans._Co._YR_2008">'[31]Aday IS DECo &amp; Other'!#REF!</definedName>
    <definedName name="Inv_JE">#REF!</definedName>
    <definedName name="Inv_wp">#REF!</definedName>
    <definedName name="Inventories">#REF!</definedName>
    <definedName name="Investment">#REF!</definedName>
    <definedName name="Investment_in_Goodwill">#REF!</definedName>
    <definedName name="Investment_in_Joint_Venture">#REF!</definedName>
    <definedName name="Investment_in_Other_Intangible_Assets">#REF!</definedName>
    <definedName name="Investments">#REF!</definedName>
    <definedName name="INVESTMENTS___PROPERTY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PARENT" hidden="1">"c2144"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38707.4175115741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">[55]PL!$A:$IV</definedName>
    <definedName name="itec">[55]PL!$A$1:$A$65536</definedName>
    <definedName name="JAN">#REF!</definedName>
    <definedName name="JE">#REF!</definedName>
    <definedName name="JE33WP">#REF!</definedName>
    <definedName name="jef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ef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ghjgjgfjg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j" hidden="1">[14]Masterdata!#REF!</definedName>
    <definedName name="John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hn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Joint_Venture_and_Other_Investments">#REF!</definedName>
    <definedName name="JR" localSheetId="2" hidden="1">{"Cash - Products",#N/A,FALSE,"SUB BS Flux"}</definedName>
    <definedName name="JR" hidden="1">{"Cash - Products",#N/A,FALSE,"SUB BS Flux"}</definedName>
    <definedName name="JUL">#REF!</definedName>
    <definedName name="JULY">#REF!</definedName>
    <definedName name="JUN">#REF!</definedName>
    <definedName name="JUNE">#REF!</definedName>
    <definedName name="JV_Book_Gain__Loss">#REF!</definedName>
    <definedName name="JV_Sold_Book_Basis">#REF!</definedName>
    <definedName name="JV_Sold_Gross_Proceeds">#REF!</definedName>
    <definedName name="JV_Sold_Tax_Basis">#REF!</definedName>
    <definedName name="JV_Tax_Gain__Loss">#REF!</definedName>
    <definedName name="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2_WBEVMODE" hidden="1">-1</definedName>
    <definedName name="kdhkhglkh" hidden="1">{#N/A,#N/A,TRUE,"Forecast";#N/A,#N/A,TRUE,"Cap U2";#N/A,#N/A,TRUE,"Exp U2";#N/A,#N/A,TRUE,"II U2"}</definedName>
    <definedName name="Key_Concept">'[52]Tony''s Categories'!$D$6:$D$100</definedName>
    <definedName name="KeyCon_Close_Date">[36]Assumptions!$E$29</definedName>
    <definedName name="k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k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klio" localSheetId="2" hidden="1">{"'Metretek HTML'!$A$7:$W$42"}</definedName>
    <definedName name="klio" hidden="1">{"'Metretek HTML'!$A$7:$W$42"}</definedName>
    <definedName name="l">[56]Lists!$A$2:$A$4</definedName>
    <definedName name="L4_A">[57]total!#REF!</definedName>
    <definedName name="L4_B">[57]total!#REF!</definedName>
    <definedName name="LabHour">#REF!</definedName>
    <definedName name="Labor">#REF!</definedName>
    <definedName name="Labor__excl._Cost_of_Sales_labor">#REF!</definedName>
    <definedName name="Labor_Total">#REF!</definedName>
    <definedName name="lastrow">'[3]QRE''s'!$A$95:$IV$95</definedName>
    <definedName name="LAYOUT">#REF!</definedName>
    <definedName name="LAYOUT_NAME">#REF!</definedName>
    <definedName name="Less_Accum_Depr__Depl___Amort">#REF!</definedName>
    <definedName name="Less_Accum_Depreciation___Amortization">#REF!</definedName>
    <definedName name="Less_Tax_Credits_Generated">#REF!</definedName>
    <definedName name="Levelized..FM1.ROR..print">#REF!</definedName>
    <definedName name="Liab_from_Risk_Mgt___Trading">#REF!</definedName>
    <definedName name="Liab_from_Risk_Mgt___Trading___Current">#REF!</definedName>
    <definedName name="Liabilities_from_Trans___Storage_Contracts">#REF!</definedName>
    <definedName name="LicenseCOS">0.01</definedName>
    <definedName name="LIFE">[17]DEPR96!#REF!</definedName>
    <definedName name="limcount" hidden="1">1</definedName>
    <definedName name="LIST">#REF!</definedName>
    <definedName name="ListOffset" hidden="1">1</definedName>
    <definedName name="LK" localSheetId="2" hidden="1">{"'Metretek HTML'!$A$7:$W$42"}</definedName>
    <definedName name="LK" hidden="1">{"'Metretek HTML'!$A$7:$W$42"}</definedName>
    <definedName name="LOAD">#REF!</definedName>
    <definedName name="LOAD_4">[57]total!#REF!</definedName>
    <definedName name="Loan_Amount" hidden="1">#REF!</definedName>
    <definedName name="Loan_from_Affiliate">#REF!</definedName>
    <definedName name="Loan_Start" hidden="1">#REF!</definedName>
    <definedName name="Loan_Years" hidden="1">#REF!</definedName>
    <definedName name="lob">#REF!</definedName>
    <definedName name="lobcolumn">#REF!</definedName>
    <definedName name="loilpuioop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ilpuioop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OLD">1</definedName>
    <definedName name="LOLD_Capital">11</definedName>
    <definedName name="LOLD_Expense">11</definedName>
    <definedName name="LOLD_Table">10</definedName>
    <definedName name="Long_Term_Assets_from_Risk_Mgt_Activities">#REF!</definedName>
    <definedName name="Long_Term_Capital_Leases">#REF!</definedName>
    <definedName name="Long_Term_Capitalization">#REF!</definedName>
    <definedName name="Long_Term_Debt">#REF!</definedName>
    <definedName name="Long_Term_Debt_Issuance">#REF!</definedName>
    <definedName name="Long_Term_Debt_Issuance_CPM">#REF!</definedName>
    <definedName name="Long_Term_Debt_Redemption">#REF!</definedName>
    <definedName name="Long_Term_Debt_Redemption_CPM">#REF!</definedName>
    <definedName name="Long_Term_Financing">#REF!</definedName>
    <definedName name="Long_Term_Liabilities">#REF!</definedName>
    <definedName name="Long_Term_Liability_from_Risk_Mgt_Activities">#REF!</definedName>
    <definedName name="Long_Term_Notes_Receivable">#REF!</definedName>
    <definedName name="LOOP_1">#REF!</definedName>
    <definedName name="LOOP_2">#REF!</definedName>
    <definedName name="LOOP_3">#REF!</definedName>
    <definedName name="Lower_Level">'[52]Tony''s Categories'!$C$6:$C$25</definedName>
    <definedName name="lsdfj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fj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d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djfsl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sjfl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LTD_incl._Curr._Cap._Lease_CPM">#REF!</definedName>
    <definedName name="LTR_A">#REF!</definedName>
    <definedName name="LTR_B">#REF!</definedName>
    <definedName name="LTR_C">#REF!</definedName>
    <definedName name="LTR_D">#REF!</definedName>
    <definedName name="LTR_E">#REF!</definedName>
    <definedName name="LTR_F">#REF!</definedName>
    <definedName name="LTR_G">#REF!</definedName>
    <definedName name="LTR_H">#REF!</definedName>
    <definedName name="LTR_I">#REF!</definedName>
    <definedName name="LTR_J">#REF!</definedName>
    <definedName name="LTR_K">#REF!</definedName>
    <definedName name="LYN">#REF!</definedName>
    <definedName name="MACRO_1">#REF!</definedName>
    <definedName name="MACRO_2">#REF!</definedName>
    <definedName name="MACROS">#REF!</definedName>
    <definedName name="MACRS">#REF!</definedName>
    <definedName name="Maintenance">0.15</definedName>
    <definedName name="Management_Task_Detail_not_Available">#REF!</definedName>
    <definedName name="Management_Task_YR_2005">'[31]Aday IS DECo &amp; Other'!#REF!</definedName>
    <definedName name="Management_Task_YR_2006">'[31]Aday IS DECo &amp; Other'!#REF!</definedName>
    <definedName name="Management_Task_YR_2007">'[31]Aday IS DECo &amp; Other'!#REF!</definedName>
    <definedName name="Management_Task_YR_2008">'[31]Aday IS DECo &amp; Other'!#REF!</definedName>
    <definedName name="map.v1">#REF!</definedName>
    <definedName name="MAR">#REF!</definedName>
    <definedName name="Margin">#REF!</definedName>
    <definedName name="mark">#REF!</definedName>
    <definedName name="master">#REF!</definedName>
    <definedName name="Master_File_Tax_Results">#REF!</definedName>
    <definedName name="masterfile">#REF!</definedName>
    <definedName name="Masterfl">#REF!</definedName>
    <definedName name="masterii">#REF!</definedName>
    <definedName name="Material___Supplies">#REF!</definedName>
    <definedName name="Materials___Supplies">#REF!</definedName>
    <definedName name="MATRIX">#REF!</definedName>
    <definedName name="max_grid">#REF!</definedName>
    <definedName name="MAY">#REF!</definedName>
    <definedName name="MCGC_Elims">#REF!</definedName>
    <definedName name="MCGC_Elims_YR_2005">'[31]Aday IS EG Subs'!#REF!</definedName>
    <definedName name="MCGC_Elims_YR_2006">'[31]Aday IS EG Subs'!#REF!</definedName>
    <definedName name="MCGC_Elims_YR_2007">'[31]Aday IS EG Subs'!#REF!</definedName>
    <definedName name="MCGC_Elims_YR_2008">'[31]Aday IS EG Subs'!#REF!</definedName>
    <definedName name="MCGC_Subsidiaries">#REF!</definedName>
    <definedName name="MCGC_Subsidiaries_YR_2005">'[31]Aday IS EG Subs'!#REF!</definedName>
    <definedName name="MCGC_Subsidiaries_YR_2006">'[31]Aday IS EG Subs'!#REF!</definedName>
    <definedName name="MCGC_Subsidiaries_YR_2007">'[31]Aday IS EG Subs'!#REF!</definedName>
    <definedName name="MCGC_Subsidiaries_YR_2008">'[31]Aday IS EG Subs'!#REF!</definedName>
    <definedName name="MCGC2003">#REF!</definedName>
    <definedName name="MCGC2004">#REF!</definedName>
    <definedName name="MCGC2005">#REF!</definedName>
    <definedName name="MCGC2006">#REF!</definedName>
    <definedName name="MCGC2007">#REF!</definedName>
    <definedName name="MCGC2008">#REF!</definedName>
    <definedName name="MCH_Consol_Grand_Total">#REF!</definedName>
    <definedName name="MCH_Corp___Elims">#REF!</definedName>
    <definedName name="MCH_Corp___Elims_YR_2005">'[31]Aday IS EG Subs'!#REF!</definedName>
    <definedName name="MCH_Corp___Elims_YR_2006">'[31]Aday IS EG Subs'!#REF!</definedName>
    <definedName name="MCH_Corp___Elims_YR_2007">'[31]Aday IS EG Subs'!#REF!</definedName>
    <definedName name="MCH_Corp___Elims_YR_2008">'[31]Aday IS EG Subs'!#REF!</definedName>
    <definedName name="MENU">#REF!</definedName>
    <definedName name="METH">[17]DEPR96!#REF!</definedName>
    <definedName name="MichCon_Cons___Purch_Acct_Total">#REF!</definedName>
    <definedName name="MichCon_Consol_Total">#REF!</definedName>
    <definedName name="MichCon_Subs__Holdings___Elims">#REF!</definedName>
    <definedName name="MichCon_Utility">#REF!</definedName>
    <definedName name="MichCon_Utility_YR_2003">#REF!</definedName>
    <definedName name="MichCon_Utility_YR_2004">#REF!</definedName>
    <definedName name="MichCon_Utility_YR_2005">#REF!</definedName>
    <definedName name="MichCon_Utility_YR_2006">#REF!</definedName>
    <definedName name="MichCon_Utility_YR_2007">#REF!</definedName>
    <definedName name="MichCon_Utility_YR_2008">#REF!</definedName>
    <definedName name="MidstPA2003">#REF!</definedName>
    <definedName name="MidstPA2004">#REF!</definedName>
    <definedName name="MidstPA2005">#REF!</definedName>
    <definedName name="MidstPA2006">#REF!</definedName>
    <definedName name="MidstPA2007">#REF!</definedName>
    <definedName name="MidstPA2008">#REF!</definedName>
    <definedName name="Midstream_Purch_Acct">#REF!</definedName>
    <definedName name="Midstream_Purch_Acct_YR_2005">'[31]Aday IS EG Subs'!#REF!</definedName>
    <definedName name="Midstream_Purch_Acct_YR_2006">'[31]Aday IS EG Subs'!#REF!</definedName>
    <definedName name="Midstream_Purch_Acct_YR_2007">'[31]Aday IS EG Subs'!#REF!</definedName>
    <definedName name="Midstream_Purch_Acct_YR_2008">'[31]Aday IS EG Subs'!#REF!</definedName>
    <definedName name="MILESTONES_1">#REF!</definedName>
    <definedName name="MILESTONES_2">#REF!</definedName>
    <definedName name="Millennium_Pipeline">#REF!</definedName>
    <definedName name="Millennium_Pipeline_YR_2005">'[31]Aday IS EG Subs'!#REF!</definedName>
    <definedName name="Millennium_Pipeline_YR_2006">'[31]Aday IS EG Subs'!#REF!</definedName>
    <definedName name="Millennium_Pipeline_YR_2007">'[31]Aday IS EG Subs'!#REF!</definedName>
    <definedName name="Millennium_Pipeline_YR_2008">'[31]Aday IS EG Subs'!#REF!</definedName>
    <definedName name="million">1000000</definedName>
    <definedName name="Minimum_Pension_Liability">#REF!</definedName>
    <definedName name="Minority_Interest">#REF!</definedName>
    <definedName name="Minority_Interest_Contra">#REF!</definedName>
    <definedName name="Minority_Interest_CPM">#REF!</definedName>
    <definedName name="Misc_Working_Capital_Adjustment">#REF!</definedName>
    <definedName name="mix_cap">'[32]Input Page'!#REF!</definedName>
    <definedName name="mix_total">'[32]Input Page'!#REF!</definedName>
    <definedName name="mm" hidden="1">{#N/A,#N/A,FALSE,"CURRENT"}</definedName>
    <definedName name="mmmm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MO">[17]DEPR96!#REF!</definedName>
    <definedName name="mode">#REF!</definedName>
    <definedName name="modelgrheader">[3]Model!$A$3</definedName>
    <definedName name="modelqreheader">[3]Model!$A$78</definedName>
    <definedName name="month">[58]RPT80MAR!$A$1:$D$77</definedName>
    <definedName name="MONTH_02">#REF!</definedName>
    <definedName name="MONTH_03">#REF!</definedName>
    <definedName name="MONTH_04">#REF!</definedName>
    <definedName name="MONTH_05">#REF!</definedName>
    <definedName name="MONTH_06">#REF!</definedName>
    <definedName name="MONTH_07">#REF!</definedName>
    <definedName name="MONTH_08">#REF!</definedName>
    <definedName name="MONTH_09">#REF!</definedName>
    <definedName name="MONTH_1">#REF!</definedName>
    <definedName name="MONTH_10">#REF!</definedName>
    <definedName name="MONTH_11">#REF!</definedName>
    <definedName name="MONTH_12">#REF!</definedName>
    <definedName name="MONTH_2">#REF!</definedName>
    <definedName name="MONTH_3">#REF!</definedName>
    <definedName name="Mortgage_Bonds__Notes___Other">#REF!</definedName>
    <definedName name="MTC_Amortization">'[36]JFJ-3 MTC Rate'!$A$32:$F$82</definedName>
    <definedName name="MTC_Type">#REF!</definedName>
    <definedName name="NavPane">#REF!</definedName>
    <definedName name="Net_Cash_From__Used_for__Financing">#REF!</definedName>
    <definedName name="Net_Cash_From__Used_for__Investing">#REF!</definedName>
    <definedName name="Net_Cash_From__Used_for__Investing_CPM">#REF!</definedName>
    <definedName name="Net_Cash_From_Operating_Activities">#REF!</definedName>
    <definedName name="Net_Cash_from_Operations_CPM">#REF!</definedName>
    <definedName name="Net_Income__Loss">#REF!</definedName>
    <definedName name="Net_Income__Loss__per_Income_Statement">#REF!</definedName>
    <definedName name="Net_Income__Loss__per_Income_Statement_CPM">#REF!</definedName>
    <definedName name="NET_INCOME_BEFORE_TAXES_BY_BUSINESS_AREA">#REF!</definedName>
    <definedName name="Net_Income_CPM">#REF!</definedName>
    <definedName name="Net_Income_incl._Purchase_Accounting">#REF!</definedName>
    <definedName name="Net_Operating_Income_CPM">#REF!</definedName>
    <definedName name="Net_PP_E___Investments_CPM">#REF!</definedName>
    <definedName name="netcredit100">#REF!</definedName>
    <definedName name="netcredit101">#REF!</definedName>
    <definedName name="netcredit102">#REF!</definedName>
    <definedName name="netcredit103">#REF!</definedName>
    <definedName name="netcredit84">#REF!</definedName>
    <definedName name="netcredit85">#REF!</definedName>
    <definedName name="netcredit86">#REF!</definedName>
    <definedName name="netcredit87">#REF!</definedName>
    <definedName name="netcredit88">#REF!</definedName>
    <definedName name="netcredit89">#REF!</definedName>
    <definedName name="netcredit90">#REF!</definedName>
    <definedName name="netcredit91">#REF!</definedName>
    <definedName name="netcredit92">#REF!</definedName>
    <definedName name="netcredit93">#REF!</definedName>
    <definedName name="netcredit94">#REF!</definedName>
    <definedName name="netcredit95">#REF!</definedName>
    <definedName name="netcredit96">#REF!</definedName>
    <definedName name="netcredit97">#REF!</definedName>
    <definedName name="netcredit98">#REF!</definedName>
    <definedName name="netcredit99">#REF!</definedName>
    <definedName name="new" localSheetId="2" hidden="1">{#N/A,#N/A,FALSE,"O&amp;M by processes";#N/A,#N/A,FALSE,"Elec Act vs Bud";#N/A,#N/A,FALSE,"G&amp;A";#N/A,#N/A,FALSE,"BGS";#N/A,#N/A,FALSE,"Res Cost"}</definedName>
    <definedName name="new" hidden="1">{#N/A,#N/A,FALSE,"O&amp;M by processes";#N/A,#N/A,FALSE,"Elec Act vs Bud";#N/A,#N/A,FALSE,"G&amp;A";#N/A,#N/A,FALSE,"BGS";#N/A,#N/A,FALSE,"Res Cost"}</definedName>
    <definedName name="New_Investments___Plant_Retirements">#REF!</definedName>
    <definedName name="NEW_YEAR">#REF!</definedName>
    <definedName name="NewHire">8500</definedName>
    <definedName name="NEXT_STEP">[3]Comparison!$CK$14</definedName>
    <definedName name="nn" hidden="1">38343.6211805556</definedName>
    <definedName name="Node">[59]Hierarchy!$B$2:$E$16455</definedName>
    <definedName name="non_cap_int">'[32]Input Page'!$E$15</definedName>
    <definedName name="NON_PROCESS_DETAIL">#REF!</definedName>
    <definedName name="NON_PROCESS_PRESENTATION_PAGE">#REF!</definedName>
    <definedName name="Non_Utility_Interest_Capitalized">#REF!</definedName>
    <definedName name="Non_Utility_Plant_Expenditures">#REF!</definedName>
    <definedName name="Non_Utility_Plant_Removal_Costs">#REF!</definedName>
    <definedName name="Non_Utility_Plant_Retirements__input">#REF!</definedName>
    <definedName name="NONONMAN">#REF!</definedName>
    <definedName name="NOPEOPLE">#REF!</definedName>
    <definedName name="Note__Use_____signage_for_capital_inputs">#REF!</definedName>
    <definedName name="Notes_Receivable">#REF!</definedName>
    <definedName name="Notes_Receivable___Current">#REF!</definedName>
    <definedName name="NOV">#REF!</definedName>
    <definedName name="NPPBC">#REF!</definedName>
    <definedName name="Nuclear_Decommissioning">#REF!</definedName>
    <definedName name="Nuclear_Decommissioning_Trust_Funds">#REF!</definedName>
    <definedName name="Nuclear_Secur_Date">[24]Assumptions!$E$21</definedName>
    <definedName name="NUTIL">#REF!</definedName>
    <definedName name="NvsASD">"V2000-12-31"</definedName>
    <definedName name="NvsAutoDrillOk">"VN"</definedName>
    <definedName name="NvsElapsedTime">0.0000140046249725856</definedName>
    <definedName name="NvsEndTime">37081.606168287</definedName>
    <definedName name="NvsInstLang">"VENG"</definedName>
    <definedName name="NvsInstSpec">"%,LACT_LEDGER,SYTD,FBUSINESS_UNIT,TCONSOLID,NDECO_BUNDL,FACCOUNT,TACCT_SUMMARY,NAMRT_DF_DPR_DEF_RT_P"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BusUnit">"V"</definedName>
    <definedName name="NvsPanelEffdt">"V1992-12-10"</definedName>
    <definedName name="NvsPanelSetid">"VNEWGN"</definedName>
    <definedName name="NvsParentRef">[60]Sheet1!$H$75</definedName>
    <definedName name="NvsReqBU">"VDECO"</definedName>
    <definedName name="NvsReqBUOnly">"VY"</definedName>
    <definedName name="NvsTransLed">"VN"</definedName>
    <definedName name="NvsTreeASD">"V1997-01-01"</definedName>
    <definedName name="NvsValTbl.ACCOUNT">"GL_ACCOUNT_TBL"</definedName>
    <definedName name="NvsValTbl.ACCOUNTING_PERIOD">"CAL_DETP_TBL"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PROJECT_ID">"PROJECT_FS"</definedName>
    <definedName name="NYEAR_CONT">#REF!</definedName>
    <definedName name="o" localSheetId="2" hidden="1">{"Cash - Products",#N/A,FALSE,"SUB BS Flux"}</definedName>
    <definedName name="o" hidden="1">{"Cash - Products",#N/A,FALSE,"SUB BS Flux"}</definedName>
    <definedName name="O_M___Accounting_Adjustments">#REF!</definedName>
    <definedName name="O_M___Affiliate_Other">#REF!</definedName>
    <definedName name="O_M___External__include_payroll_tax">#REF!</definedName>
    <definedName name="O_M_Affiliate_CPM">#REF!</definedName>
    <definedName name="O_M_Alloc___Corp_Support___Merger_Int">#REF!</definedName>
    <definedName name="O_M_Alloc___Marketing___Cust_Service">#REF!</definedName>
    <definedName name="O_M_Subtotal_CPM">#REF!</definedName>
    <definedName name="OCT">#REF!</definedName>
    <definedName name="Oil___Gas_E_P">#REF!</definedName>
    <definedName name="Oil___Gas_E_P_YR_2005">'[31]Aday IS EG Subs'!#REF!</definedName>
    <definedName name="Oil___Gas_E_P_YR_2006">'[31]Aday IS EG Subs'!#REF!</definedName>
    <definedName name="Oil___Gas_E_P_YR_2007">'[31]Aday IS EG Subs'!#REF!</definedName>
    <definedName name="Oil___Gas_E_P_YR_2008">'[31]Aday IS EG Subs'!#REF!</definedName>
    <definedName name="ok">"46A77S0J3A6DMSOD9MQSK0ZYO"</definedName>
    <definedName name="OLDTOT">#REF!</definedName>
    <definedName name="one">1</definedName>
    <definedName name="oowwaa" hidden="1">{#N/A,#N/A,FALSE,"O&amp;M by processes";#N/A,#N/A,FALSE,"Elec Act vs Bud";#N/A,#N/A,FALSE,"G&amp;A";#N/A,#N/A,FALSE,"BGS";#N/A,#N/A,FALSE,"Res Cost"}</definedName>
    <definedName name="Operating_Expenses_CPM">#REF!</definedName>
    <definedName name="Operating_Labor_in_Cost_of_Sales__Non_Reg">#REF!</definedName>
    <definedName name="Operating_Revenue_CPM">#REF!</definedName>
    <definedName name="Operation___Maintenance_CPM">#REF!</definedName>
    <definedName name="OPERATOR_ID">#REF!</definedName>
    <definedName name="OPR">'[61]Income Statement'!#REF!</definedName>
    <definedName name="ORACLE_DEPRECIATION">'[62]Agriliance-allassets'!$A$1:$EG$15622</definedName>
    <definedName name="other" hidden="1">#REF!</definedName>
    <definedName name="Other_Accounts_Receivable">#REF!</definedName>
    <definedName name="Other_Adjustment">#REF!</definedName>
    <definedName name="OTHER_ASSETS">#REF!</definedName>
    <definedName name="Other_Assets_and_Liabilities_CPM">#REF!</definedName>
    <definedName name="Other_Comp._Income_CPM">#REF!</definedName>
    <definedName name="Other_Cost_of_Goods_Sold___Affiliate">#REF!</definedName>
    <definedName name="Other_Cost_of_Goods_Sold___External">#REF!</definedName>
    <definedName name="Other_Current_Asset">#REF!</definedName>
    <definedName name="Other_Current_Assets">#REF!</definedName>
    <definedName name="Other_Current_Liabilities">#REF!</definedName>
    <definedName name="Other_Deferred_Asset">#REF!</definedName>
    <definedName name="Other_Deferred_Assets">#REF!</definedName>
    <definedName name="Other_Deferred_Assets_CPM">#REF!</definedName>
    <definedName name="Other_Deferred_Liabilities">#REF!</definedName>
    <definedName name="Other_EG_Reg__excl_MichCon_Util">#REF!</definedName>
    <definedName name="Other_EG_Reg__excl_MichCon_Util__YR_2003">'[31]Aday IS DECo &amp; Other'!#REF!</definedName>
    <definedName name="Other_EG_Reg__excl_MichCon_Util__YR_2004">'[31]Aday IS DECo &amp; Other'!#REF!</definedName>
    <definedName name="Other_EG_Reg__excl_MichCon_Util__YR_2005">'[31]Aday IS DECo &amp; Other'!#REF!</definedName>
    <definedName name="Other_EG_Reg__excl_MichCon_Util__YR_2006">'[31]Aday IS DECo &amp; Other'!#REF!</definedName>
    <definedName name="Other_EG_Reg__excl_MichCon_Util__YR_2007">'[31]Aday IS DECo &amp; Other'!#REF!</definedName>
    <definedName name="Other_EG_Reg__excl_MichCon_Util__YR_2008">'[31]Aday IS DECo &amp; Other'!#REF!</definedName>
    <definedName name="Other_Growth_YR_2003">#REF!</definedName>
    <definedName name="Other_Growth_YR_2004">#REF!</definedName>
    <definedName name="Other_Growth_YR_2005">#REF!</definedName>
    <definedName name="Other_Growth_YR_2006">#REF!</definedName>
    <definedName name="Other_Growth_YR_2007">#REF!</definedName>
    <definedName name="Other_Growth_YR_2008">#REF!</definedName>
    <definedName name="Other_Income_Deductions_CPM">#REF!</definedName>
    <definedName name="Other_Investing_Activity">#REF!</definedName>
    <definedName name="Other_Investing_Activity_CPM">#REF!</definedName>
    <definedName name="Other_Investment">#REF!</definedName>
    <definedName name="Other_Investments">#REF!</definedName>
    <definedName name="OTHER_LIABILITIES">#REF!</definedName>
    <definedName name="Other_Liabilities_CPM">#REF!</definedName>
    <definedName name="Other_Misc__Income__Deduction">#REF!</definedName>
    <definedName name="Other_Misc__Income__Loss">#REF!</definedName>
    <definedName name="other_mix_cap">'[26]Input Page'!$G$10</definedName>
    <definedName name="other_mix_total">'[26]Input Page'!$G$11</definedName>
    <definedName name="Other_OID_CPM">#REF!</definedName>
    <definedName name="Other_Operating_Expenses">#REF!</definedName>
    <definedName name="OTHER_PLANT_RELATED_ACTIVITY">#REF!</definedName>
    <definedName name="OTHER_REPORTED_ITEMS">#REF!</definedName>
    <definedName name="Other_Temporary_Differences_CPM">#REF!</definedName>
    <definedName name="Out_of_Balance_Condition">#REF!</definedName>
    <definedName name="OUT_OF_BALANCE_CONDITION___Account_Detail">#REF!</definedName>
    <definedName name="Over_Recovery_of_Supply_Costs">#REF!</definedName>
    <definedName name="p">#REF!</definedName>
    <definedName name="P_MACRO">#REF!</definedName>
    <definedName name="P2_Records">#REF!</definedName>
    <definedName name="PAGE">#REF!</definedName>
    <definedName name="PAGE_1">#REF!</definedName>
    <definedName name="PAGE1">#REF!</definedName>
    <definedName name="PAGE2">#REF!</definedName>
    <definedName name="PAGE20">#REF!</definedName>
    <definedName name="PAGE21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YROLL">#REF!</definedName>
    <definedName name="pctHW">[41]Input!$M$24</definedName>
    <definedName name="pctSWExp">[41]Input!$M$26</definedName>
    <definedName name="pctTraining">[41]Input!$M$25</definedName>
    <definedName name="pe">[3]Print!$A$2</definedName>
    <definedName name="PED">#REF!</definedName>
    <definedName name="PEOPLE">#REF!</definedName>
    <definedName name="PER">#REF!</definedName>
    <definedName name="Permanent_Differences_CPM">#REF!</definedName>
    <definedName name="PES" hidden="1">{#N/A,#N/A,FALSE,"O&amp;M by processes";#N/A,#N/A,FALSE,"Elec Act vs Bud";#N/A,#N/A,FALSE,"G&amp;A";#N/A,#N/A,FALSE,"BGS";#N/A,#N/A,FALSE,"Res Cost"}</definedName>
    <definedName name="PG3A">#REF!</definedName>
    <definedName name="PGAUG">#REF!</definedName>
    <definedName name="pgprct">'[27]Percent Read YTD '!#REF!</definedName>
    <definedName name="PGPSA">#REF!</definedName>
    <definedName name="Phase">'[3]Macro Tables'!$F$21</definedName>
    <definedName name="PHASE_HELP">#REF!</definedName>
    <definedName name="Pipe___Proc_Growth_YR_2003">#REF!</definedName>
    <definedName name="Pipe___Proc_Growth_YR_2004">#REF!</definedName>
    <definedName name="Pipe___Proc_Growth_YR_2005">#REF!</definedName>
    <definedName name="Pipe___Proc_Growth_YR_2006">#REF!</definedName>
    <definedName name="Pipe___Proc_Growth_YR_2007">#REF!</definedName>
    <definedName name="Pipe___Proc_Growth_YR_2008">#REF!</definedName>
    <definedName name="Pipe2003">#REF!</definedName>
    <definedName name="Pipe2004">#REF!</definedName>
    <definedName name="Pipe2005">#REF!</definedName>
    <definedName name="Pipe2006">#REF!</definedName>
    <definedName name="Pipe2007">#REF!</definedName>
    <definedName name="Pipe2008">#REF!</definedName>
    <definedName name="Pipeline___Processing_Group">#REF!</definedName>
    <definedName name="Pipeline_Eliminations">#REF!</definedName>
    <definedName name="Pipeline_Eliminations_YR_2005">'[31]Aday IS EG Subs'!#REF!</definedName>
    <definedName name="Pipeline_Eliminations_YR_2006">'[31]Aday IS EG Subs'!#REF!</definedName>
    <definedName name="Pipeline_Eliminations_YR_2007">'[31]Aday IS EG Subs'!#REF!</definedName>
    <definedName name="Pipeline_Eliminations_YR_2008">'[31]Aday IS EG Subs'!#REF!</definedName>
    <definedName name="Pipeline_Parent">#REF!</definedName>
    <definedName name="Pipeline_Parent_YR_2005">'[31]Aday IS EG Subs'!#REF!</definedName>
    <definedName name="Pipeline_Parent_YR_2006">'[31]Aday IS EG Subs'!#REF!</definedName>
    <definedName name="Pipeline_Parent_YR_2007">'[31]Aday IS EG Subs'!#REF!</definedName>
    <definedName name="Pipeline_Parent_YR_2008">'[31]Aday IS EG Subs'!#REF!</definedName>
    <definedName name="pita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pla">#REF!</definedName>
    <definedName name="PLACE_HOLD">#REF!</definedName>
    <definedName name="Plant___Equipment_Expenditures">#REF!</definedName>
    <definedName name="PLTDEC00">[63]PLTSTM!#REF!</definedName>
    <definedName name="PLTDECTK">[64]PLTSTM!#REF!</definedName>
    <definedName name="Portland_Pipeline">#REF!</definedName>
    <definedName name="Portland_Pipeline_YR_2005">'[31]Aday IS EG Subs'!#REF!</definedName>
    <definedName name="Portland_Pipeline_YR_2006">'[31]Aday IS EG Subs'!#REF!</definedName>
    <definedName name="Portland_Pipeline_YR_2007">'[31]Aday IS EG Subs'!#REF!</definedName>
    <definedName name="Portland_Pipeline_YR_2008">'[31]Aday IS EG Subs'!#REF!</definedName>
    <definedName name="post_fossil">[36]Assumptions!$E$59</definedName>
    <definedName name="PP_E_Book_Gain__Loss">#REF!</definedName>
    <definedName name="PP_E_Sold_Book_Basis">#REF!</definedName>
    <definedName name="PP_E_Sold_Gross_Proceeds">#REF!</definedName>
    <definedName name="PP_E_Sold_Tax_Basis">#REF!</definedName>
    <definedName name="PP_E_Tax_Gain__Loss">#REF!</definedName>
    <definedName name="PPA">[24]Assumptions!$E$38</definedName>
    <definedName name="PRDSUM">#REF!</definedName>
    <definedName name="Preferred__QUIDS___Convertibles">#REF!</definedName>
    <definedName name="Preferred_Debt___Convertible_Equity">#REF!</definedName>
    <definedName name="Preferred_Dividends_Payable">#REF!</definedName>
    <definedName name="Preferred_Equity">#REF!</definedName>
    <definedName name="Preferred_Expense">#REF!</definedName>
    <definedName name="Preferred_Expense_CPM">#REF!</definedName>
    <definedName name="Preferred_Financing_CPM">#REF!</definedName>
    <definedName name="Preferred_Securities">#REF!</definedName>
    <definedName name="Preferred_Securities_CPM">#REF!</definedName>
    <definedName name="Prepaid_Pension_Assets">#REF!</definedName>
    <definedName name="Prepaid_Pensions">#REF!</definedName>
    <definedName name="Prepaid_Property_Taxes">#REF!</definedName>
    <definedName name="presentation">#REF!</definedName>
    <definedName name="PRESENTATION_PG_1">#REF!</definedName>
    <definedName name="Pretax_Book__Gain__Loss_CPM">#REF!</definedName>
    <definedName name="Pretax_Income_CPM">#REF!</definedName>
    <definedName name="PreTaxDebt">'[36]MTC Return'!$F$18</definedName>
    <definedName name="PRINT">#REF!</definedName>
    <definedName name="Print.selection.print">#REF!</definedName>
    <definedName name="PRINT_1">#REF!</definedName>
    <definedName name="PRINT_2">#REF!</definedName>
    <definedName name="PRINT_3">#REF!</definedName>
    <definedName name="_xlnm.Print_Area">#REF!</definedName>
    <definedName name="Print_Area_1">#REF!</definedName>
    <definedName name="Print_Area_MI">#REF!</definedName>
    <definedName name="Print_Area2">#REF!</definedName>
    <definedName name="PRINT_BUDGET">#REF!</definedName>
    <definedName name="PRINT_SET_UP">#REF!</definedName>
    <definedName name="Print_Titles_MI">'[65]DACTIVE$'!$A$1:$IV$4,'[65]DACTIVE$'!$A$1:$A$65536</definedName>
    <definedName name="PRINT2">#REF!</definedName>
    <definedName name="printarea">#REF!</definedName>
    <definedName name="PrintareaDec">'[66]kWh-Mcf'!$E$97,'[66]kWh-Mcf'!$A$81:$E$118,'[66]kWh-Mcf'!$AM$86:$AO$118</definedName>
    <definedName name="printyearfrom">#REF!</definedName>
    <definedName name="printyearto">#REF!</definedName>
    <definedName name="PRIOR">[17]DEPR96!#REF!</definedName>
    <definedName name="Prior_Plan_Results">#REF!</definedName>
    <definedName name="Prior_Plan_Results_Year_2">#REF!</definedName>
    <definedName name="Prior_Plan_Results_Year_3">#REF!</definedName>
    <definedName name="Prior_Plan_Sensitivity">#REF!</definedName>
    <definedName name="Prior_Plan_Sensitivity_Year_2">#REF!</definedName>
    <definedName name="Prior_Plan_Sensitivity_Year_3">#REF!</definedName>
    <definedName name="prior_year_fuel_adj">'[26]Input Page'!$G$30</definedName>
    <definedName name="Proc2003">#REF!</definedName>
    <definedName name="Proc2004">#REF!</definedName>
    <definedName name="Proc2005">#REF!</definedName>
    <definedName name="Proc2006">#REF!</definedName>
    <definedName name="Proc2007">#REF!</definedName>
    <definedName name="Proc2008">#REF!</definedName>
    <definedName name="Proceeds_from_Sale_of_Assets">#REF!</definedName>
    <definedName name="Proceeds_from_Sale_of_Assets_CPM">#REF!</definedName>
    <definedName name="process">#REF!</definedName>
    <definedName name="processcolumn">#REF!</definedName>
    <definedName name="Processing_Plants">#REF!</definedName>
    <definedName name="Processing_Plants_YR_2005">'[31]Aday IS EG Subs'!#REF!</definedName>
    <definedName name="Processing_Plants_YR_2006">'[31]Aday IS EG Subs'!#REF!</definedName>
    <definedName name="Processing_Plants_YR_2007">'[31]Aday IS EG Subs'!#REF!</definedName>
    <definedName name="Processing_Plants_YR_2008">'[31]Aday IS EG Subs'!#REF!</definedName>
    <definedName name="PROD">[17]DEPR96!#REF!</definedName>
    <definedName name="prod_depr">'[32]Input Page'!$E$17</definedName>
    <definedName name="Prod_Num">'[61]Income Statement'!#REF!</definedName>
    <definedName name="profitPerCust">[41]Input!#REF!</definedName>
    <definedName name="PROPERTY">#REF!</definedName>
    <definedName name="Property___Equipment">#REF!</definedName>
    <definedName name="Property___Other_Tax_CPM">#REF!</definedName>
    <definedName name="Property__Plant___Equipment">#REF!</definedName>
    <definedName name="Property__Plant___Equipment___Net">#REF!</definedName>
    <definedName name="Property_and_Equipment">#REF!</definedName>
    <definedName name="Property_and_Equipment_Total">#REF!</definedName>
    <definedName name="Property_Taxes_Assessed_to_Future_Periods">#REF!</definedName>
    <definedName name="Property_Under_Capital_Leases">#REF!</definedName>
    <definedName name="PRT_COMPARE">#REF!</definedName>
    <definedName name="PRT_GR">#REF!</definedName>
    <definedName name="PRT_GRAPH_RTN">#REF!</definedName>
    <definedName name="PRT_GRAPHS">#REF!</definedName>
    <definedName name="PRT_GRAPHS?">#REF!</definedName>
    <definedName name="PRT_GRPH_1">#REF!</definedName>
    <definedName name="PRT_GRPH_10">#REF!</definedName>
    <definedName name="PRT_GRPH_11">#REF!</definedName>
    <definedName name="PRT_GRPH_12">#REF!</definedName>
    <definedName name="PRT_GRPH_2">#REF!</definedName>
    <definedName name="PRT_GRPH_3">#REF!</definedName>
    <definedName name="PRT_GRPH_4">#REF!</definedName>
    <definedName name="PRT_GRPH_5">#REF!</definedName>
    <definedName name="PRT_GRPH_6">#REF!</definedName>
    <definedName name="PRT_GRPH_7">#REF!</definedName>
    <definedName name="PRT_GRPH_8">#REF!</definedName>
    <definedName name="PRT_GRPH_9">#REF!</definedName>
    <definedName name="PRT_MODEL">#REF!</definedName>
    <definedName name="PRT_QRES">#REF!</definedName>
    <definedName name="PRT_REPORT_RTN">#REF!</definedName>
    <definedName name="PRT_REPORTS">#REF!</definedName>
    <definedName name="PRT_REPORTS?">#REF!</definedName>
    <definedName name="PRT_RESET">#REF!</definedName>
    <definedName name="PTX">[17]DEPR96!#REF!</definedName>
    <definedName name="PTXA">[17]DEPR96!#REF!</definedName>
    <definedName name="PTXC">[17]DEPR96!#REF!</definedName>
    <definedName name="PTXDATE">#REF!</definedName>
    <definedName name="PTXYRS">[17]DEPR96!#REF!</definedName>
    <definedName name="Purchase_Accounting_Reclass">#REF!</definedName>
    <definedName name="Purchase_Accounting_YR_2005">'[31]Aday IS DECo &amp; Other'!#REF!</definedName>
    <definedName name="Purchase_Accounting_YR_2006">'[31]Aday IS DECo &amp; Other'!#REF!</definedName>
    <definedName name="Purchase_Accounting_YR_2007">'[31]Aday IS DECo &amp; Other'!#REF!</definedName>
    <definedName name="Purchase_Accounting_YR_2008">'[31]Aday IS DECo &amp; Other'!#REF!</definedName>
    <definedName name="QES">'[3]Gross_Rec:QRE''s'!$B$53:$N$112</definedName>
    <definedName name="QRE_HELP">#REF!</definedName>
    <definedName name="QRE_MARGINS">#REF!</definedName>
    <definedName name="QRE_SUMMARY">'[3]QRE''s'!$A$7:$R$102</definedName>
    <definedName name="qryNVPWR2002">#REF!</definedName>
    <definedName name="qrySPPCO2002">#REF!</definedName>
    <definedName name="qryTab7_5">#REF!</definedName>
    <definedName name="Quarterly_Interest_Bearing_Debt__QUIDS">#REF!</definedName>
    <definedName name="Quarterly_Interest_Bearing_Debt__QUIDS__CPM">#REF!</definedName>
    <definedName name="query">'[67]Boston Edison'!$A$1:$M$3434</definedName>
    <definedName name="qw" localSheetId="2" hidden="1">{"'Metretek HTML'!$A$7:$W$42"}</definedName>
    <definedName name="qw" hidden="1">{"'Metretek HTML'!$A$7:$W$42"}</definedName>
    <definedName name="RAMPFAS109" localSheetId="2" hidden="1">#REF!</definedName>
    <definedName name="RAMPFAS109" hidden="1">#REF!</definedName>
    <definedName name="RANGE">#REF!</definedName>
    <definedName name="Rate_Reduction_Factor">#REF!</definedName>
    <definedName name="Rate_Relief">#REF!</definedName>
    <definedName name="Rate_Relief_CPM">#REF!</definedName>
    <definedName name="rate100">#REF!</definedName>
    <definedName name="rate101">#REF!</definedName>
    <definedName name="rate102">#REF!</definedName>
    <definedName name="rate103">#REF!</definedName>
    <definedName name="rate90">[3]Model!$I$175</definedName>
    <definedName name="rate91">[3]Model!$J$175</definedName>
    <definedName name="rate92">[3]Model!$K$175</definedName>
    <definedName name="rate93">[3]Model!$L$175</definedName>
    <definedName name="rate94">[3]Model!$M$175</definedName>
    <definedName name="rate95">[3]Model!$N$175</definedName>
    <definedName name="rate96">[3]Model!$O$175</definedName>
    <definedName name="rate97">[3]Model!$P$175</definedName>
    <definedName name="rate98">[3]Model!$Q$175</definedName>
    <definedName name="rate99">#REF!</definedName>
    <definedName name="RawData">#REF!</definedName>
    <definedName name="reawreqw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awreqw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RECON">#REF!</definedName>
    <definedName name="RECONCILIATION">#REF!</definedName>
    <definedName name="reduced_credit">[3]Print!$I$22</definedName>
    <definedName name="reduced_credit_caption">[3]Print!$G$22</definedName>
    <definedName name="Regulatory_Assets">#REF!</definedName>
    <definedName name="Regulatory_Assets_CPM">#REF!</definedName>
    <definedName name="Regulatory_Liabilities">#REF!</definedName>
    <definedName name="Regulatory_Liabilities_CPM">#REF!</definedName>
    <definedName name="Removal_Costs">#REF!</definedName>
    <definedName name="REMOVAL1">#REF!</definedName>
    <definedName name="REPORT_BU">#REF!</definedName>
    <definedName name="REPORT_NAME">#REF!</definedName>
    <definedName name="REPORT_SELECT">#REF!</definedName>
    <definedName name="REPORT_TABLE">#REF!</definedName>
    <definedName name="REPORT_TITLE">#REF!</definedName>
    <definedName name="REQUEST_BU">#REF!</definedName>
    <definedName name="REQUEST_BU_DESC">#REF!</definedName>
    <definedName name="Required_Supplemental_Data">#REF!</definedName>
    <definedName name="RESALE_CUSTOMERS">#REF!</definedName>
    <definedName name="RESALE_LINES">#REF!</definedName>
    <definedName name="RESERVE">#REF!</definedName>
    <definedName name="RESET">#REF!</definedName>
    <definedName name="RESET_SENS_FACT">#REF!</definedName>
    <definedName name="respc">'[68]Employee Headcount'!$N$6:$S$803</definedName>
    <definedName name="Restricted_Cash">#REF!</definedName>
    <definedName name="Restricted_Cash_Account">#REF!</definedName>
    <definedName name="Results">#REF!</definedName>
    <definedName name="Retained_Earnings">#REF!</definedName>
    <definedName name="RETIRE">#REF!</definedName>
    <definedName name="RETURN">#REF!</definedName>
    <definedName name="Return_on_Average_Equity">#REF!</definedName>
    <definedName name="Return_on_Average_Invested_Capital">#REF!</definedName>
    <definedName name="Return_on_Investment___Asset_Sales">#REF!</definedName>
    <definedName name="Revenue">#REF!</definedName>
    <definedName name="Revenue___Affiliate">#REF!</definedName>
    <definedName name="Revenue___External">#REF!</definedName>
    <definedName name="Revenue___Other">#REF!</definedName>
    <definedName name="Revenue_CPM">#REF!</definedName>
    <definedName name="Revenues">#REF!</definedName>
    <definedName name="RID">#REF!</definedName>
    <definedName name="RLST">[17]DEPR96!#REF!</definedName>
    <definedName name="RPT_B">#REF!</definedName>
    <definedName name="RPT_G">#REF!</definedName>
    <definedName name="RPTX">#REF!</definedName>
    <definedName name="rrrr" localSheetId="2" hidden="1">{#N/A,#N/A,FALSE,"O&amp;M by processes";#N/A,#N/A,FALSE,"Elec Act vs Bud";#N/A,#N/A,FALSE,"G&amp;A";#N/A,#N/A,FALSE,"BGS";#N/A,#N/A,FALSE,"Res Cost"}</definedName>
    <definedName name="rrrr" hidden="1">{#N/A,#N/A,FALSE,"O&amp;M by processes";#N/A,#N/A,FALSE,"Elec Act vs Bud";#N/A,#N/A,FALSE,"G&amp;A";#N/A,#N/A,FALSE,"BGS";#N/A,#N/A,FALSE,"Res Cost"}</definedName>
    <definedName name="RSHCust">'[69]Chart6-8 data'!#REF!</definedName>
    <definedName name="RSUM">#REF!</definedName>
    <definedName name="RTT">#REF!</definedName>
    <definedName name="RunDateTime">#REF!</definedName>
    <definedName name="sample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PBEXdnldView">"467GDHUY063FE1Q3S2Y9KSMQ8"</definedName>
    <definedName name="SAPBEXdnldView_1">"467GDHUY063FE1Q3S2Y9KSMQ8"</definedName>
    <definedName name="SAPBEXhrIndnt" hidden="1">"Wide"</definedName>
    <definedName name="SAPBEXrevision" hidden="1">1</definedName>
    <definedName name="SAPBEXsysID" hidden="1">"BWP"</definedName>
    <definedName name="SAPBEXwbID" hidden="1">"4AO3M5394FE1TJAHPAPP5YWL5"</definedName>
    <definedName name="SAPsysID" hidden="1">"708C5W7SBKP804JT78WJ0JNKI"</definedName>
    <definedName name="SAPwbID" hidden="1">"ARS"</definedName>
    <definedName name="saSAs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aSA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BU_SHEET_HELP">#REF!</definedName>
    <definedName name="SCD">#REF!</definedName>
    <definedName name="Schedule_CC1">[3]Model!$A$1:$IV$75</definedName>
    <definedName name="Schedule_CC2">[3]Model!$A$76:$IV$151</definedName>
    <definedName name="Schedule_CC3">[3]Model!$A$152:$IV$207</definedName>
    <definedName name="SCN">#REF!</definedName>
    <definedName name="scrap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adfasdfasda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" hidden="1">[14]Masterdata!#REF!</definedName>
    <definedName name="sdfasdfasdfasdfasd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asdfasdfasdfasd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dsfsdf" hidden="1">{#N/A,#N/A,TRUE,"Forecast";#N/A,#N/A,TRUE,"Cap U2";#N/A,#N/A,TRUE,"Exp U2";#N/A,#N/A,TRUE,"II U2"}</definedName>
    <definedName name="sdfsdffsdfasfsdfsfasfsdfsfsdf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fsdfasfsdfsfasfsdfsfsdf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dfsfs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dfsfdsfs" hidden="1">{#N/A,#N/A,TRUE,"Forecast";#N/A,#N/A,TRUE,"Cap U2";#N/A,#N/A,TRUE,"Exp U2";#N/A,#N/A,TRUE,"II U2"}</definedName>
    <definedName name="Section_29_Tax_Credits">#REF!</definedName>
    <definedName name="sectionNames">#REF!</definedName>
    <definedName name="Securitization_Bonds">#REF!</definedName>
    <definedName name="Securitized_Bonds">#REF!</definedName>
    <definedName name="Securitized_Bonds_CPM">#REF!</definedName>
    <definedName name="Securitized_Regulatory_Assets">#REF!</definedName>
    <definedName name="sencount" hidden="1">1</definedName>
    <definedName name="SENS_DATA_RTN">#REF!</definedName>
    <definedName name="SENS_MESSAGE">#REF!</definedName>
    <definedName name="SENS_NET_CREDIT">[3]Sens_Model!$E$193</definedName>
    <definedName name="SEPT">#REF!</definedName>
    <definedName name="SFC">#REF!</definedName>
    <definedName name="SFD">#REF!</definedName>
    <definedName name="sffsfa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fsfa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SFD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FV">#REF!</definedName>
    <definedName name="shedulecc1">[3]Model!$A$1:$IV$68</definedName>
    <definedName name="Sheet1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heet1NvsInstanceHook">Collapse_Columns</definedName>
    <definedName name="shiva" localSheetId="2" hidden="1">{#N/A,#N/A,FALSE,"O&amp;M by processes";#N/A,#N/A,FALSE,"Elec Act vs Bud";#N/A,#N/A,FALSE,"G&amp;A";#N/A,#N/A,FALSE,"BGS";#N/A,#N/A,FALSE,"Res Cost"}</definedName>
    <definedName name="shiva" hidden="1">{#N/A,#N/A,FALSE,"O&amp;M by processes";#N/A,#N/A,FALSE,"Elec Act vs Bud";#N/A,#N/A,FALSE,"G&amp;A";#N/A,#N/A,FALSE,"BGS";#N/A,#N/A,FALSE,"Res Cost"}</definedName>
    <definedName name="Short_Term_Borrowings">#REF!</definedName>
    <definedName name="Short_Term_Debt">#REF!</definedName>
    <definedName name="sixthyear">#REF!</definedName>
    <definedName name="slldk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lldk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So._Missouri">#REF!</definedName>
    <definedName name="So._Missouri_YR_2005">'[31]Aday IS EG Subs'!#REF!</definedName>
    <definedName name="So._Missouri_YR_2006">'[31]Aday IS EG Subs'!#REF!</definedName>
    <definedName name="So._Missouri_YR_2007">'[31]Aday IS EG Subs'!#REF!</definedName>
    <definedName name="So._Missouri_YR_2008">'[31]Aday IS EG Subs'!#REF!</definedName>
    <definedName name="solver_adj" hidden="1">[70]Database!#REF!,[70]Database!#REF!,[70]Database!#REF!,[70]Database!#REF!,[70]Database!#REF!,[70]Database!#REF!,[70]Database!#REF!</definedName>
    <definedName name="solver_tmp" localSheetId="2" hidden="1">[71]Database!#REF!,[71]Database!#REF!,[71]Database!#REF!,[71]Database!#REF!,[71]Database!#REF!,[71]Database!#REF!,[71]Database!#REF!</definedName>
    <definedName name="solver_tmp" hidden="1">[70]Database!#REF!,[70]Database!#REF!,[70]Database!#REF!,[70]Database!#REF!,[70]Database!#REF!,[70]Database!#REF!,[70]Database!#REF!</definedName>
    <definedName name="SoMo2003">#REF!</definedName>
    <definedName name="SoMo2004">#REF!</definedName>
    <definedName name="SoMo2005">#REF!</definedName>
    <definedName name="SoMo2006">#REF!</definedName>
    <definedName name="SoMo2007">#REF!</definedName>
    <definedName name="SoMo2008">#REF!</definedName>
    <definedName name="SOSMIGR">#REF!</definedName>
    <definedName name="SOSMIGRDETAIL">#REF!</definedName>
    <definedName name="sr00">#REF!</definedName>
    <definedName name="sradj00">#REF!</definedName>
    <definedName name="sradj01">#REF!</definedName>
    <definedName name="sradj02">#REF!</definedName>
    <definedName name="sradj03">#REF!</definedName>
    <definedName name="sradj90">#REF!</definedName>
    <definedName name="sradj91">#REF!</definedName>
    <definedName name="sradj92">#REF!</definedName>
    <definedName name="sradj93">#REF!</definedName>
    <definedName name="sradj94">#REF!</definedName>
    <definedName name="sradj95">#REF!</definedName>
    <definedName name="sradj96">#REF!</definedName>
    <definedName name="sradj97">#REF!</definedName>
    <definedName name="sradj98">#REF!</definedName>
    <definedName name="sradj99">#REF!</definedName>
    <definedName name="ssssssssss" localSheetId="2" hidden="1">{"'Metretek HTML'!$A$7:$W$42"}</definedName>
    <definedName name="ssssssssss" hidden="1">{"'Metretek HTML'!$A$7:$W$42"}</definedName>
    <definedName name="ST">#REF!</definedName>
    <definedName name="start00">#REF!</definedName>
    <definedName name="start01">#REF!</definedName>
    <definedName name="start02">#REF!</definedName>
    <definedName name="start03">#REF!</definedName>
    <definedName name="start1">#REF!</definedName>
    <definedName name="start84">'[3]QRE''s'!$D$8</definedName>
    <definedName name="start85">'[3]QRE''s'!$E$8</definedName>
    <definedName name="start86">'[3]QRE''s'!$F$8</definedName>
    <definedName name="start87">'[3]QRE''s'!$G$8</definedName>
    <definedName name="start88">'[3]QRE''s'!$H$8</definedName>
    <definedName name="start89">'[3]QRE''s'!$I$8</definedName>
    <definedName name="start90">'[3]QRE''s'!$J$8</definedName>
    <definedName name="start91">'[3]QRE''s'!$K$8</definedName>
    <definedName name="start92">'[3]QRE''s'!$L$8</definedName>
    <definedName name="start93">'[3]QRE''s'!$M$8</definedName>
    <definedName name="start94">'[3]QRE''s'!$N$8</definedName>
    <definedName name="start95">'[3]QRE''s'!$O$8</definedName>
    <definedName name="start96">'[3]QRE''s'!$P$8</definedName>
    <definedName name="start97">'[3]QRE''s'!$Q$8</definedName>
    <definedName name="start98">'[3]QRE''s'!$R$8</definedName>
    <definedName name="start99">#REF!</definedName>
    <definedName name="State">'[72]State List'!$A$2:$A$53</definedName>
    <definedName name="StateDef">#REF!</definedName>
    <definedName name="stats">#REF!</definedName>
    <definedName name="statsrevised" localSheetId="2" hidden="1">{#N/A,#N/A,FALSE,"O&amp;M by processes";#N/A,#N/A,FALSE,"Elec Act vs Bud";#N/A,#N/A,FALSE,"G&amp;A";#N/A,#N/A,FALSE,"BGS";#N/A,#N/A,FALSE,"Res Cost"}</definedName>
    <definedName name="statsrevised" hidden="1">{#N/A,#N/A,FALSE,"O&amp;M by processes";#N/A,#N/A,FALSE,"Elec Act vs Bud";#N/A,#N/A,FALSE,"G&amp;A";#N/A,#N/A,FALSE,"BGS";#N/A,#N/A,FALSE,"Res Cost"}</definedName>
    <definedName name="STnabri">#REF!</definedName>
    <definedName name="Stor2003">#REF!</definedName>
    <definedName name="Stor2004">#REF!</definedName>
    <definedName name="Stor2005">#REF!</definedName>
    <definedName name="Stor2006">#REF!</definedName>
    <definedName name="Stor2007">#REF!</definedName>
    <definedName name="Stor2008">#REF!</definedName>
    <definedName name="Storage_Growth_YR_2003">#REF!</definedName>
    <definedName name="Storage_Growth_YR_2004">#REF!</definedName>
    <definedName name="Storage_Growth_YR_2005">#REF!</definedName>
    <definedName name="Storage_Growth_YR_2006">#REF!</definedName>
    <definedName name="Storage_Growth_YR_2007">#REF!</definedName>
    <definedName name="Storage_Growth_YR_2008">#REF!</definedName>
    <definedName name="store_cap">'[32]Input Page'!$E$9</definedName>
    <definedName name="store_total">'[32]Input Page'!$E$10</definedName>
    <definedName name="STsai">#REF!</definedName>
    <definedName name="STscorp">#REF!</definedName>
    <definedName name="STseeds">#REF!</definedName>
    <definedName name="STsfc">#REF!</definedName>
    <definedName name="STtmri">#REF!</definedName>
    <definedName name="STzap">#REF!</definedName>
    <definedName name="Sub_Total_Current_Debt">#REF!</definedName>
    <definedName name="Sub_Total_Current_Liabilities_excl_Debt">#REF!</definedName>
    <definedName name="Subtotal">#REF!</definedName>
    <definedName name="Subtotal_Capital_Investments">#REF!</definedName>
    <definedName name="Subtotal_Common_Equity_excl_OCI">#REF!</definedName>
    <definedName name="Subtotal_Current_Debt">#REF!</definedName>
    <definedName name="Subtotal_Current_Liabilities_excl._Debt">#REF!</definedName>
    <definedName name="Subtotal_Debt">#REF!</definedName>
    <definedName name="Subtotal_Energy_Res_Consol">#REF!</definedName>
    <definedName name="Subtotal_Energy_Res_Consol_YR_2005">'[31]Aday IS DECo &amp; Other'!#REF!</definedName>
    <definedName name="Subtotal_Energy_Res_Consol_YR_2006">'[31]Aday IS DECo &amp; Other'!#REF!</definedName>
    <definedName name="Subtotal_Energy_Res_Consol_YR_2007">'[31]Aday IS DECo &amp; Other'!#REF!</definedName>
    <definedName name="Subtotal_Energy_Res_Consol_YR_2008">'[31]Aday IS DECo &amp; Other'!#REF!</definedName>
    <definedName name="Subtotal_Equity">#REF!</definedName>
    <definedName name="Subtotal_Funds_from_Operations">#REF!</definedName>
    <definedName name="Subtotal_Funds_from_Operations_CPM">#REF!</definedName>
    <definedName name="Subtotal_Inventories">#REF!</definedName>
    <definedName name="Subtotal_Working_Capital_Changes_from_B_S">#REF!</definedName>
    <definedName name="Subtotal_Working_Capital_CPM">#REF!</definedName>
    <definedName name="SUMM_1">#REF!</definedName>
    <definedName name="SUMM_10">#REF!</definedName>
    <definedName name="SUMM_11">#REF!</definedName>
    <definedName name="SUMM_12">#REF!</definedName>
    <definedName name="SUMM_2">#REF!</definedName>
    <definedName name="SUMM_3">#REF!</definedName>
    <definedName name="SUMM_4">#REF!</definedName>
    <definedName name="SUMM_5">#REF!</definedName>
    <definedName name="SUMM_6">#REF!</definedName>
    <definedName name="SUMM_7">#REF!</definedName>
    <definedName name="SUMM_8">#REF!</definedName>
    <definedName name="SUMM_9">#REF!</definedName>
    <definedName name="Summary" localSheetId="2" hidden="1">{#N/A,#N/A,FALSE,"Sheet1"}</definedName>
    <definedName name="summary">#REF!</definedName>
    <definedName name="summary_caution">[3]Model!$A$202:$IV$207</definedName>
    <definedName name="SUMMARYOFBOOKINCOME">#REF!</definedName>
    <definedName name="support" localSheetId="2" hidden="1">{#N/A,#N/A,FALSE,"O&amp;M by processes";#N/A,#N/A,FALSE,"Elec Act vs Bud";#N/A,#N/A,FALSE,"G&amp;A";#N/A,#N/A,FALSE,"BGS";#N/A,#N/A,FALSE,"Res Cost"}</definedName>
    <definedName name="support" hidden="1">{#N/A,#N/A,FALSE,"O&amp;M by processes";#N/A,#N/A,FALSE,"Elec Act vs Bud";#N/A,#N/A,FALSE,"G&amp;A";#N/A,#N/A,FALSE,"BGS";#N/A,#N/A,FALSE,"Res Cost"}</definedName>
    <definedName name="SUPPORTACT">'[2]Curr adj - depn basis diff'!#REF!</definedName>
    <definedName name="supporti" localSheetId="2" hidden="1">{#N/A,#N/A,FALSE,"O&amp;M by processes";#N/A,#N/A,FALSE,"Elec Act vs Bud";#N/A,#N/A,FALSE,"G&amp;A";#N/A,#N/A,FALSE,"BGS";#N/A,#N/A,FALSE,"Res Cost"}</definedName>
    <definedName name="supporti" hidden="1">{#N/A,#N/A,FALSE,"O&amp;M by processes";#N/A,#N/A,FALSE,"Elec Act vs Bud";#N/A,#N/A,FALSE,"G&amp;A";#N/A,#N/A,FALSE,"BGS";#N/A,#N/A,FALSE,"Res Cost"}</definedName>
    <definedName name="SUT">#REF!</definedName>
    <definedName name="Swap_Amort">'[36]Keystone Swap Amort Sched'!$A$1:$F$241</definedName>
    <definedName name="SWITCH">[50]Assump!#REF!</definedName>
    <definedName name="Syndeco_Realty">#REF!</definedName>
    <definedName name="Syndeco_Realty_YR_2005">'[31]Aday IS DECo &amp; Other'!#REF!</definedName>
    <definedName name="Syndeco_Realty_YR_2006">'[31]Aday IS DECo &amp; Other'!#REF!</definedName>
    <definedName name="Syndeco_Realty_YR_2007">'[31]Aday IS DECo &amp; Other'!#REF!</definedName>
    <definedName name="Syndeco_Realty_YR_2008">'[31]Aday IS DECo &amp; Other'!#REF!</definedName>
    <definedName name="Synfuel_Gain__Loss__CPM">#REF!</definedName>
    <definedName name="sysOpImprov">[41]Input!#REF!</definedName>
    <definedName name="sysOpYears">[41]Input!#REF!</definedName>
    <definedName name="t_and_d_exp">'[32]Input Page'!#REF!</definedName>
    <definedName name="TABLE">#REF!</definedName>
    <definedName name="TABLE_A">#REF!</definedName>
    <definedName name="TABLE_A2">#REF!</definedName>
    <definedName name="TABLE_B">#REF!</definedName>
    <definedName name="Tacx_Factor">[36]Assumptions!$E$52</definedName>
    <definedName name="tax_base_on_inc">'[32]Input Page'!$E$14</definedName>
    <definedName name="tax_basis">'[32]Input Page'!$E$18</definedName>
    <definedName name="Tax_Credits_CPM">#REF!</definedName>
    <definedName name="Tax_Rate">#REF!</definedName>
    <definedName name="TAXES">#REF!</definedName>
    <definedName name="Taxrate">'[73]Case study '!$C$28</definedName>
    <definedName name="TAXREMOV">#REF!</definedName>
    <definedName name="TBL1_3">#REF!</definedName>
    <definedName name="TBL13_5">#REF!</definedName>
    <definedName name="TBL5_7">#REF!</definedName>
    <definedName name="TBL9_11">#REF!</definedName>
    <definedName name="tblActivity_Key">#REF!</definedName>
    <definedName name="tblAssetBldg">#REF!</definedName>
    <definedName name="tblAssetBldgii">#REF!</definedName>
    <definedName name="tblCharts">'[3]Macro Tables'!$I$5:$I$16</definedName>
    <definedName name="tblHelp">'[3]Macro Tables'!$N$5:$N$16</definedName>
    <definedName name="tblReports">'[3]Macro Tables'!$B$5:$B$16</definedName>
    <definedName name="tblWorksheets">'[3]Macro Tables'!$E$5:$E$16</definedName>
    <definedName name="TEFA">#REF!</definedName>
    <definedName name="Temp_Investment___Affiliate">#REF!</definedName>
    <definedName name="test" hidden="1">{"'Metretek HTML'!$A$7:$W$42"}</definedName>
    <definedName name="TEST0">#REF!</definedName>
    <definedName name="TEST1">#REF!</definedName>
    <definedName name="test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EST3">#REF!</definedName>
    <definedName name="TESTHKEY">'[44]190100'!#REF!</definedName>
    <definedName name="TESTKEYS">#REF!</definedName>
    <definedName name="TESTVKEY">#REF!</definedName>
    <definedName name="TEXT" localSheetId="2" hidden="1">{"'Metretek HTML'!$A$7:$W$42"}</definedName>
    <definedName name="TEXT" hidden="1">{"'Metretek HTML'!$A$7:$W$42"}</definedName>
    <definedName name="thousand">1000</definedName>
    <definedName name="TIM">[74]Comp!#REF!</definedName>
    <definedName name="TITLES">#REF!</definedName>
    <definedName name="TMRI">#REF!</definedName>
    <definedName name="toma" localSheetId="2" hidden="1">{#N/A,#N/A,FALSE,"O&amp;M by processes";#N/A,#N/A,FALSE,"Elec Act vs Bud";#N/A,#N/A,FALSE,"G&amp;A";#N/A,#N/A,FALSE,"BGS";#N/A,#N/A,FALSE,"Res Cost"}</definedName>
    <definedName name="toma" hidden="1">{#N/A,#N/A,FALSE,"O&amp;M by processes";#N/A,#N/A,FALSE,"Elec Act vs Bud";#N/A,#N/A,FALSE,"G&amp;A";#N/A,#N/A,FALSE,"BGS";#N/A,#N/A,FALSE,"Res Cost"}</definedName>
    <definedName name="tomb" localSheetId="2" hidden="1">{#N/A,#N/A,FALSE,"O&amp;M by processes";#N/A,#N/A,FALSE,"Elec Act vs Bud";#N/A,#N/A,FALSE,"G&amp;A";#N/A,#N/A,FALSE,"BGS";#N/A,#N/A,FALSE,"Res Cost"}</definedName>
    <definedName name="tomb" hidden="1">{#N/A,#N/A,FALSE,"O&amp;M by processes";#N/A,#N/A,FALSE,"Elec Act vs Bud";#N/A,#N/A,FALSE,"G&amp;A";#N/A,#N/A,FALSE,"BGS";#N/A,#N/A,FALSE,"Res Cost"}</definedName>
    <definedName name="tomc" localSheetId="2" hidden="1">{#N/A,#N/A,FALSE,"O&amp;M by processes";#N/A,#N/A,FALSE,"Elec Act vs Bud";#N/A,#N/A,FALSE,"G&amp;A";#N/A,#N/A,FALSE,"BGS";#N/A,#N/A,FALSE,"Res Cost"}</definedName>
    <definedName name="tomc" hidden="1">{#N/A,#N/A,FALSE,"O&amp;M by processes";#N/A,#N/A,FALSE,"Elec Act vs Bud";#N/A,#N/A,FALSE,"G&amp;A";#N/A,#N/A,FALSE,"BGS";#N/A,#N/A,FALSE,"Res Cost"}</definedName>
    <definedName name="tomd" localSheetId="2" hidden="1">{#N/A,#N/A,FALSE,"O&amp;M by processes";#N/A,#N/A,FALSE,"Elec Act vs Bud";#N/A,#N/A,FALSE,"G&amp;A";#N/A,#N/A,FALSE,"BGS";#N/A,#N/A,FALSE,"Res Cost"}</definedName>
    <definedName name="tomd" hidden="1">{#N/A,#N/A,FALSE,"O&amp;M by processes";#N/A,#N/A,FALSE,"Elec Act vs Bud";#N/A,#N/A,FALSE,"G&amp;A";#N/A,#N/A,FALSE,"BGS";#N/A,#N/A,FALSE,"Res Cost"}</definedName>
    <definedName name="tomx" localSheetId="2" hidden="1">{#N/A,#N/A,FALSE,"O&amp;M by processes";#N/A,#N/A,FALSE,"Elec Act vs Bud";#N/A,#N/A,FALSE,"G&amp;A";#N/A,#N/A,FALSE,"BGS";#N/A,#N/A,FALSE,"Res Cost"}</definedName>
    <definedName name="tomx" hidden="1">{#N/A,#N/A,FALSE,"O&amp;M by processes";#N/A,#N/A,FALSE,"Elec Act vs Bud";#N/A,#N/A,FALSE,"G&amp;A";#N/A,#N/A,FALSE,"BGS";#N/A,#N/A,FALSE,"Res Cost"}</definedName>
    <definedName name="tomy" localSheetId="2" hidden="1">{#N/A,#N/A,FALSE,"O&amp;M by processes";#N/A,#N/A,FALSE,"Elec Act vs Bud";#N/A,#N/A,FALSE,"G&amp;A";#N/A,#N/A,FALSE,"BGS";#N/A,#N/A,FALSE,"Res Cost"}</definedName>
    <definedName name="tomy" hidden="1">{#N/A,#N/A,FALSE,"O&amp;M by processes";#N/A,#N/A,FALSE,"Elec Act vs Bud";#N/A,#N/A,FALSE,"G&amp;A";#N/A,#N/A,FALSE,"BGS";#N/A,#N/A,FALSE,"Res Cost"}</definedName>
    <definedName name="tomz" localSheetId="2" hidden="1">{#N/A,#N/A,FALSE,"O&amp;M by processes";#N/A,#N/A,FALSE,"Elec Act vs Bud";#N/A,#N/A,FALSE,"G&amp;A";#N/A,#N/A,FALSE,"BGS";#N/A,#N/A,FALSE,"Res Cost"}</definedName>
    <definedName name="tomz" hidden="1">{#N/A,#N/A,FALSE,"O&amp;M by processes";#N/A,#N/A,FALSE,"Elec Act vs Bud";#N/A,#N/A,FALSE,"G&amp;A";#N/A,#N/A,FALSE,"BGS";#N/A,#N/A,FALSE,"Res Cost"}</definedName>
    <definedName name="toppage">#REF!</definedName>
    <definedName name="TOT">#REF!</definedName>
    <definedName name="tot_ded">'[32]Input Page'!$E$12</definedName>
    <definedName name="total">#REF!</definedName>
    <definedName name="Total_Assets">#REF!</definedName>
    <definedName name="Total_Assets_CPM">#REF!</definedName>
    <definedName name="Total_Capitalization">#REF!</definedName>
    <definedName name="Total_Capitalization_CPM">#REF!</definedName>
    <definedName name="Total_Current_Assets">#REF!</definedName>
    <definedName name="Total_Current_Liabilities">#REF!</definedName>
    <definedName name="TOTAL_CUSTOMERS">#REF!</definedName>
    <definedName name="Total_Deferred_Liabilities">#REF!</definedName>
    <definedName name="Total_Income_Taxes">#REF!</definedName>
    <definedName name="Total_Infusion__Dividend__per_Cash_Flow">#REF!</definedName>
    <definedName name="Total_Interest_Expense_and_Other">#REF!</definedName>
    <definedName name="Total_Investments">#REF!</definedName>
    <definedName name="Total_Liabilities___Shareholder_s_Equity">#REF!</definedName>
    <definedName name="Total_Liabilities_and_Equity">#REF!</definedName>
    <definedName name="Total_Liabilities_and_Equity_CPM">#REF!</definedName>
    <definedName name="Total_Liabilities_CPM">#REF!</definedName>
    <definedName name="TOTAL_LINES">#REF!</definedName>
    <definedName name="Total_Long_Term_Capitalization">#REF!</definedName>
    <definedName name="Total_Long_Term_Debt">#REF!</definedName>
    <definedName name="Total_Long_Term_Liabilities">#REF!</definedName>
    <definedName name="Total_LT___ST_Debt_CPM">#REF!</definedName>
    <definedName name="Total_LT_and_ST_Debt_incl._Current_and_Interco.">#REF!</definedName>
    <definedName name="total_mixed">'[32]Input Page'!#REF!</definedName>
    <definedName name="Total_Non_Utility_Expenditures">#REF!</definedName>
    <definedName name="Total_Operating_Revenues">#REF!</definedName>
    <definedName name="Total_Other_Assets">#REF!</definedName>
    <definedName name="Total_Property_and_Equipment__net">#REF!</definedName>
    <definedName name="Total_Shareholder_s_Equity">#REF!</definedName>
    <definedName name="Total_Utility_Expenditures">#REF!</definedName>
    <definedName name="Total_Utility_Plant_Direct">#REF!</definedName>
    <definedName name="total100">#REF!</definedName>
    <definedName name="total101">#REF!</definedName>
    <definedName name="total102">#REF!</definedName>
    <definedName name="total103">#REF!</definedName>
    <definedName name="total84">'[3]QRE''s'!$D$96</definedName>
    <definedName name="total85">'[3]QRE''s'!$E$96</definedName>
    <definedName name="total86">'[3]QRE''s'!$F$96</definedName>
    <definedName name="total87">'[3]QRE''s'!$G$96</definedName>
    <definedName name="total88">'[3]QRE''s'!$H$96</definedName>
    <definedName name="total89">'[3]QRE''s'!$I$96</definedName>
    <definedName name="total90">'[3]QRE''s'!$J$96</definedName>
    <definedName name="total91">'[3]QRE''s'!$K$96</definedName>
    <definedName name="total92">'[3]QRE''s'!$L$96</definedName>
    <definedName name="total93">'[3]QRE''s'!$M$96</definedName>
    <definedName name="total94">'[3]QRE''s'!$N$96</definedName>
    <definedName name="total95">'[3]QRE''s'!$O$96</definedName>
    <definedName name="total96">'[3]QRE''s'!$P$96</definedName>
    <definedName name="total97">'[3]QRE''s'!$Q$96</definedName>
    <definedName name="total98">'[3]QRE''s'!$R$96</definedName>
    <definedName name="total99">#REF!</definedName>
    <definedName name="TOTALACT">'[2]Curr adj - depn basis diff'!#REF!</definedName>
    <definedName name="TotalAssets">#REF!</definedName>
    <definedName name="TotalCapitalization">#REF!</definedName>
    <definedName name="TotalCapLiab">#REF!</definedName>
    <definedName name="TotalCurrentAssets">#REF!</definedName>
    <definedName name="TotalCurrentLiabilities">#REF!</definedName>
    <definedName name="TotalDeferredCredits">#REF!</definedName>
    <definedName name="TotalDeferredDebits">#REF!</definedName>
    <definedName name="TotalLiabilities">#REF!</definedName>
    <definedName name="TotalStockholdersEquity">#REF!</definedName>
    <definedName name="TP_Footer_Path">"S:\04291\05ret\othsys\team\disclosure\"</definedName>
    <definedName name="TP_Footer_User">"Amy Conoscenti"</definedName>
    <definedName name="TP_Footer_Version">"v3.00"</definedName>
    <definedName name="Trading___Mkting_Growth_YR_2003">#REF!</definedName>
    <definedName name="Trading___Mkting_Growth_YR_2004">#REF!</definedName>
    <definedName name="Trading___Mkting_Growth_YR_2005">#REF!</definedName>
    <definedName name="Trading___Mkting_Growth_YR_2006">#REF!</definedName>
    <definedName name="Trading___Mkting_Growth_YR_2007">#REF!</definedName>
    <definedName name="Trading___Mkting_Growth_YR_2008">#REF!</definedName>
    <definedName name="trandis">#REF!</definedName>
    <definedName name="trandiscolumn">#REF!</definedName>
    <definedName name="Trueup">[23]December!#REF!</definedName>
    <definedName name="TRWP_43">#REF!</definedName>
    <definedName name="TRWP16">#REF!</definedName>
    <definedName name="tsgsf">"467GDHUY063FE1Q3S2Y9KSMQ8"</definedName>
    <definedName name="tt" hidden="1">{#N/A,#N/A,TRUE,"TAXPROV";#N/A,#N/A,TRUE,"FLOWTHRU";#N/A,#N/A,TRUE,"SCHEDULE M'S";#N/A,#N/A,TRUE,"PLANT M'S";#N/A,#N/A,TRUE,"TAXJE"}</definedName>
    <definedName name="tyt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tyty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UE_IL_EZ_parcels">#REF!</definedName>
    <definedName name="Unamortized_Investment_Tax_Credit">#REF!</definedName>
    <definedName name="Uncollectible">#REF!</definedName>
    <definedName name="Underrecovery_of_Supply_Costs">#REF!</definedName>
    <definedName name="Units">#REF!</definedName>
    <definedName name="UTIL">#REF!</definedName>
    <definedName name="Utility_Plant_Expenditures">#REF!</definedName>
    <definedName name="Utility_Plant_Retirements__input">#REF!</definedName>
    <definedName name="UTILRANGE">#REF!</definedName>
    <definedName name="v">[75]Cover!$A$9</definedName>
    <definedName name="valDate">[39]Inputs!$B$1</definedName>
    <definedName name="vcbcvbcv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cbcvbcv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Vector_Pipeline">#REF!</definedName>
    <definedName name="Vector_Pipeline_YR_2005">'[31]Aday IS EG Subs'!#REF!</definedName>
    <definedName name="Vector_Pipeline_YR_2006">'[31]Aday IS EG Subs'!#REF!</definedName>
    <definedName name="Vector_Pipeline_YR_2007">'[31]Aday IS EG Subs'!#REF!</definedName>
    <definedName name="Vector_Pipeline_YR_2008">'[31]Aday IS EG Subs'!#REF!</definedName>
    <definedName name="version">[76]Cover!$A$9</definedName>
    <definedName name="WATERACT">'[2]Curr adj - depn basis diff'!#REF!</definedName>
    <definedName name="WCCGCR2">[69]Rates!$B$96:$C$190</definedName>
    <definedName name="we" localSheetId="2" hidden="1">{"'Metretek HTML'!$A$7:$W$42"}</definedName>
    <definedName name="we" hidden="1">{"'Metretek HTML'!$A$7:$W$42"}</definedName>
    <definedName name="we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e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h" localSheetId="2" hidden="1">{#N/A,#N/A,FALSE,"O&amp;M by processes";#N/A,#N/A,FALSE,"Elec Act vs Bud";#N/A,#N/A,FALSE,"G&amp;A";#N/A,#N/A,FALSE,"BGS";#N/A,#N/A,FALSE,"Res Cost"}</definedName>
    <definedName name="wh" hidden="1">{#N/A,#N/A,FALSE,"O&amp;M by processes";#N/A,#N/A,FALSE,"Elec Act vs Bud";#N/A,#N/A,FALSE,"G&amp;A";#N/A,#N/A,FALSE,"BGS";#N/A,#N/A,FALSE,"Res Cost"}</definedName>
    <definedName name="what" hidden="1">{#N/A,#N/A,FALSE,"O&amp;M by processes";#N/A,#N/A,FALSE,"Elec Act vs Bud";#N/A,#N/A,FALSE,"G&amp;A";#N/A,#N/A,FALSE,"BGS";#N/A,#N/A,FALSE,"Res Cost"}</definedName>
    <definedName name="Whatwhat" localSheetId="2" hidden="1">{#N/A,#N/A,FALSE,"O&amp;M by processes";#N/A,#N/A,FALSE,"Elec Act vs Bud";#N/A,#N/A,FALSE,"G&amp;A";#N/A,#N/A,FALSE,"BGS";#N/A,#N/A,FALSE,"Res Cost"}</definedName>
    <definedName name="Whatwhat" hidden="1">{#N/A,#N/A,FALSE,"O&amp;M by processes";#N/A,#N/A,FALSE,"Elec Act vs Bud";#N/A,#N/A,FALSE,"G&amp;A";#N/A,#N/A,FALSE,"BGS";#N/A,#N/A,FALSE,"Res Cost"}</definedName>
    <definedName name="who" hidden="1">{#N/A,#N/A,FALSE,"O&amp;M by processes";#N/A,#N/A,FALSE,"Elec Act vs Bud";#N/A,#N/A,FALSE,"G&amp;A";#N/A,#N/A,FALSE,"BGS";#N/A,#N/A,FALSE,"Res Cost"}</definedName>
    <definedName name="whowho" localSheetId="2" hidden="1">{#N/A,#N/A,FALSE,"O&amp;M by processes";#N/A,#N/A,FALSE,"Elec Act vs Bud";#N/A,#N/A,FALSE,"G&amp;A";#N/A,#N/A,FALSE,"BGS";#N/A,#N/A,FALSE,"Res Cost"}</definedName>
    <definedName name="whowho" hidden="1">{#N/A,#N/A,FALSE,"O&amp;M by processes";#N/A,#N/A,FALSE,"Elec Act vs Bud";#N/A,#N/A,FALSE,"G&amp;A";#N/A,#N/A,FALSE,"BGS";#N/A,#N/A,FALSE,"Res Cost"}</definedName>
    <definedName name="whwh" localSheetId="2" hidden="1">{#N/A,#N/A,FALSE,"O&amp;M by processes";#N/A,#N/A,FALSE,"Elec Act vs Bud";#N/A,#N/A,FALSE,"G&amp;A";#N/A,#N/A,FALSE,"BGS";#N/A,#N/A,FALSE,"Res Cost"}</definedName>
    <definedName name="whwh" hidden="1">{#N/A,#N/A,FALSE,"O&amp;M by processes";#N/A,#N/A,FALSE,"Elec Act vs Bud";#N/A,#N/A,FALSE,"G&amp;A";#N/A,#N/A,FALSE,"BGS";#N/A,#N/A,FALSE,"Res Cost"}</definedName>
    <definedName name="why" localSheetId="2" hidden="1">{#N/A,#N/A,FALSE,"O&amp;M by processes";#N/A,#N/A,FALSE,"Elec Act vs Bud";#N/A,#N/A,FALSE,"G&amp;A";#N/A,#N/A,FALSE,"BGS";#N/A,#N/A,FALSE,"Res Cost"}</definedName>
    <definedName name="why" hidden="1">{#N/A,#N/A,FALSE,"O&amp;M by processes";#N/A,#N/A,FALSE,"Elec Act vs Bud";#N/A,#N/A,FALSE,"G&amp;A";#N/A,#N/A,FALSE,"BGS";#N/A,#N/A,FALSE,"Res Cost"}</definedName>
    <definedName name="WILM">#REF!</definedName>
    <definedName name="Work_Performed_report">#REF!</definedName>
    <definedName name="Working_Capital_Changes">#REF!</definedName>
    <definedName name="Working_Capital_CPM">#REF!</definedName>
    <definedName name="workpaper" localSheetId="2" hidden="1">{#N/A,#N/A,FALSE,"Month";#N/A,#N/A,FALSE,"Period";#N/A,#N/A,FALSE,"12 Month";#N/A,#N/A,FALSE,"Quarter"}</definedName>
    <definedName name="workpaper" hidden="1">{#N/A,#N/A,FALSE,"Month";#N/A,#N/A,FALSE,"Period";#N/A,#N/A,FALSE,"12 Month";#N/A,#N/A,FALSE,"Quarter"}</definedName>
    <definedName name="WORKSHEET">#REF!</definedName>
    <definedName name="WORKSHEET2">#REF!</definedName>
    <definedName name="wrn" localSheetId="2" hidden="1">{#N/A,#N/A,FALSE,"O&amp;M by processes";#N/A,#N/A,FALSE,"Elec Act vs Bud";#N/A,#N/A,FALSE,"G&amp;A";#N/A,#N/A,FALSE,"BGS";#N/A,#N/A,FALSE,"Res Cost"}</definedName>
    <definedName name="wrn" hidden="1">{#N/A,#N/A,FALSE,"O&amp;M by processes";#N/A,#N/A,FALSE,"Elec Act vs Bud";#N/A,#N/A,FALSE,"G&amp;A";#N/A,#N/A,FALSE,"BGS";#N/A,#N/A,FALSE,"Res Cost"}</definedName>
    <definedName name="wrn.722." localSheetId="2" hidden="1">{#N/A,#N/A,FALSE,"CURRENT"}</definedName>
    <definedName name="wrn.722." hidden="1">{#N/A,#N/A,FALSE,"CURRENT"}</definedName>
    <definedName name="wrn.Account._.Analysis." localSheetId="2" hidden="1">{#N/A,#N/A,FALSE,"June"}</definedName>
    <definedName name="wrn.Account._.Analysis." hidden="1">{#N/A,#N/A,FALSE,"June"}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T." localSheetId="2" hidden="1">{"AGT",#N/A,FALSE,"Revenue"}</definedName>
    <definedName name="wrn.AGT." hidden="1">{"AGT",#N/A,FALSE,"Revenue"}</definedName>
    <definedName name="wrn.allowrates." localSheetId="2" hidden="1">{"rates",#N/A,FALSE,"COSSUM"}</definedName>
    <definedName name="wrn.allowrates." hidden="1">{"rates",#N/A,FALSE,"COSSUM"}</definedName>
    <definedName name="wrn.Annual._.Look." hidden="1">{#N/A,#N/A,FALSE,"2003 Summary by Unit";#N/A,#N/A,FALSE,"2004 Summary by Unit";#N/A,#N/A,FALSE,"2005 Summary by Unit";#N/A,#N/A,FALSE,"2006 Summary by Unit";#N/A,#N/A,FALSE,"2007 Summary by Unit"}</definedName>
    <definedName name="wrn.August._.1._.2003._.Rate._.Change." localSheetId="2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2003._.Rate._.Change." hidden="1">{"JFJ-1",#N/A,FALSE,"JFJ-1 Deferral Recovery Rate";"JFJ-2",#N/A,FALSE,"JFJ-2 NNC Rates";"JFJ-3",#N/A,FALSE,"JFJ-3 MTC Rate";"JFJ-4",#N/A,FALSE,"JFJ-4 CEP Rate";"JFJ-5",#N/A,FALSE,"JFJ-5 USF Rate";"JFJ-6",#N/A,FALSE,"JFJ-6 CRA Rate";"JFJ-7",#N/A,FALSE,"JFJ-7 2003 Rate Impact Summary";"JFJ-8",#N/A,FALSE,"ACE 25 Year Sales Forecast"}</definedName>
    <definedName name="wrn.August._.1._.Filing." hidden="1">{"2002 Scedule A Revenue Proof",#N/A,FALSE,"Schedule A";"2002 Rate Detail",#N/A,FALSE,"Schedule B";"2002 Light Rates Page 1",#N/A,FALSE,"Schedule B";"2002 Light Rates Page 2",#N/A,FALSE,"Schedule B";"Schedule C",#N/A,FALSE,"Schedule C"}</definedName>
    <definedName name="wrn.Basic." localSheetId="2" hidden="1">{#N/A,#N/A,FALSE,"O&amp;M by processes";#N/A,#N/A,FALSE,"Elec Act vs Bud";#N/A,#N/A,FALSE,"G&amp;A";#N/A,#N/A,FALSE,"BGS";#N/A,#N/A,FALSE,"Res Cost"}</definedName>
    <definedName name="wrn.Basic." hidden="1">{#N/A,#N/A,FALSE,"O&amp;M by processes";#N/A,#N/A,FALSE,"Elec Act vs Bud";#N/A,#N/A,FALSE,"G&amp;A";#N/A,#N/A,FALSE,"BGS";#N/A,#N/A,FALSE,"Res Cost"}</definedName>
    <definedName name="wrn.Cash._.Products." localSheetId="2" hidden="1">{"Cash - Products",#N/A,FALSE,"SUB BS Flux"}</definedName>
    <definedName name="wrn.Cash._.Products." hidden="1">{"Cash - Products",#N/A,FALSE,"SUB BS Flux"}</definedName>
    <definedName name="wrn.ChartSet." localSheetId="2" hidden="1">{#N/A,#N/A,FALSE,"Elec Deliv";#N/A,#N/A,FALSE,"Atlantic Pie";#N/A,#N/A,FALSE,"Bay Pie";#N/A,#N/A,FALSE,"New Castle Pie";#N/A,#N/A,FALSE,"Transmission Pie"}</definedName>
    <definedName name="wrn.ChartSet." hidden="1">{#N/A,#N/A,FALSE,"Elec Deliv";#N/A,#N/A,FALSE,"Atlantic Pie";#N/A,#N/A,FALSE,"Bay Pie";#N/A,#N/A,FALSE,"New Castle Pie";#N/A,#N/A,FALSE,"Transmission Pie"}</definedName>
    <definedName name="wrn.COS." localSheetId="2" hidden="1">{"detail",#N/A,FALSE,"COSSUM"}</definedName>
    <definedName name="wrn.COS." hidden="1">{"detail",#N/A,FALSE,"COSSUM"}</definedName>
    <definedName name="wrn.Data._.dump." localSheetId="2" hidden="1">{"Input Data",#N/A,FALSE,"Input";"Income and Cash Flow",#N/A,FALSE,"Calculations"}</definedName>
    <definedName name="wrn.Data._.dump." hidden="1">{"Input Data",#N/A,FALSE,"Input";"Income and Cash Flow",#N/A,FALSE,"Calculations"}</definedName>
    <definedName name="wrn.Deferral._.Forecast." localSheetId="2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ferral._.Forecast." hidden="1">{"Summary Deferral Forecast",#N/A,FALSE,"Deferral Forecast";"BGS Deferral Forecast",#N/A,FALSE,"BGS Deferral";"NNC Deferral Forecast",#N/A,FALSE,"NNC Deferral";"MTCDeferralForecast",#N/A,FALSE,"MTC Deferral";"SBC Deferral Forecast",#N/A,FALSE,"SBC Deferral"}</definedName>
    <definedName name="wrn.Dept_Income_Statement." localSheetId="2" hidden="1">{#N/A,#N/A,FALSE,"Month";#N/A,#N/A,FALSE,"Period";#N/A,#N/A,FALSE,"12 Month";#N/A,#N/A,FALSE,"Quarter"}</definedName>
    <definedName name="wrn.Dept_Income_Statement." hidden="1">{#N/A,#N/A,FALSE,"Month";#N/A,#N/A,FALSE,"Period";#N/A,#N/A,FALSE,"12 Month";#N/A,#N/A,FALSE,"Quarter"}</definedName>
    <definedName name="wrn.Filing." localSheetId="2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" hidden="1">{#N/A,#N/A,FALSE,"Summary";#N/A,#N/A,FALSE,"Unbundled Revenue Summary ";#N/A,#N/A,FALSE,"Unbundled Rev Summary with Tax";"August Rates with Tax",#N/A,FALSE,"Rate Class Detail";"August Revenue with Tax",#N/A,FALSE,"Rate Class Detail";"August Rates wo Tax",#N/A,FALSE,"Rate Class Detail with Tax";"August Revenue wo Tax",#N/A,FALSE,"Rate Class Detail with Tax"}</definedName>
    <definedName name="wrn.Filing._.Update." hidden="1">{"JFJ-1a",#N/A,FALSE,"JFJ-1a UROR";"JFJ-1",#N/A,FALSE,"JFJ-1";"JFJ-2 RS",#N/A,FALSE,"JFJ-2 RS";"JFJ-2 MGS Sec",#N/A,FALSE,"JFJ-2 MGS Sec";"JFJ-2 MGS Pri",#N/A,FALSE,"JFJ-2 MGS Pri";"JFJ-2 AGS Sec",#N/A,FALSE,"JFJ-2 AGS Sec";"JFJ-2 AGS Pri",#N/A,FALSE,"JFJ-2 AGS Pri";"JFJ-2 TGS Sub",#N/A,FALSE,"JFJ-2 TGS Sub Trans";"JFJ-2 TGS Trans",#N/A,FALSE,"JFJ-2 TGS Trans";"JFJ-2 SPL",#N/A,FALSE,"JFJ-2 SPL CSL DDC";"JFJ-3",#N/A,FALSE,"JFJ-3 RARC";"JFJ-4",#N/A,FALSE,"JFJ-4 Stand By Rate"}</definedName>
    <definedName name="wrn.For._.filling._.out._.assessments." localSheetId="2" hidden="1">{"Print Empty Template",#N/A,FALSE,"Input"}</definedName>
    <definedName name="wrn.For._.filling._.out._.assessments." hidden="1">{"Print Empty Template",#N/A,FALSE,"Input"}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GAC._.PRINT._.OUT." localSheetId="2" hidden="1">{#N/A,#N/A,FALSE,"JE051 PAGE 1 OF 3";#N/A,#N/A,FALSE,"JE051 PAGE 2 OF 3";#N/A,#N/A,FALSE,"JE051 PAGE 3 OF 3"}</definedName>
    <definedName name="wrn.GAC._.PRINT._.OUT." hidden="1">{#N/A,#N/A,FALSE,"JE051 PAGE 1 OF 3";#N/A,#N/A,FALSE,"JE051 PAGE 2 OF 3";#N/A,#N/A,FALSE,"JE051 PAGE 3 OF 3"}</definedName>
    <definedName name="wrn.Gross._.Margin._.0307." hidden="1">{#N/A,#N/A,FALSE,"2003";#N/A,#N/A,FALSE,"2004";#N/A,#N/A,FALSE,"2005";#N/A,#N/A,FALSE,"2006";#N/A,#N/A,FALSE,"2007"}</definedName>
    <definedName name="wrn.heco." localSheetId="2" hidden="1">{"hecosum",#N/A,FALSE,"88-89"}</definedName>
    <definedName name="wrn.heco." hidden="1">{"hecosum",#N/A,FALSE,"88-89"}</definedName>
    <definedName name="wrn.HLP._.Detail." localSheetId="2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HLP._.Detail." hidden="1">{"2002 - 2006 Detail Income Statement",#N/A,FALSE,"TUB Income Statement wo DW";"BGS Deferral",#N/A,FALSE,"BGS Deferral";"NNC Deferral",#N/A,FALSE,"NNC Deferral";"MTC Deferral",#N/A,FALSE,"MTC Deferral";#N/A,#N/A,FALSE,"Schedule D"}</definedName>
    <definedName name="wrn.inventory." localSheetId="2" hidden="1">{"summary",#N/A,TRUE,"Coal Inventory Summary";"view 1",#N/A,TRUE,"Coal Inv. By Station";"view 2",#N/A,TRUE,"Coal inv by sta 2";"view 3",#N/A,TRUE,"Coal inv by sta 3";"oil",#N/A,TRUE,"Oil Purchases"}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JPW._.GR._.Report." localSheetId="2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definedName>
    <definedName name="wrn.JPW._.GR._.Report.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definedName>
    <definedName name="wrn.NRC._.Statements." hidden="1">{#N/A,#N/A,FALSE,"NRC Inc Stmnt";#N/A,#N/A,FALSE,"NRC Cash Flows"}</definedName>
    <definedName name="wrn.PartialFncls." hidden="1">{#N/A,#N/A,FALSE,"Income Statement";#N/A,#N/A,FALSE,"Balance Sheet";#N/A,#N/A,FALSE,"Cash Flows";#N/A,#N/A,FALSE,"Ratios"}</definedName>
    <definedName name="wrn.PrintAll.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intAll.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wrn.Project._.Criteria." localSheetId="2" hidden="1">{#N/A,#N/A,FALSE,"Sheet1"}</definedName>
    <definedName name="wrn.Project._.Criteria." hidden="1">{#N/A,#N/A,FALSE,"Sheet1"}</definedName>
    <definedName name="wrn.R_D._.Tax._.Services." localSheetId="2" hidden="1">{#N/A,#N/A,FALSE,"R&amp;D Quick Calc";#N/A,#N/A,FALSE,"DOE Fee Schedule"}</definedName>
    <definedName name="wrn.R_D._.Tax._.Services." hidden="1">{#N/A,#N/A,FALSE,"R&amp;D Quick Calc";#N/A,#N/A,FALSE,"DOE Fee Schedule"}</definedName>
    <definedName name="wrn.Receipt._.Stats." localSheetId="2" hidden="1">{"CM Dollars",#N/A,FALSE,"Rec Dollars";"YTD Dollars",#N/A,FALSE,"Rec Dollars";"CM Rec Stats",#N/A,FALSE,"Rec Dollars";"YTD Rec Stats",#N/A,FALSE,"Rec Dollars"}</definedName>
    <definedName name="wrn.Receipt._.Stats." hidden="1">{"CM Dollars",#N/A,FALSE,"Rec Dollars";"YTD Dollars",#N/A,FALSE,"Rec Dollars";"CM Rec Stats",#N/A,FALSE,"Rec Dollars";"YTD Rec Stats",#N/A,FALSE,"Rec Dollars"}</definedName>
    <definedName name="wrn.Report." localSheetId="2" hidden="1">{#N/A,#N/A,FALSE,"Work performed";#N/A,#N/A,FALSE,"Resources"}</definedName>
    <definedName name="wrn.Report." hidden="1">{#N/A,#N/A,FALSE,"Work performed";#N/A,#N/A,FALSE,"Resources"}</definedName>
    <definedName name="wrn.Report._.1." hidden="1">{"1998",#N/A,FALSE,"Sec 2";"1999",#N/A,FALSE,"Sec 2";"2000",#N/A,FALSE,"Sec 2";"2001",#N/A,FALSE,"Sec 2";"2002",#N/A,FALSE,"Sec 2";"Totals",#N/A,FALSE,"Sec 2";"assump",#N/A,FALSE,"Assump";"Meters",#N/A,FALSE,"Assump #2"}</definedName>
    <definedName name="wrn.Revenue._.Analysis." localSheetId="2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Revenue._.Analysis." hidden="1">{"High Level Summary",#N/A,FALSE,"High Level Summary";"Summary",#N/A,FALSE,"Summary";"Post Restructuring Revenue",#N/A,FALSE,"NEW RATE REV BY RATE CLASS";"Pre-Restructuring Revenue",#N/A,FALSE,"OLD RATE REV BY RATE CLASS";"1998 Sales",#N/A,FALSE,"NEW RATE REV BY RATE CLASS";"1999 Sales",#N/A,FALSE,"7 and 5 RATE REV BY RATE CLASS";"1999 7&amp;5 Revenue",#N/A,FALSE,"7 and 5 RATE REV BY RATE CLASS";"2000 Revenue",#N/A,FALSE,"2000 RATE REV BY RATE CLASS";"2001 Revenue",#N/A,FALSE,"2001 RATE REV BY RATE CLASS";"Post Restructuring Rates",#N/A,FALSE,"1999 NEW RATE SHAPING";"Pre-Restructuring Rates",#N/A,FALSE,"1999 OLD RATE SHAPING";"2000 Rates",#N/A,FALSE,"2000 NEW RATE SHAPING"}</definedName>
    <definedName name="wrn.Settlement._.Analysis." hidden="1">{"Assumptions",#N/A,FALSE,"Assumptions";"2003 - 2007 Summary",#N/A,FALSE,"Income Statement";"Summary Deferral Forecast",#N/A,FALSE,"Deferral Forecast"}</definedName>
    <definedName name="wrn.SumIncBalRat." hidden="1">{#N/A,#N/A,FALSE,"Summary";#N/A,#N/A,FALSE,"Income Statement";#N/A,#N/A,FALSE,"Balance Sheet";#N/A,#N/A,FALSE,"Ratios"}</definedName>
    <definedName name="wrn.Summary._.Print." localSheetId="2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definedName>
    <definedName name="wrn.Summary._.Print.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definedName>
    <definedName name="wrn.Supporting._.Calculations." localSheetId="2" hidden="1">{#N/A,#N/A,FALSE,"Work performed";#N/A,#N/A,FALSE,"Resources"}</definedName>
    <definedName name="wrn.Supporting._.Calculations." hidden="1">{#N/A,#N/A,FALSE,"Work performed";#N/A,#N/A,FALSE,"Resources"}</definedName>
    <definedName name="wrn.Tax._.Accrual." localSheetId="2" hidden="1">{#N/A,#N/A,TRUE,"TAXPROV";#N/A,#N/A,TRUE,"FLOWTHRU";#N/A,#N/A,TRUE,"SCHEDULE M'S";#N/A,#N/A,TRUE,"PLANT M'S";#N/A,#N/A,TRUE,"TAXJE"}</definedName>
    <definedName name="wrn.Tax._.Accrual." hidden="1">{#N/A,#N/A,TRUE,"TAXPROV";#N/A,#N/A,TRUE,"FLOWTHRU";#N/A,#N/A,TRUE,"SCHEDULE M'S";#N/A,#N/A,TRUE,"PLANT M'S";#N/A,#N/A,TRUE,"TAXJE"}</definedName>
    <definedName name="wrn.TBC._.Update." hidden="1">{#N/A,#N/A,FALSE,"TABLE I";#N/A,#N/A,FALSE,"TBC Development";#N/A,#N/A,FALSE,"MTC -Tax Development";#N/A,#N/A,FALSE,"MTC - Tax descriptions";#N/A,#N/A,FALSE,"MTC -Tax True Up"}</definedName>
    <definedName name="wrn.Unit._.2." hidden="1">{#N/A,#N/A,TRUE,"Forecast";#N/A,#N/A,TRUE,"Cap U2";#N/A,#N/A,TRUE,"Exp U2";#N/A,#N/A,TRUE,"II U2"}</definedName>
    <definedName name="WWa740b7c269bc4fc4894843b770aad37f_A787" hidden="1">#REF!</definedName>
    <definedName name="wwrrnn" hidden="1">{#N/A,#N/A,TRUE,"Forecast";#N/A,#N/A,TRUE,"Cap U2";#N/A,#N/A,TRUE,"Exp U2";#N/A,#N/A,TRUE,"II U2"}</definedName>
    <definedName name="www" hidden="1">{#N/A,#N/A,FALSE,"O&amp;M by processes";#N/A,#N/A,FALSE,"Elec Act vs Bud";#N/A,#N/A,FALSE,"G&amp;A";#N/A,#N/A,FALSE,"BGS";#N/A,#N/A,FALSE,"Res Cost"}</definedName>
    <definedName name="x" hidden="1">{#N/A,#N/A,FALSE,"O&amp;M by processes";#N/A,#N/A,FALSE,"Elec Act vs Bud";#N/A,#N/A,FALSE,"G&amp;A";#N/A,#N/A,FALSE,"BGS";#N/A,#N/A,FALSE,"Res Cost"}</definedName>
    <definedName name="xa" localSheetId="2" hidden="1">{"'Metretek HTML'!$A$7:$W$42"}</definedName>
    <definedName name="xa" hidden="1">{"'Metretek HTML'!$A$7:$W$42"}</definedName>
    <definedName name="xls" localSheetId="2" hidden="1">{"'Metretek HTML'!$A$7:$W$42"}</definedName>
    <definedName name="xls" hidden="1">{"'Metretek HTML'!$A$7:$W$42"}</definedName>
    <definedName name="XO" localSheetId="2" hidden="1">{"'Metretek HTML'!$A$7:$W$42"}</definedName>
    <definedName name="XO" hidden="1">{"'Metretek HTML'!$A$7:$W$42"}</definedName>
    <definedName name="xs" localSheetId="2" hidden="1">{"'Metretek HTML'!$A$7:$W$42"}</definedName>
    <definedName name="xs" hidden="1">{"'Metretek HTML'!$A$7:$W$42"}</definedName>
    <definedName name="xTc">'[77]PMG Annual'!#REF!</definedName>
    <definedName name="xx" hidden="1">{"'Metretek HTML'!$A$7:$W$42"}</definedName>
    <definedName name="xxx" localSheetId="2" hidden="1">{#N/A,#N/A,FALSE,"O&amp;M by processes";#N/A,#N/A,FALSE,"Elec Act vs Bud";#N/A,#N/A,FALSE,"G&amp;A";#N/A,#N/A,FALSE,"BGS";#N/A,#N/A,FALSE,"Res Cost"}</definedName>
    <definedName name="xxx" hidden="1">{#N/A,#N/A,TRUE,"TAXPROV";#N/A,#N/A,TRUE,"FLOWTHRU";#N/A,#N/A,TRUE,"SCHEDULE M'S";#N/A,#N/A,TRUE,"PLANT M'S";#N/A,#N/A,TRUE,"TAXJE"}</definedName>
    <definedName name="xxxx" localSheetId="2" hidden="1">{#N/A,#N/A,FALSE,"O&amp;M by processes";#N/A,#N/A,FALSE,"Elec Act vs Bud";#N/A,#N/A,FALSE,"G&amp;A";#N/A,#N/A,FALSE,"BGS";#N/A,#N/A,FALSE,"Res Cost"}</definedName>
    <definedName name="xxxx" hidden="1">{#N/A,#N/A,FALSE,"O&amp;M by processes";#N/A,#N/A,FALSE,"Elec Act vs Bud";#N/A,#N/A,FALSE,"G&amp;A";#N/A,#N/A,FALSE,"BGS";#N/A,#N/A,FALSE,"Res Cost"}</definedName>
    <definedName name="xxxxxxx" localSheetId="2" hidden="1">{"'Metretek HTML'!$A$7:$W$42"}</definedName>
    <definedName name="xxxxxxx" hidden="1">{"'Metretek HTML'!$A$7:$W$42"}</definedName>
    <definedName name="XXXXXXXXXXXXXX" localSheetId="2" hidden="1">{"'Metretek HTML'!$A$7:$W$42"}</definedName>
    <definedName name="XXXXXXXXXXXXXX" hidden="1">{"'Metretek HTML'!$A$7:$W$42"}</definedName>
    <definedName name="xy" localSheetId="2" hidden="1">{"'Metretek HTML'!$A$7:$W$42"}</definedName>
    <definedName name="xy" hidden="1">{"'Metretek HTML'!$A$7:$W$42"}</definedName>
    <definedName name="XZ" localSheetId="2" hidden="1">{"'Metretek HTML'!$A$7:$W$42"}</definedName>
    <definedName name="XZ" hidden="1">{"'Metretek HTML'!$A$7:$W$42"}</definedName>
    <definedName name="y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ates_Center_E_P">#REF!</definedName>
    <definedName name="year" hidden="1">{"'Metretek HTML'!$A$7:$W$42"}</definedName>
    <definedName name="Year_2001">#REF!</definedName>
    <definedName name="Year_2002">#REF!</definedName>
    <definedName name="Year_2003">#REF!</definedName>
    <definedName name="Year_2004">#REF!</definedName>
    <definedName name="Year_2005">#REF!</definedName>
    <definedName name="Year_2006">#REF!</definedName>
    <definedName name="Year_2007">#REF!</definedName>
    <definedName name="YEAR1">[78]INPUTS!$C$17</definedName>
    <definedName name="yeartodate">[58]RPT80MAR!$A$84:$D$158</definedName>
    <definedName name="YEDATE">#REF!</definedName>
    <definedName name="YR_2005">'[31]Aday IS EG Subs'!#REF!</definedName>
    <definedName name="YR_2006">'[31]Aday IS EG Subs'!#REF!</definedName>
    <definedName name="YR_2007">'[31]Aday IS EG Subs'!#REF!</definedName>
    <definedName name="YR_2008">'[31]Aday IS EG Subs'!#REF!</definedName>
    <definedName name="yrtm1">[3]Print!$I$31</definedName>
    <definedName name="yrtm2">[3]Print!$G$31</definedName>
    <definedName name="yrtm3">[3]Print!$E$31</definedName>
    <definedName name="yrtm4">[3]Print!$C$31</definedName>
    <definedName name="yryryrr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ryryrr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ytd">#REF!</definedName>
    <definedName name="yy" localSheetId="2" hidden="1">{"'Metretek HTML'!$A$7:$W$42"}</definedName>
    <definedName name="yy" hidden="1">{"'Metretek HTML'!$A$7:$W$42"}</definedName>
    <definedName name="yyy" localSheetId="2" hidden="1">{#N/A,#N/A,FALSE,"Sheet1"}</definedName>
    <definedName name="yyy" hidden="1">{#N/A,#N/A,FALSE,"Sheet1"}</definedName>
    <definedName name="z" localSheetId="2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" hidden="1">{#N/A,#N/A,FALSE,"Monthly SAIFI";#N/A,#N/A,FALSE,"Yearly SAIFI";#N/A,#N/A,FALSE,"Monthly CAIDI";#N/A,#N/A,FALSE,"Yearly CAIDI";#N/A,#N/A,FALSE,"Monthly SAIDI";#N/A,#N/A,FALSE,"Yearly SAIDI";#N/A,#N/A,FALSE,"Monthly MAIFI";#N/A,#N/A,FALSE,"Yearly MAIFI";#N/A,#N/A,FALSE,"Monthly Cust &gt;=4 Int"}</definedName>
    <definedName name="Z_0F31EE74_9E67_46FB_A48E_0B8C7956D38D_.wvu.Cols" hidden="1">#REF!</definedName>
    <definedName name="Z_0F31EE74_9E67_46FB_A48E_0B8C7956D38D_.wvu.PrintArea" hidden="1">#REF!</definedName>
    <definedName name="Z_0F31EE74_9E67_46FB_A48E_0B8C7956D38D_.wvu.PrintTitles" hidden="1">#REF!</definedName>
    <definedName name="Z_2AB7E035_F651_11D6_AD9F_005004545556_.wvu.PrintTitles" hidden="1">'[79]Time Phased Hours'!$A$1:$C$65536,'[79]Time Phased Hours'!$A$3:$IV$5</definedName>
    <definedName name="Z_B7A05E1E_93CE_40AF_8215_EED8EE94C1F4_.wvu.PrintArea" hidden="1">'[79]Risk Profile'!$A$1:$AA$187</definedName>
    <definedName name="zaph">#REF!</definedName>
    <definedName name="zero">0</definedName>
    <definedName name="zxfg" localSheetId="2" hidden="1">#REF!</definedName>
    <definedName name="zxfg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0" i="1" l="1"/>
  <c r="D19" i="3"/>
  <c r="H15" i="3" s="1"/>
  <c r="J15" i="3" s="1"/>
  <c r="H12" i="3"/>
  <c r="J12" i="3" s="1"/>
  <c r="H11" i="3"/>
  <c r="J11" i="3" s="1"/>
  <c r="H10" i="3"/>
  <c r="J10" i="3" s="1"/>
  <c r="H9" i="3"/>
  <c r="AP26" i="1"/>
  <c r="AR26" i="1" s="1"/>
  <c r="AT26" i="1" s="1"/>
  <c r="F26" i="1"/>
  <c r="D26" i="1"/>
  <c r="L30" i="2"/>
  <c r="H30" i="2"/>
  <c r="B26" i="2"/>
  <c r="B27" i="2" s="1"/>
  <c r="B28" i="2" s="1"/>
  <c r="B29" i="2" s="1"/>
  <c r="B30" i="2" s="1"/>
  <c r="H14" i="3" l="1"/>
  <c r="J14" i="3" s="1"/>
  <c r="H16" i="3"/>
  <c r="J16" i="3" s="1"/>
  <c r="H13" i="3"/>
  <c r="J13" i="3" s="1"/>
  <c r="H17" i="3"/>
  <c r="J17" i="3" s="1"/>
  <c r="J9" i="3"/>
  <c r="AP12" i="1"/>
  <c r="AP20" i="1"/>
  <c r="AP13" i="1"/>
  <c r="AP21" i="1"/>
  <c r="AP19" i="1"/>
  <c r="AP14" i="1"/>
  <c r="AP22" i="1"/>
  <c r="AP11" i="1"/>
  <c r="AP15" i="1"/>
  <c r="AP8" i="1"/>
  <c r="AP16" i="1"/>
  <c r="AP24" i="1"/>
  <c r="AP23" i="1"/>
  <c r="AP9" i="1"/>
  <c r="AP28" i="1" s="1"/>
  <c r="AP17" i="1"/>
  <c r="AP25" i="1"/>
  <c r="AP10" i="1"/>
  <c r="AP18" i="1"/>
  <c r="H19" i="3" l="1"/>
  <c r="J19" i="3"/>
  <c r="D658" i="3" l="1"/>
  <c r="H654" i="3" s="1"/>
  <c r="J654" i="3" s="1"/>
  <c r="H648" i="3"/>
  <c r="J648" i="3" s="1"/>
  <c r="H642" i="3"/>
  <c r="J642" i="3" s="1"/>
  <c r="H637" i="3"/>
  <c r="J637" i="3" s="1"/>
  <c r="H636" i="3"/>
  <c r="J636" i="3" s="1"/>
  <c r="H635" i="3"/>
  <c r="J635" i="3" s="1"/>
  <c r="H634" i="3"/>
  <c r="J634" i="3" s="1"/>
  <c r="H633" i="3"/>
  <c r="J633" i="3" s="1"/>
  <c r="H632" i="3"/>
  <c r="J632" i="3" s="1"/>
  <c r="H631" i="3"/>
  <c r="J631" i="3" s="1"/>
  <c r="H630" i="3"/>
  <c r="J630" i="3" s="1"/>
  <c r="H629" i="3"/>
  <c r="J629" i="3" s="1"/>
  <c r="H628" i="3"/>
  <c r="J628" i="3" s="1"/>
  <c r="J627" i="3"/>
  <c r="H627" i="3"/>
  <c r="H626" i="3"/>
  <c r="J626" i="3" s="1"/>
  <c r="H625" i="3"/>
  <c r="J625" i="3" s="1"/>
  <c r="H624" i="3"/>
  <c r="D619" i="3"/>
  <c r="H617" i="3" s="1"/>
  <c r="J617" i="3" s="1"/>
  <c r="H614" i="3"/>
  <c r="J614" i="3" s="1"/>
  <c r="H607" i="3"/>
  <c r="J607" i="3" s="1"/>
  <c r="H602" i="3"/>
  <c r="J602" i="3" s="1"/>
  <c r="H598" i="3"/>
  <c r="J598" i="3" s="1"/>
  <c r="H591" i="3"/>
  <c r="J591" i="3" s="1"/>
  <c r="H586" i="3"/>
  <c r="J586" i="3" s="1"/>
  <c r="D580" i="3"/>
  <c r="H577" i="3" s="1"/>
  <c r="J577" i="3" s="1"/>
  <c r="H575" i="3"/>
  <c r="J575" i="3" s="1"/>
  <c r="H568" i="3"/>
  <c r="J568" i="3" s="1"/>
  <c r="H567" i="3"/>
  <c r="J567" i="3" s="1"/>
  <c r="H563" i="3"/>
  <c r="J563" i="3" s="1"/>
  <c r="H561" i="3"/>
  <c r="J561" i="3" s="1"/>
  <c r="H560" i="3"/>
  <c r="J560" i="3" s="1"/>
  <c r="H558" i="3"/>
  <c r="J558" i="3" s="1"/>
  <c r="H556" i="3"/>
  <c r="J556" i="3" s="1"/>
  <c r="H555" i="3"/>
  <c r="J555" i="3" s="1"/>
  <c r="H553" i="3"/>
  <c r="J553" i="3" s="1"/>
  <c r="H550" i="3"/>
  <c r="J550" i="3" s="1"/>
  <c r="H547" i="3"/>
  <c r="J547" i="3" s="1"/>
  <c r="D523" i="3"/>
  <c r="D522" i="3"/>
  <c r="D517" i="3"/>
  <c r="D484" i="3"/>
  <c r="D483" i="3"/>
  <c r="D482" i="3"/>
  <c r="D502" i="3" s="1"/>
  <c r="H495" i="3" s="1"/>
  <c r="J495" i="3" s="1"/>
  <c r="D445" i="3"/>
  <c r="D444" i="3"/>
  <c r="D443" i="3"/>
  <c r="D439" i="3"/>
  <c r="D463" i="3" s="1"/>
  <c r="H452" i="3" s="1"/>
  <c r="J452" i="3" s="1"/>
  <c r="D414" i="3"/>
  <c r="D413" i="3"/>
  <c r="D412" i="3"/>
  <c r="D406" i="3"/>
  <c r="D405" i="3"/>
  <c r="D404" i="3"/>
  <c r="D385" i="3"/>
  <c r="H376" i="3" s="1"/>
  <c r="J376" i="3" s="1"/>
  <c r="H368" i="3"/>
  <c r="J368" i="3" s="1"/>
  <c r="D346" i="3"/>
  <c r="H342" i="3" s="1"/>
  <c r="J342" i="3" s="1"/>
  <c r="H338" i="3"/>
  <c r="J338" i="3" s="1"/>
  <c r="H337" i="3"/>
  <c r="J337" i="3" s="1"/>
  <c r="H334" i="3"/>
  <c r="J334" i="3" s="1"/>
  <c r="H332" i="3"/>
  <c r="J332" i="3" s="1"/>
  <c r="J330" i="3"/>
  <c r="H330" i="3"/>
  <c r="H328" i="3"/>
  <c r="J328" i="3" s="1"/>
  <c r="H327" i="3"/>
  <c r="J327" i="3" s="1"/>
  <c r="H325" i="3"/>
  <c r="J325" i="3" s="1"/>
  <c r="H324" i="3"/>
  <c r="J324" i="3" s="1"/>
  <c r="H323" i="3"/>
  <c r="J323" i="3" s="1"/>
  <c r="H322" i="3"/>
  <c r="J322" i="3" s="1"/>
  <c r="J319" i="3"/>
  <c r="H319" i="3"/>
  <c r="H318" i="3"/>
  <c r="J318" i="3" s="1"/>
  <c r="H316" i="3"/>
  <c r="J316" i="3" s="1"/>
  <c r="H315" i="3"/>
  <c r="J315" i="3" s="1"/>
  <c r="J314" i="3"/>
  <c r="H314" i="3"/>
  <c r="H313" i="3"/>
  <c r="J313" i="3" s="1"/>
  <c r="H312" i="3"/>
  <c r="D307" i="3"/>
  <c r="H305" i="3" s="1"/>
  <c r="J305" i="3" s="1"/>
  <c r="H303" i="3"/>
  <c r="J303" i="3" s="1"/>
  <c r="H298" i="3"/>
  <c r="J298" i="3" s="1"/>
  <c r="H295" i="3"/>
  <c r="J295" i="3" s="1"/>
  <c r="H291" i="3"/>
  <c r="J291" i="3" s="1"/>
  <c r="H290" i="3"/>
  <c r="J290" i="3" s="1"/>
  <c r="H289" i="3"/>
  <c r="J289" i="3" s="1"/>
  <c r="H285" i="3"/>
  <c r="J285" i="3" s="1"/>
  <c r="H283" i="3"/>
  <c r="J283" i="3" s="1"/>
  <c r="H281" i="3"/>
  <c r="J281" i="3" s="1"/>
  <c r="H280" i="3"/>
  <c r="J280" i="3" s="1"/>
  <c r="H279" i="3"/>
  <c r="J279" i="3" s="1"/>
  <c r="H277" i="3"/>
  <c r="J277" i="3" s="1"/>
  <c r="H276" i="3"/>
  <c r="J276" i="3" s="1"/>
  <c r="H275" i="3"/>
  <c r="J275" i="3" s="1"/>
  <c r="H274" i="3"/>
  <c r="J274" i="3" s="1"/>
  <c r="H273" i="3"/>
  <c r="J273" i="3" s="1"/>
  <c r="D262" i="3"/>
  <c r="D259" i="3"/>
  <c r="D250" i="3"/>
  <c r="D241" i="3"/>
  <c r="D240" i="3"/>
  <c r="D239" i="3"/>
  <c r="D238" i="3"/>
  <c r="D237" i="3"/>
  <c r="D236" i="3"/>
  <c r="D235" i="3"/>
  <c r="D223" i="3"/>
  <c r="D219" i="3"/>
  <c r="D218" i="3"/>
  <c r="D217" i="3"/>
  <c r="D207" i="3"/>
  <c r="D195" i="3"/>
  <c r="D185" i="3"/>
  <c r="D182" i="3"/>
  <c r="D181" i="3"/>
  <c r="D180" i="3"/>
  <c r="D179" i="3"/>
  <c r="D178" i="3"/>
  <c r="D177" i="3"/>
  <c r="D176" i="3"/>
  <c r="D175" i="3"/>
  <c r="D174" i="3"/>
  <c r="D173" i="3"/>
  <c r="D172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51" i="3" s="1"/>
  <c r="H123" i="3" s="1"/>
  <c r="J123" i="3" s="1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8" i="3"/>
  <c r="D70" i="3"/>
  <c r="D69" i="3"/>
  <c r="D68" i="3"/>
  <c r="D67" i="3"/>
  <c r="D59" i="3"/>
  <c r="D58" i="3"/>
  <c r="D57" i="3"/>
  <c r="D55" i="3"/>
  <c r="D54" i="3"/>
  <c r="D53" i="3"/>
  <c r="D51" i="3"/>
  <c r="D50" i="3"/>
  <c r="D49" i="3"/>
  <c r="D48" i="3"/>
  <c r="D43" i="3"/>
  <c r="D42" i="3"/>
  <c r="D41" i="3"/>
  <c r="D39" i="3"/>
  <c r="D34" i="3"/>
  <c r="H26" i="3" s="1"/>
  <c r="J26" i="3" s="1"/>
  <c r="A3" i="3"/>
  <c r="F32" i="2"/>
  <c r="D32" i="2"/>
  <c r="N32" i="2"/>
  <c r="H29" i="2"/>
  <c r="L29" i="2" s="1"/>
  <c r="D25" i="1" s="1"/>
  <c r="H28" i="2"/>
  <c r="L28" i="2" s="1"/>
  <c r="H27" i="2"/>
  <c r="L27" i="2" s="1"/>
  <c r="D23" i="1" s="1"/>
  <c r="H26" i="2"/>
  <c r="L26" i="2" s="1"/>
  <c r="D22" i="1" s="1"/>
  <c r="H25" i="2"/>
  <c r="L25" i="2" s="1"/>
  <c r="D21" i="1" s="1"/>
  <c r="H24" i="2"/>
  <c r="L24" i="2" s="1"/>
  <c r="D20" i="1" s="1"/>
  <c r="H23" i="2"/>
  <c r="L23" i="2" s="1"/>
  <c r="D19" i="1" s="1"/>
  <c r="H22" i="2"/>
  <c r="L22" i="2" s="1"/>
  <c r="H21" i="2"/>
  <c r="L21" i="2" s="1"/>
  <c r="H20" i="2"/>
  <c r="L20" i="2" s="1"/>
  <c r="D17" i="1" s="1"/>
  <c r="H19" i="2"/>
  <c r="L19" i="2" s="1"/>
  <c r="H18" i="2"/>
  <c r="L18" i="2" s="1"/>
  <c r="H17" i="2"/>
  <c r="L17" i="2" s="1"/>
  <c r="D15" i="1" s="1"/>
  <c r="H16" i="2"/>
  <c r="L16" i="2" s="1"/>
  <c r="H15" i="2"/>
  <c r="L15" i="2" s="1"/>
  <c r="L14" i="2"/>
  <c r="H14" i="2"/>
  <c r="H13" i="2"/>
  <c r="L13" i="2" s="1"/>
  <c r="H12" i="2"/>
  <c r="L12" i="2" s="1"/>
  <c r="B12" i="2"/>
  <c r="B13" i="2" s="1"/>
  <c r="B14" i="2" s="1"/>
  <c r="B16" i="2" s="1"/>
  <c r="B17" i="2" s="1"/>
  <c r="B19" i="2" s="1"/>
  <c r="B20" i="2" s="1"/>
  <c r="B21" i="2" s="1"/>
  <c r="B23" i="2" s="1"/>
  <c r="B24" i="2" s="1"/>
  <c r="B25" i="2" s="1"/>
  <c r="H11" i="2"/>
  <c r="L11" i="2" s="1"/>
  <c r="D10" i="1" s="1"/>
  <c r="B11" i="2"/>
  <c r="H10" i="2"/>
  <c r="L10" i="2" s="1"/>
  <c r="D9" i="1" s="1"/>
  <c r="H9" i="2"/>
  <c r="L9" i="2" s="1"/>
  <c r="D8" i="1" s="1"/>
  <c r="A3" i="2"/>
  <c r="F24" i="1"/>
  <c r="D24" i="1"/>
  <c r="F23" i="1"/>
  <c r="F22" i="1"/>
  <c r="F21" i="1"/>
  <c r="F20" i="1"/>
  <c r="F19" i="1"/>
  <c r="F18" i="1"/>
  <c r="F17" i="1"/>
  <c r="F16" i="1"/>
  <c r="D16" i="1"/>
  <c r="F15" i="1"/>
  <c r="F14" i="1"/>
  <c r="D14" i="1"/>
  <c r="F13" i="1"/>
  <c r="D13" i="1"/>
  <c r="F12" i="1"/>
  <c r="D12" i="1"/>
  <c r="F11" i="1"/>
  <c r="D11" i="1"/>
  <c r="F10" i="1"/>
  <c r="F9" i="1"/>
  <c r="F8" i="1"/>
  <c r="H29" i="3" l="1"/>
  <c r="J29" i="3" s="1"/>
  <c r="H282" i="3"/>
  <c r="J282" i="3" s="1"/>
  <c r="H294" i="3"/>
  <c r="J294" i="3" s="1"/>
  <c r="H329" i="3"/>
  <c r="J329" i="3" s="1"/>
  <c r="H380" i="3"/>
  <c r="J380" i="3" s="1"/>
  <c r="H430" i="3"/>
  <c r="J430" i="3" s="1"/>
  <c r="H599" i="3"/>
  <c r="J599" i="3" s="1"/>
  <c r="H615" i="3"/>
  <c r="J615" i="3" s="1"/>
  <c r="H639" i="3"/>
  <c r="J639" i="3" s="1"/>
  <c r="H644" i="3"/>
  <c r="J644" i="3" s="1"/>
  <c r="H652" i="3"/>
  <c r="J652" i="3" s="1"/>
  <c r="H30" i="3"/>
  <c r="J30" i="3" s="1"/>
  <c r="H434" i="3"/>
  <c r="J434" i="3" s="1"/>
  <c r="H645" i="3"/>
  <c r="J645" i="3" s="1"/>
  <c r="H653" i="3"/>
  <c r="J653" i="3" s="1"/>
  <c r="D424" i="3"/>
  <c r="H411" i="3" s="1"/>
  <c r="J411" i="3" s="1"/>
  <c r="H487" i="3"/>
  <c r="J487" i="3" s="1"/>
  <c r="H546" i="3"/>
  <c r="J546" i="3" s="1"/>
  <c r="H551" i="3"/>
  <c r="J551" i="3" s="1"/>
  <c r="H557" i="3"/>
  <c r="J557" i="3" s="1"/>
  <c r="H562" i="3"/>
  <c r="J562" i="3" s="1"/>
  <c r="H570" i="3"/>
  <c r="J570" i="3" s="1"/>
  <c r="H587" i="3"/>
  <c r="J587" i="3" s="1"/>
  <c r="H603" i="3"/>
  <c r="J603" i="3" s="1"/>
  <c r="H640" i="3"/>
  <c r="J640" i="3" s="1"/>
  <c r="H647" i="3"/>
  <c r="J647" i="3" s="1"/>
  <c r="H655" i="3"/>
  <c r="J655" i="3" s="1"/>
  <c r="H286" i="3"/>
  <c r="J286" i="3" s="1"/>
  <c r="H299" i="3"/>
  <c r="J299" i="3" s="1"/>
  <c r="H320" i="3"/>
  <c r="J320" i="3" s="1"/>
  <c r="H326" i="3"/>
  <c r="J326" i="3" s="1"/>
  <c r="H331" i="3"/>
  <c r="J331" i="3" s="1"/>
  <c r="H491" i="3"/>
  <c r="J491" i="3" s="1"/>
  <c r="H552" i="3"/>
  <c r="J552" i="3" s="1"/>
  <c r="H590" i="3"/>
  <c r="J590" i="3" s="1"/>
  <c r="H606" i="3"/>
  <c r="J606" i="3" s="1"/>
  <c r="H641" i="3"/>
  <c r="J641" i="3" s="1"/>
  <c r="H278" i="3"/>
  <c r="J278" i="3" s="1"/>
  <c r="H287" i="3"/>
  <c r="J287" i="3" s="1"/>
  <c r="H302" i="3"/>
  <c r="J302" i="3" s="1"/>
  <c r="H321" i="3"/>
  <c r="J321" i="3" s="1"/>
  <c r="H341" i="3"/>
  <c r="J341" i="3" s="1"/>
  <c r="H444" i="3"/>
  <c r="J444" i="3" s="1"/>
  <c r="H499" i="3"/>
  <c r="J499" i="3" s="1"/>
  <c r="H571" i="3"/>
  <c r="J571" i="3" s="1"/>
  <c r="H25" i="3"/>
  <c r="J25" i="3" s="1"/>
  <c r="H445" i="3"/>
  <c r="J445" i="3" s="1"/>
  <c r="D541" i="3"/>
  <c r="H522" i="3" s="1"/>
  <c r="J522" i="3" s="1"/>
  <c r="H548" i="3"/>
  <c r="J548" i="3" s="1"/>
  <c r="H564" i="3"/>
  <c r="J564" i="3" s="1"/>
  <c r="H574" i="3"/>
  <c r="J574" i="3" s="1"/>
  <c r="H594" i="3"/>
  <c r="J594" i="3" s="1"/>
  <c r="H610" i="3"/>
  <c r="J610" i="3" s="1"/>
  <c r="H649" i="3"/>
  <c r="J649" i="3" s="1"/>
  <c r="H317" i="3"/>
  <c r="J317" i="3" s="1"/>
  <c r="H333" i="3"/>
  <c r="J333" i="3" s="1"/>
  <c r="H352" i="3"/>
  <c r="J352" i="3" s="1"/>
  <c r="H448" i="3"/>
  <c r="J448" i="3" s="1"/>
  <c r="H549" i="3"/>
  <c r="J549" i="3" s="1"/>
  <c r="H554" i="3"/>
  <c r="J554" i="3" s="1"/>
  <c r="H559" i="3"/>
  <c r="J559" i="3" s="1"/>
  <c r="H566" i="3"/>
  <c r="J566" i="3" s="1"/>
  <c r="H595" i="3"/>
  <c r="J595" i="3" s="1"/>
  <c r="H611" i="3"/>
  <c r="J611" i="3" s="1"/>
  <c r="H638" i="3"/>
  <c r="J638" i="3" s="1"/>
  <c r="H643" i="3"/>
  <c r="J643" i="3" s="1"/>
  <c r="H651" i="3"/>
  <c r="J651" i="3" s="1"/>
  <c r="D18" i="1"/>
  <c r="D28" i="1"/>
  <c r="H69" i="3"/>
  <c r="J69" i="3" s="1"/>
  <c r="H121" i="3"/>
  <c r="J121" i="3" s="1"/>
  <c r="H132" i="3"/>
  <c r="J132" i="3" s="1"/>
  <c r="H138" i="3"/>
  <c r="J138" i="3" s="1"/>
  <c r="H133" i="3"/>
  <c r="J133" i="3" s="1"/>
  <c r="H139" i="3"/>
  <c r="J139" i="3" s="1"/>
  <c r="H145" i="3"/>
  <c r="J145" i="3" s="1"/>
  <c r="H131" i="3"/>
  <c r="J131" i="3" s="1"/>
  <c r="H144" i="3"/>
  <c r="J144" i="3" s="1"/>
  <c r="H32" i="2"/>
  <c r="H122" i="3"/>
  <c r="J122" i="3" s="1"/>
  <c r="H128" i="3"/>
  <c r="J128" i="3" s="1"/>
  <c r="H134" i="3"/>
  <c r="J134" i="3" s="1"/>
  <c r="F25" i="1"/>
  <c r="F28" i="1" s="1"/>
  <c r="H83" i="3"/>
  <c r="J83" i="3" s="1"/>
  <c r="H117" i="3"/>
  <c r="H129" i="3"/>
  <c r="J129" i="3" s="1"/>
  <c r="D190" i="3"/>
  <c r="H163" i="3" s="1"/>
  <c r="J163" i="3" s="1"/>
  <c r="H174" i="3"/>
  <c r="J174" i="3" s="1"/>
  <c r="H148" i="3"/>
  <c r="J148" i="3" s="1"/>
  <c r="H147" i="3"/>
  <c r="J147" i="3" s="1"/>
  <c r="H135" i="3"/>
  <c r="J135" i="3" s="1"/>
  <c r="H127" i="3"/>
  <c r="J127" i="3" s="1"/>
  <c r="H119" i="3"/>
  <c r="J119" i="3" s="1"/>
  <c r="H149" i="3"/>
  <c r="J149" i="3" s="1"/>
  <c r="H140" i="3"/>
  <c r="J140" i="3" s="1"/>
  <c r="H146" i="3"/>
  <c r="J146" i="3" s="1"/>
  <c r="H130" i="3"/>
  <c r="J130" i="3" s="1"/>
  <c r="AH23" i="1"/>
  <c r="D112" i="3"/>
  <c r="H103" i="3" s="1"/>
  <c r="J103" i="3" s="1"/>
  <c r="H118" i="3"/>
  <c r="J118" i="3" s="1"/>
  <c r="H137" i="3"/>
  <c r="J137" i="3" s="1"/>
  <c r="H143" i="3"/>
  <c r="J143" i="3" s="1"/>
  <c r="H157" i="3"/>
  <c r="J157" i="3" s="1"/>
  <c r="H217" i="3"/>
  <c r="J217" i="3" s="1"/>
  <c r="D229" i="3"/>
  <c r="L32" i="2"/>
  <c r="D73" i="3"/>
  <c r="H51" i="3" s="1"/>
  <c r="J51" i="3" s="1"/>
  <c r="H167" i="3"/>
  <c r="J167" i="3" s="1"/>
  <c r="H78" i="3"/>
  <c r="H98" i="3"/>
  <c r="J98" i="3" s="1"/>
  <c r="H107" i="3"/>
  <c r="J107" i="3" s="1"/>
  <c r="AH24" i="1"/>
  <c r="H42" i="3"/>
  <c r="J42" i="3" s="1"/>
  <c r="H100" i="3"/>
  <c r="J100" i="3" s="1"/>
  <c r="H108" i="3"/>
  <c r="J108" i="3" s="1"/>
  <c r="H164" i="3"/>
  <c r="J164" i="3" s="1"/>
  <c r="H175" i="3"/>
  <c r="J175" i="3" s="1"/>
  <c r="H207" i="3"/>
  <c r="J207" i="3" s="1"/>
  <c r="D268" i="3"/>
  <c r="H235" i="3"/>
  <c r="J235" i="3" s="1"/>
  <c r="H58" i="3"/>
  <c r="J58" i="3" s="1"/>
  <c r="H120" i="3"/>
  <c r="J120" i="3" s="1"/>
  <c r="H125" i="3"/>
  <c r="J125" i="3" s="1"/>
  <c r="H136" i="3"/>
  <c r="J136" i="3" s="1"/>
  <c r="H141" i="3"/>
  <c r="J141" i="3" s="1"/>
  <c r="H165" i="3"/>
  <c r="J165" i="3" s="1"/>
  <c r="H176" i="3"/>
  <c r="J176" i="3" s="1"/>
  <c r="H195" i="3"/>
  <c r="H236" i="3"/>
  <c r="J236" i="3" s="1"/>
  <c r="H84" i="3"/>
  <c r="J84" i="3" s="1"/>
  <c r="H92" i="3"/>
  <c r="J92" i="3" s="1"/>
  <c r="H124" i="3"/>
  <c r="J124" i="3" s="1"/>
  <c r="H218" i="3"/>
  <c r="J218" i="3" s="1"/>
  <c r="H32" i="3"/>
  <c r="J32" i="3" s="1"/>
  <c r="H28" i="3"/>
  <c r="J28" i="3" s="1"/>
  <c r="H24" i="3"/>
  <c r="H31" i="3"/>
  <c r="J31" i="3" s="1"/>
  <c r="H27" i="3"/>
  <c r="J27" i="3" s="1"/>
  <c r="H126" i="3"/>
  <c r="J126" i="3" s="1"/>
  <c r="H142" i="3"/>
  <c r="J142" i="3" s="1"/>
  <c r="H181" i="3"/>
  <c r="J181" i="3" s="1"/>
  <c r="H356" i="3"/>
  <c r="J356" i="3" s="1"/>
  <c r="H438" i="3"/>
  <c r="J438" i="3" s="1"/>
  <c r="H483" i="3"/>
  <c r="J483" i="3" s="1"/>
  <c r="H530" i="3"/>
  <c r="J530" i="3" s="1"/>
  <c r="H360" i="3"/>
  <c r="J360" i="3" s="1"/>
  <c r="H440" i="3"/>
  <c r="J440" i="3" s="1"/>
  <c r="H458" i="3"/>
  <c r="J458" i="3" s="1"/>
  <c r="H454" i="3"/>
  <c r="J454" i="3" s="1"/>
  <c r="H450" i="3"/>
  <c r="J450" i="3" s="1"/>
  <c r="H446" i="3"/>
  <c r="J446" i="3" s="1"/>
  <c r="H443" i="3"/>
  <c r="J443" i="3" s="1"/>
  <c r="H436" i="3"/>
  <c r="J436" i="3" s="1"/>
  <c r="H432" i="3"/>
  <c r="J432" i="3" s="1"/>
  <c r="H461" i="3"/>
  <c r="J461" i="3" s="1"/>
  <c r="H457" i="3"/>
  <c r="J457" i="3" s="1"/>
  <c r="H453" i="3"/>
  <c r="J453" i="3" s="1"/>
  <c r="H449" i="3"/>
  <c r="J449" i="3" s="1"/>
  <c r="H435" i="3"/>
  <c r="J435" i="3" s="1"/>
  <c r="H431" i="3"/>
  <c r="J431" i="3" s="1"/>
  <c r="H442" i="3"/>
  <c r="J442" i="3" s="1"/>
  <c r="H441" i="3"/>
  <c r="J441" i="3" s="1"/>
  <c r="H459" i="3"/>
  <c r="J459" i="3" s="1"/>
  <c r="H455" i="3"/>
  <c r="J455" i="3" s="1"/>
  <c r="H451" i="3"/>
  <c r="J451" i="3" s="1"/>
  <c r="H447" i="3"/>
  <c r="J447" i="3" s="1"/>
  <c r="H437" i="3"/>
  <c r="J437" i="3" s="1"/>
  <c r="H433" i="3"/>
  <c r="J433" i="3" s="1"/>
  <c r="H429" i="3"/>
  <c r="H456" i="3"/>
  <c r="J456" i="3" s="1"/>
  <c r="H364" i="3"/>
  <c r="J364" i="3" s="1"/>
  <c r="H460" i="3"/>
  <c r="J460" i="3" s="1"/>
  <c r="H484" i="3"/>
  <c r="J484" i="3" s="1"/>
  <c r="H514" i="3"/>
  <c r="J514" i="3" s="1"/>
  <c r="H510" i="3"/>
  <c r="J510" i="3" s="1"/>
  <c r="H536" i="3"/>
  <c r="J536" i="3" s="1"/>
  <c r="H532" i="3"/>
  <c r="J532" i="3" s="1"/>
  <c r="H528" i="3"/>
  <c r="J528" i="3" s="1"/>
  <c r="H524" i="3"/>
  <c r="J524" i="3" s="1"/>
  <c r="H521" i="3"/>
  <c r="J521" i="3" s="1"/>
  <c r="H513" i="3"/>
  <c r="J513" i="3" s="1"/>
  <c r="H509" i="3"/>
  <c r="J509" i="3" s="1"/>
  <c r="H539" i="3"/>
  <c r="J539" i="3" s="1"/>
  <c r="H535" i="3"/>
  <c r="J535" i="3" s="1"/>
  <c r="H531" i="3"/>
  <c r="J531" i="3" s="1"/>
  <c r="H527" i="3"/>
  <c r="J527" i="3" s="1"/>
  <c r="H520" i="3"/>
  <c r="J520" i="3" s="1"/>
  <c r="H516" i="3"/>
  <c r="J516" i="3" s="1"/>
  <c r="H512" i="3"/>
  <c r="J512" i="3" s="1"/>
  <c r="H508" i="3"/>
  <c r="J508" i="3" s="1"/>
  <c r="H515" i="3"/>
  <c r="J515" i="3" s="1"/>
  <c r="H511" i="3"/>
  <c r="J511" i="3" s="1"/>
  <c r="H507" i="3"/>
  <c r="H537" i="3"/>
  <c r="J537" i="3" s="1"/>
  <c r="H533" i="3"/>
  <c r="J533" i="3" s="1"/>
  <c r="H529" i="3"/>
  <c r="J529" i="3" s="1"/>
  <c r="H525" i="3"/>
  <c r="J525" i="3" s="1"/>
  <c r="H518" i="3"/>
  <c r="J518" i="3" s="1"/>
  <c r="H538" i="3"/>
  <c r="J538" i="3" s="1"/>
  <c r="H420" i="3"/>
  <c r="J420" i="3" s="1"/>
  <c r="H416" i="3"/>
  <c r="J416" i="3" s="1"/>
  <c r="H403" i="3"/>
  <c r="J403" i="3" s="1"/>
  <c r="H399" i="3"/>
  <c r="J399" i="3" s="1"/>
  <c r="H395" i="3"/>
  <c r="J395" i="3" s="1"/>
  <c r="H391" i="3"/>
  <c r="J391" i="3" s="1"/>
  <c r="H409" i="3"/>
  <c r="J409" i="3" s="1"/>
  <c r="H419" i="3"/>
  <c r="J419" i="3" s="1"/>
  <c r="H415" i="3"/>
  <c r="J415" i="3" s="1"/>
  <c r="H412" i="3"/>
  <c r="J412" i="3" s="1"/>
  <c r="H405" i="3"/>
  <c r="J405" i="3" s="1"/>
  <c r="H402" i="3"/>
  <c r="J402" i="3" s="1"/>
  <c r="H398" i="3"/>
  <c r="J398" i="3" s="1"/>
  <c r="H394" i="3"/>
  <c r="J394" i="3" s="1"/>
  <c r="H390" i="3"/>
  <c r="H408" i="3"/>
  <c r="J408" i="3" s="1"/>
  <c r="H422" i="3"/>
  <c r="J422" i="3" s="1"/>
  <c r="H418" i="3"/>
  <c r="J418" i="3" s="1"/>
  <c r="H401" i="3"/>
  <c r="J401" i="3" s="1"/>
  <c r="H397" i="3"/>
  <c r="J397" i="3" s="1"/>
  <c r="H393" i="3"/>
  <c r="J393" i="3" s="1"/>
  <c r="H421" i="3"/>
  <c r="J421" i="3" s="1"/>
  <c r="H417" i="3"/>
  <c r="J417" i="3" s="1"/>
  <c r="H400" i="3"/>
  <c r="J400" i="3" s="1"/>
  <c r="H396" i="3"/>
  <c r="J396" i="3" s="1"/>
  <c r="H392" i="3"/>
  <c r="J392" i="3" s="1"/>
  <c r="H413" i="3"/>
  <c r="J413" i="3" s="1"/>
  <c r="H410" i="3"/>
  <c r="J410" i="3" s="1"/>
  <c r="H406" i="3"/>
  <c r="J406" i="3" s="1"/>
  <c r="H414" i="3"/>
  <c r="J414" i="3" s="1"/>
  <c r="H372" i="3"/>
  <c r="J372" i="3" s="1"/>
  <c r="H404" i="3"/>
  <c r="J404" i="3" s="1"/>
  <c r="H262" i="3"/>
  <c r="J262" i="3" s="1"/>
  <c r="H382" i="3"/>
  <c r="J382" i="3" s="1"/>
  <c r="H378" i="3"/>
  <c r="J378" i="3" s="1"/>
  <c r="H374" i="3"/>
  <c r="J374" i="3" s="1"/>
  <c r="H370" i="3"/>
  <c r="J370" i="3" s="1"/>
  <c r="H366" i="3"/>
  <c r="J366" i="3" s="1"/>
  <c r="H362" i="3"/>
  <c r="J362" i="3" s="1"/>
  <c r="H358" i="3"/>
  <c r="J358" i="3" s="1"/>
  <c r="H354" i="3"/>
  <c r="J354" i="3" s="1"/>
  <c r="H381" i="3"/>
  <c r="J381" i="3" s="1"/>
  <c r="H377" i="3"/>
  <c r="J377" i="3" s="1"/>
  <c r="H373" i="3"/>
  <c r="J373" i="3" s="1"/>
  <c r="H369" i="3"/>
  <c r="J369" i="3" s="1"/>
  <c r="H365" i="3"/>
  <c r="J365" i="3" s="1"/>
  <c r="H361" i="3"/>
  <c r="J361" i="3" s="1"/>
  <c r="H357" i="3"/>
  <c r="J357" i="3" s="1"/>
  <c r="H353" i="3"/>
  <c r="J353" i="3" s="1"/>
  <c r="H383" i="3"/>
  <c r="J383" i="3" s="1"/>
  <c r="H379" i="3"/>
  <c r="J379" i="3" s="1"/>
  <c r="H375" i="3"/>
  <c r="J375" i="3" s="1"/>
  <c r="H371" i="3"/>
  <c r="J371" i="3" s="1"/>
  <c r="H367" i="3"/>
  <c r="J367" i="3" s="1"/>
  <c r="H363" i="3"/>
  <c r="J363" i="3" s="1"/>
  <c r="H359" i="3"/>
  <c r="J359" i="3" s="1"/>
  <c r="H355" i="3"/>
  <c r="J355" i="3" s="1"/>
  <c r="H351" i="3"/>
  <c r="H407" i="3"/>
  <c r="J407" i="3" s="1"/>
  <c r="H479" i="3"/>
  <c r="J479" i="3" s="1"/>
  <c r="H475" i="3"/>
  <c r="J475" i="3" s="1"/>
  <c r="H471" i="3"/>
  <c r="J471" i="3" s="1"/>
  <c r="H497" i="3"/>
  <c r="J497" i="3" s="1"/>
  <c r="H493" i="3"/>
  <c r="J493" i="3" s="1"/>
  <c r="H489" i="3"/>
  <c r="J489" i="3" s="1"/>
  <c r="H485" i="3"/>
  <c r="J485" i="3" s="1"/>
  <c r="H482" i="3"/>
  <c r="J482" i="3" s="1"/>
  <c r="H478" i="3"/>
  <c r="J478" i="3" s="1"/>
  <c r="H474" i="3"/>
  <c r="J474" i="3" s="1"/>
  <c r="H470" i="3"/>
  <c r="J470" i="3" s="1"/>
  <c r="H500" i="3"/>
  <c r="J500" i="3" s="1"/>
  <c r="H496" i="3"/>
  <c r="J496" i="3" s="1"/>
  <c r="H492" i="3"/>
  <c r="J492" i="3" s="1"/>
  <c r="H488" i="3"/>
  <c r="J488" i="3" s="1"/>
  <c r="H481" i="3"/>
  <c r="J481" i="3" s="1"/>
  <c r="H477" i="3"/>
  <c r="J477" i="3" s="1"/>
  <c r="H473" i="3"/>
  <c r="J473" i="3" s="1"/>
  <c r="H469" i="3"/>
  <c r="J469" i="3" s="1"/>
  <c r="H480" i="3"/>
  <c r="J480" i="3" s="1"/>
  <c r="H476" i="3"/>
  <c r="J476" i="3" s="1"/>
  <c r="H472" i="3"/>
  <c r="J472" i="3" s="1"/>
  <c r="H468" i="3"/>
  <c r="H498" i="3"/>
  <c r="J498" i="3" s="1"/>
  <c r="H494" i="3"/>
  <c r="J494" i="3" s="1"/>
  <c r="H490" i="3"/>
  <c r="J490" i="3" s="1"/>
  <c r="H486" i="3"/>
  <c r="J486" i="3" s="1"/>
  <c r="H335" i="3"/>
  <c r="J335" i="3" s="1"/>
  <c r="H339" i="3"/>
  <c r="J339" i="3" s="1"/>
  <c r="H343" i="3"/>
  <c r="J343" i="3" s="1"/>
  <c r="H578" i="3"/>
  <c r="J578" i="3" s="1"/>
  <c r="H336" i="3"/>
  <c r="J336" i="3" s="1"/>
  <c r="H340" i="3"/>
  <c r="J340" i="3" s="1"/>
  <c r="H344" i="3"/>
  <c r="J344" i="3" s="1"/>
  <c r="H656" i="3"/>
  <c r="J656" i="3" s="1"/>
  <c r="H284" i="3"/>
  <c r="J284" i="3" s="1"/>
  <c r="H288" i="3"/>
  <c r="J288" i="3" s="1"/>
  <c r="H292" i="3"/>
  <c r="J292" i="3" s="1"/>
  <c r="H296" i="3"/>
  <c r="J296" i="3" s="1"/>
  <c r="H300" i="3"/>
  <c r="J300" i="3" s="1"/>
  <c r="H304" i="3"/>
  <c r="J304" i="3" s="1"/>
  <c r="J312" i="3"/>
  <c r="H588" i="3"/>
  <c r="J588" i="3" s="1"/>
  <c r="H592" i="3"/>
  <c r="J592" i="3" s="1"/>
  <c r="H596" i="3"/>
  <c r="J596" i="3" s="1"/>
  <c r="H600" i="3"/>
  <c r="J600" i="3" s="1"/>
  <c r="H604" i="3"/>
  <c r="J604" i="3" s="1"/>
  <c r="H608" i="3"/>
  <c r="J608" i="3" s="1"/>
  <c r="H612" i="3"/>
  <c r="J612" i="3" s="1"/>
  <c r="H616" i="3"/>
  <c r="J616" i="3" s="1"/>
  <c r="J624" i="3"/>
  <c r="H439" i="3"/>
  <c r="J439" i="3" s="1"/>
  <c r="H572" i="3"/>
  <c r="J572" i="3" s="1"/>
  <c r="H576" i="3"/>
  <c r="J576" i="3" s="1"/>
  <c r="H293" i="3"/>
  <c r="J293" i="3" s="1"/>
  <c r="H297" i="3"/>
  <c r="J297" i="3" s="1"/>
  <c r="H301" i="3"/>
  <c r="J301" i="3" s="1"/>
  <c r="H517" i="3"/>
  <c r="J517" i="3" s="1"/>
  <c r="H585" i="3"/>
  <c r="H589" i="3"/>
  <c r="J589" i="3" s="1"/>
  <c r="H593" i="3"/>
  <c r="J593" i="3" s="1"/>
  <c r="H597" i="3"/>
  <c r="J597" i="3" s="1"/>
  <c r="H601" i="3"/>
  <c r="J601" i="3" s="1"/>
  <c r="H605" i="3"/>
  <c r="J605" i="3" s="1"/>
  <c r="H609" i="3"/>
  <c r="J609" i="3" s="1"/>
  <c r="H613" i="3"/>
  <c r="J613" i="3" s="1"/>
  <c r="H565" i="3"/>
  <c r="J565" i="3" s="1"/>
  <c r="H569" i="3"/>
  <c r="J569" i="3" s="1"/>
  <c r="H573" i="3"/>
  <c r="J573" i="3" s="1"/>
  <c r="H646" i="3"/>
  <c r="J646" i="3" s="1"/>
  <c r="H650" i="3"/>
  <c r="J650" i="3" s="1"/>
  <c r="H523" i="3" l="1"/>
  <c r="J523" i="3" s="1"/>
  <c r="H53" i="3"/>
  <c r="J53" i="3" s="1"/>
  <c r="H91" i="3"/>
  <c r="J91" i="3" s="1"/>
  <c r="H104" i="3"/>
  <c r="J104" i="3" s="1"/>
  <c r="H658" i="3"/>
  <c r="H82" i="3"/>
  <c r="J82" i="3" s="1"/>
  <c r="H55" i="3"/>
  <c r="J55" i="3" s="1"/>
  <c r="J307" i="3"/>
  <c r="Z30" i="1" s="1"/>
  <c r="Z11" i="1" s="1"/>
  <c r="H57" i="3"/>
  <c r="J57" i="3" s="1"/>
  <c r="J658" i="3"/>
  <c r="H30" i="1" s="1"/>
  <c r="H9" i="1" s="1"/>
  <c r="H182" i="3"/>
  <c r="J182" i="3" s="1"/>
  <c r="H534" i="3"/>
  <c r="J534" i="3" s="1"/>
  <c r="H519" i="3"/>
  <c r="J519" i="3" s="1"/>
  <c r="H526" i="3"/>
  <c r="J526" i="3" s="1"/>
  <c r="J580" i="3"/>
  <c r="L30" i="1" s="1"/>
  <c r="H159" i="3"/>
  <c r="J159" i="3" s="1"/>
  <c r="H96" i="3"/>
  <c r="J96" i="3" s="1"/>
  <c r="Z12" i="1"/>
  <c r="L9" i="1"/>
  <c r="L10" i="1"/>
  <c r="L11" i="1"/>
  <c r="L8" i="1"/>
  <c r="J346" i="3"/>
  <c r="X30" i="1" s="1"/>
  <c r="H265" i="3"/>
  <c r="J265" i="3" s="1"/>
  <c r="H264" i="3"/>
  <c r="J264" i="3" s="1"/>
  <c r="H257" i="3"/>
  <c r="J257" i="3" s="1"/>
  <c r="H263" i="3"/>
  <c r="J263" i="3" s="1"/>
  <c r="H266" i="3"/>
  <c r="J266" i="3" s="1"/>
  <c r="H253" i="3"/>
  <c r="J253" i="3" s="1"/>
  <c r="H260" i="3"/>
  <c r="J260" i="3" s="1"/>
  <c r="H256" i="3"/>
  <c r="J256" i="3" s="1"/>
  <c r="H252" i="3"/>
  <c r="J252" i="3" s="1"/>
  <c r="H248" i="3"/>
  <c r="J248" i="3" s="1"/>
  <c r="H244" i="3"/>
  <c r="J244" i="3" s="1"/>
  <c r="H247" i="3"/>
  <c r="J247" i="3" s="1"/>
  <c r="H243" i="3"/>
  <c r="J243" i="3" s="1"/>
  <c r="H237" i="3"/>
  <c r="J237" i="3" s="1"/>
  <c r="H254" i="3"/>
  <c r="J254" i="3" s="1"/>
  <c r="H234" i="3"/>
  <c r="H258" i="3"/>
  <c r="J258" i="3" s="1"/>
  <c r="H246" i="3"/>
  <c r="J246" i="3" s="1"/>
  <c r="H242" i="3"/>
  <c r="J242" i="3" s="1"/>
  <c r="H255" i="3"/>
  <c r="J255" i="3" s="1"/>
  <c r="H241" i="3"/>
  <c r="J241" i="3" s="1"/>
  <c r="H251" i="3"/>
  <c r="J251" i="3" s="1"/>
  <c r="H240" i="3"/>
  <c r="J240" i="3" s="1"/>
  <c r="H259" i="3"/>
  <c r="J259" i="3" s="1"/>
  <c r="H249" i="3"/>
  <c r="J249" i="3" s="1"/>
  <c r="H261" i="3"/>
  <c r="J261" i="3" s="1"/>
  <c r="H245" i="3"/>
  <c r="J245" i="3" s="1"/>
  <c r="AH25" i="1"/>
  <c r="H8" i="1"/>
  <c r="H463" i="3"/>
  <c r="J429" i="3"/>
  <c r="J463" i="3" s="1"/>
  <c r="R30" i="1" s="1"/>
  <c r="H59" i="3"/>
  <c r="J59" i="3" s="1"/>
  <c r="H88" i="3"/>
  <c r="J88" i="3" s="1"/>
  <c r="H187" i="3"/>
  <c r="J187" i="3" s="1"/>
  <c r="H186" i="3"/>
  <c r="J186" i="3" s="1"/>
  <c r="H188" i="3"/>
  <c r="J188" i="3" s="1"/>
  <c r="H173" i="3"/>
  <c r="J173" i="3" s="1"/>
  <c r="H170" i="3"/>
  <c r="J170" i="3" s="1"/>
  <c r="H162" i="3"/>
  <c r="J162" i="3" s="1"/>
  <c r="H184" i="3"/>
  <c r="J184" i="3" s="1"/>
  <c r="H180" i="3"/>
  <c r="J180" i="3" s="1"/>
  <c r="H169" i="3"/>
  <c r="J169" i="3" s="1"/>
  <c r="H179" i="3"/>
  <c r="J179" i="3" s="1"/>
  <c r="H168" i="3"/>
  <c r="J168" i="3" s="1"/>
  <c r="H161" i="3"/>
  <c r="J161" i="3" s="1"/>
  <c r="H172" i="3"/>
  <c r="J172" i="3" s="1"/>
  <c r="H160" i="3"/>
  <c r="J160" i="3" s="1"/>
  <c r="H185" i="3"/>
  <c r="J185" i="3" s="1"/>
  <c r="H171" i="3"/>
  <c r="J171" i="3" s="1"/>
  <c r="H183" i="3"/>
  <c r="J183" i="3" s="1"/>
  <c r="H41" i="3"/>
  <c r="J41" i="3" s="1"/>
  <c r="H178" i="3"/>
  <c r="J178" i="3" s="1"/>
  <c r="J585" i="3"/>
  <c r="J619" i="3" s="1"/>
  <c r="J30" i="1" s="1"/>
  <c r="H619" i="3"/>
  <c r="H580" i="3"/>
  <c r="H424" i="3"/>
  <c r="J390" i="3"/>
  <c r="J424" i="3" s="1"/>
  <c r="T30" i="1" s="1"/>
  <c r="H34" i="3"/>
  <c r="J24" i="3"/>
  <c r="J34" i="3" s="1"/>
  <c r="AN30" i="1" s="1"/>
  <c r="H106" i="3"/>
  <c r="J106" i="3" s="1"/>
  <c r="H95" i="3"/>
  <c r="J95" i="3" s="1"/>
  <c r="H87" i="3"/>
  <c r="J87" i="3" s="1"/>
  <c r="H79" i="3"/>
  <c r="J79" i="3" s="1"/>
  <c r="H109" i="3"/>
  <c r="J109" i="3" s="1"/>
  <c r="H101" i="3"/>
  <c r="J101" i="3" s="1"/>
  <c r="H93" i="3"/>
  <c r="J93" i="3" s="1"/>
  <c r="H85" i="3"/>
  <c r="J85" i="3" s="1"/>
  <c r="H102" i="3"/>
  <c r="J102" i="3" s="1"/>
  <c r="H105" i="3"/>
  <c r="J105" i="3" s="1"/>
  <c r="H97" i="3"/>
  <c r="J97" i="3" s="1"/>
  <c r="H110" i="3"/>
  <c r="J110" i="3" s="1"/>
  <c r="H86" i="3"/>
  <c r="J86" i="3" s="1"/>
  <c r="H81" i="3"/>
  <c r="J81" i="3" s="1"/>
  <c r="H89" i="3"/>
  <c r="J89" i="3" s="1"/>
  <c r="H94" i="3"/>
  <c r="J94" i="3" s="1"/>
  <c r="H156" i="3"/>
  <c r="H238" i="3"/>
  <c r="J238" i="3" s="1"/>
  <c r="H166" i="3"/>
  <c r="J166" i="3" s="1"/>
  <c r="H177" i="3"/>
  <c r="J177" i="3" s="1"/>
  <c r="H99" i="3"/>
  <c r="J99" i="3" s="1"/>
  <c r="H158" i="3"/>
  <c r="J158" i="3" s="1"/>
  <c r="J507" i="3"/>
  <c r="J195" i="3"/>
  <c r="H239" i="3"/>
  <c r="J239" i="3" s="1"/>
  <c r="J78" i="3"/>
  <c r="H502" i="3"/>
  <c r="J468" i="3"/>
  <c r="J502" i="3" s="1"/>
  <c r="P30" i="1" s="1"/>
  <c r="H385" i="3"/>
  <c r="J351" i="3"/>
  <c r="J385" i="3" s="1"/>
  <c r="V30" i="1" s="1"/>
  <c r="H250" i="3"/>
  <c r="J250" i="3" s="1"/>
  <c r="H63" i="3"/>
  <c r="J63" i="3" s="1"/>
  <c r="H44" i="3"/>
  <c r="J44" i="3" s="1"/>
  <c r="H40" i="3"/>
  <c r="J40" i="3" s="1"/>
  <c r="H71" i="3"/>
  <c r="J71" i="3" s="1"/>
  <c r="H68" i="3"/>
  <c r="J68" i="3" s="1"/>
  <c r="H65" i="3"/>
  <c r="J65" i="3" s="1"/>
  <c r="H61" i="3"/>
  <c r="J61" i="3" s="1"/>
  <c r="H52" i="3"/>
  <c r="J52" i="3" s="1"/>
  <c r="H49" i="3"/>
  <c r="J49" i="3" s="1"/>
  <c r="H46" i="3"/>
  <c r="J46" i="3" s="1"/>
  <c r="H66" i="3"/>
  <c r="J66" i="3" s="1"/>
  <c r="H43" i="3"/>
  <c r="J43" i="3" s="1"/>
  <c r="H64" i="3"/>
  <c r="J64" i="3" s="1"/>
  <c r="H48" i="3"/>
  <c r="J48" i="3" s="1"/>
  <c r="H47" i="3"/>
  <c r="J47" i="3" s="1"/>
  <c r="H50" i="3"/>
  <c r="J50" i="3" s="1"/>
  <c r="H67" i="3"/>
  <c r="J67" i="3" s="1"/>
  <c r="H45" i="3"/>
  <c r="J45" i="3" s="1"/>
  <c r="H56" i="3"/>
  <c r="J56" i="3" s="1"/>
  <c r="H70" i="3"/>
  <c r="J70" i="3" s="1"/>
  <c r="H62" i="3"/>
  <c r="J62" i="3" s="1"/>
  <c r="H60" i="3"/>
  <c r="J60" i="3" s="1"/>
  <c r="H54" i="3"/>
  <c r="J54" i="3" s="1"/>
  <c r="H221" i="3"/>
  <c r="J221" i="3" s="1"/>
  <c r="H203" i="3"/>
  <c r="J203" i="3" s="1"/>
  <c r="H199" i="3"/>
  <c r="J199" i="3" s="1"/>
  <c r="H220" i="3"/>
  <c r="J220" i="3" s="1"/>
  <c r="H206" i="3"/>
  <c r="J206" i="3" s="1"/>
  <c r="H202" i="3"/>
  <c r="J202" i="3" s="1"/>
  <c r="H198" i="3"/>
  <c r="J198" i="3" s="1"/>
  <c r="H227" i="3"/>
  <c r="J227" i="3" s="1"/>
  <c r="H213" i="3"/>
  <c r="J213" i="3" s="1"/>
  <c r="H209" i="3"/>
  <c r="J209" i="3" s="1"/>
  <c r="H226" i="3"/>
  <c r="J226" i="3" s="1"/>
  <c r="H216" i="3"/>
  <c r="J216" i="3" s="1"/>
  <c r="H212" i="3"/>
  <c r="J212" i="3" s="1"/>
  <c r="H208" i="3"/>
  <c r="J208" i="3" s="1"/>
  <c r="H222" i="3"/>
  <c r="J222" i="3" s="1"/>
  <c r="H204" i="3"/>
  <c r="J204" i="3" s="1"/>
  <c r="H200" i="3"/>
  <c r="J200" i="3" s="1"/>
  <c r="H196" i="3"/>
  <c r="J196" i="3" s="1"/>
  <c r="H225" i="3"/>
  <c r="J225" i="3" s="1"/>
  <c r="H215" i="3"/>
  <c r="J215" i="3" s="1"/>
  <c r="H211" i="3"/>
  <c r="J211" i="3" s="1"/>
  <c r="H219" i="3"/>
  <c r="J219" i="3" s="1"/>
  <c r="H210" i="3"/>
  <c r="J210" i="3" s="1"/>
  <c r="H197" i="3"/>
  <c r="J197" i="3" s="1"/>
  <c r="H224" i="3"/>
  <c r="J224" i="3" s="1"/>
  <c r="H201" i="3"/>
  <c r="J201" i="3" s="1"/>
  <c r="H214" i="3"/>
  <c r="J214" i="3" s="1"/>
  <c r="H205" i="3"/>
  <c r="J205" i="3" s="1"/>
  <c r="H39" i="3"/>
  <c r="H223" i="3"/>
  <c r="J223" i="3" s="1"/>
  <c r="H90" i="3"/>
  <c r="J90" i="3" s="1"/>
  <c r="H80" i="3"/>
  <c r="J80" i="3" s="1"/>
  <c r="J117" i="3"/>
  <c r="J151" i="3" s="1"/>
  <c r="AH30" i="1" s="1"/>
  <c r="H151" i="3"/>
  <c r="H346" i="3"/>
  <c r="H307" i="3"/>
  <c r="Z9" i="1" l="1"/>
  <c r="Z18" i="1"/>
  <c r="J541" i="3"/>
  <c r="N30" i="1" s="1"/>
  <c r="Z16" i="1"/>
  <c r="Z14" i="1"/>
  <c r="H541" i="3"/>
  <c r="Z8" i="1"/>
  <c r="Z15" i="1"/>
  <c r="Z13" i="1"/>
  <c r="Z17" i="1"/>
  <c r="Z10" i="1"/>
  <c r="J8" i="1"/>
  <c r="J10" i="1"/>
  <c r="J9" i="1"/>
  <c r="H28" i="1"/>
  <c r="L28" i="1"/>
  <c r="V10" i="1"/>
  <c r="V16" i="1"/>
  <c r="V11" i="1"/>
  <c r="V12" i="1"/>
  <c r="V8" i="1"/>
  <c r="V9" i="1"/>
  <c r="V15" i="1"/>
  <c r="V13" i="1"/>
  <c r="V14" i="1"/>
  <c r="N11" i="1"/>
  <c r="N9" i="1"/>
  <c r="N10" i="1"/>
  <c r="N8" i="1"/>
  <c r="N12" i="1"/>
  <c r="H190" i="3"/>
  <c r="J156" i="3"/>
  <c r="J190" i="3" s="1"/>
  <c r="AF30" i="1" s="1"/>
  <c r="J229" i="3"/>
  <c r="AD30" i="1" s="1"/>
  <c r="H229" i="3"/>
  <c r="P11" i="1"/>
  <c r="P9" i="1"/>
  <c r="P12" i="1"/>
  <c r="P13" i="1"/>
  <c r="P10" i="1"/>
  <c r="P8" i="1"/>
  <c r="AN11" i="1"/>
  <c r="AN17" i="1"/>
  <c r="AN16" i="1"/>
  <c r="AN14" i="1"/>
  <c r="AN23" i="1"/>
  <c r="AN10" i="1"/>
  <c r="AN21" i="1"/>
  <c r="AN13" i="1"/>
  <c r="AN22" i="1"/>
  <c r="AN9" i="1"/>
  <c r="AN19" i="1"/>
  <c r="AN15" i="1"/>
  <c r="AN18" i="1"/>
  <c r="AN24" i="1"/>
  <c r="AN8" i="1"/>
  <c r="AN12" i="1"/>
  <c r="AN20" i="1"/>
  <c r="AN25" i="1"/>
  <c r="AR25" i="1" s="1"/>
  <c r="AT25" i="1" s="1"/>
  <c r="AH20" i="1"/>
  <c r="AH11" i="1"/>
  <c r="AH16" i="1"/>
  <c r="AH17" i="1"/>
  <c r="AH9" i="1"/>
  <c r="AH18" i="1"/>
  <c r="AH12" i="1"/>
  <c r="AH22" i="1"/>
  <c r="AH13" i="1"/>
  <c r="AH14" i="1"/>
  <c r="AH8" i="1"/>
  <c r="AH19" i="1"/>
  <c r="AH21" i="1"/>
  <c r="AH10" i="1"/>
  <c r="AH15" i="1"/>
  <c r="J112" i="3"/>
  <c r="AJ30" i="1" s="1"/>
  <c r="T9" i="1"/>
  <c r="T10" i="1"/>
  <c r="T11" i="1"/>
  <c r="T8" i="1"/>
  <c r="T12" i="1"/>
  <c r="T13" i="1"/>
  <c r="T15" i="1"/>
  <c r="T14" i="1"/>
  <c r="J39" i="3"/>
  <c r="J73" i="3" s="1"/>
  <c r="AL30" i="1" s="1"/>
  <c r="H73" i="3"/>
  <c r="H112" i="3"/>
  <c r="Z28" i="1"/>
  <c r="R11" i="1"/>
  <c r="R9" i="1"/>
  <c r="R12" i="1"/>
  <c r="R8" i="1"/>
  <c r="R13" i="1"/>
  <c r="R14" i="1"/>
  <c r="R10" i="1"/>
  <c r="H268" i="3"/>
  <c r="J234" i="3"/>
  <c r="J268" i="3" s="1"/>
  <c r="AB30" i="1" s="1"/>
  <c r="X11" i="1"/>
  <c r="X16" i="1"/>
  <c r="X14" i="1"/>
  <c r="X8" i="1"/>
  <c r="X13" i="1"/>
  <c r="X17" i="1"/>
  <c r="X9" i="1"/>
  <c r="X10" i="1"/>
  <c r="X15" i="1"/>
  <c r="X12" i="1"/>
  <c r="P28" i="1" l="1"/>
  <c r="T28" i="1"/>
  <c r="AN28" i="1"/>
  <c r="AF16" i="1"/>
  <c r="AF14" i="1"/>
  <c r="AF20" i="1"/>
  <c r="AF18" i="1"/>
  <c r="AF11" i="1"/>
  <c r="AF9" i="1"/>
  <c r="AF8" i="1"/>
  <c r="AF12" i="1"/>
  <c r="AF15" i="1"/>
  <c r="AF10" i="1"/>
  <c r="AF17" i="1"/>
  <c r="AF19" i="1"/>
  <c r="AF13" i="1"/>
  <c r="AF21" i="1"/>
  <c r="AH28" i="1"/>
  <c r="X28" i="1"/>
  <c r="AL18" i="1"/>
  <c r="AL11" i="1"/>
  <c r="AL8" i="1"/>
  <c r="AL20" i="1"/>
  <c r="AL17" i="1"/>
  <c r="AL16" i="1"/>
  <c r="AL19" i="1"/>
  <c r="AL15" i="1"/>
  <c r="AL23" i="1"/>
  <c r="AL10" i="1"/>
  <c r="AL24" i="1"/>
  <c r="AR24" i="1" s="1"/>
  <c r="AT24" i="1" s="1"/>
  <c r="AL12" i="1"/>
  <c r="AL13" i="1"/>
  <c r="AL14" i="1"/>
  <c r="AL9" i="1"/>
  <c r="AL21" i="1"/>
  <c r="AL22" i="1"/>
  <c r="R28" i="1"/>
  <c r="AJ17" i="1"/>
  <c r="AJ11" i="1"/>
  <c r="AJ18" i="1"/>
  <c r="AJ9" i="1"/>
  <c r="AJ19" i="1"/>
  <c r="AJ22" i="1"/>
  <c r="AJ12" i="1"/>
  <c r="AJ15" i="1"/>
  <c r="AJ23" i="1"/>
  <c r="AJ20" i="1"/>
  <c r="AJ16" i="1"/>
  <c r="AJ8" i="1"/>
  <c r="AJ10" i="1"/>
  <c r="AJ13" i="1"/>
  <c r="AJ14" i="1"/>
  <c r="AJ21" i="1"/>
  <c r="N28" i="1"/>
  <c r="V28" i="1"/>
  <c r="AB16" i="1"/>
  <c r="AB9" i="1"/>
  <c r="AB10" i="1"/>
  <c r="AB14" i="1"/>
  <c r="AB18" i="1"/>
  <c r="AB13" i="1"/>
  <c r="AB12" i="1"/>
  <c r="AB15" i="1"/>
  <c r="AB17" i="1"/>
  <c r="AB11" i="1"/>
  <c r="AB19" i="1"/>
  <c r="AB8" i="1"/>
  <c r="AD16" i="1"/>
  <c r="AD15" i="1"/>
  <c r="AD14" i="1"/>
  <c r="AR14" i="1" s="1"/>
  <c r="AT14" i="1" s="1"/>
  <c r="AD9" i="1"/>
  <c r="AR9" i="1" s="1"/>
  <c r="AT9" i="1" s="1"/>
  <c r="AD18" i="1"/>
  <c r="AD17" i="1"/>
  <c r="AD11" i="1"/>
  <c r="AD13" i="1"/>
  <c r="AD10" i="1"/>
  <c r="AD8" i="1"/>
  <c r="AD19" i="1"/>
  <c r="AD20" i="1"/>
  <c r="AR20" i="1" s="1"/>
  <c r="AT20" i="1" s="1"/>
  <c r="AD12" i="1"/>
  <c r="AR12" i="1" s="1"/>
  <c r="AT12" i="1" s="1"/>
  <c r="J28" i="1"/>
  <c r="AR22" i="1" l="1"/>
  <c r="AT22" i="1" s="1"/>
  <c r="AR13" i="1"/>
  <c r="AT13" i="1" s="1"/>
  <c r="AR17" i="1"/>
  <c r="AT17" i="1" s="1"/>
  <c r="AR16" i="1"/>
  <c r="AT16" i="1" s="1"/>
  <c r="AR15" i="1"/>
  <c r="AT15" i="1" s="1"/>
  <c r="AR10" i="1"/>
  <c r="AT10" i="1" s="1"/>
  <c r="AR11" i="1"/>
  <c r="AT11" i="1" s="1"/>
  <c r="AF28" i="1"/>
  <c r="AD28" i="1"/>
  <c r="AJ28" i="1"/>
  <c r="AR8" i="1"/>
  <c r="AB28" i="1"/>
  <c r="AR21" i="1"/>
  <c r="AT21" i="1" s="1"/>
  <c r="AR18" i="1"/>
  <c r="AT18" i="1" s="1"/>
  <c r="AR19" i="1"/>
  <c r="AT19" i="1" s="1"/>
  <c r="AR23" i="1"/>
  <c r="AT23" i="1" s="1"/>
  <c r="AL28" i="1"/>
  <c r="AR28" i="1" l="1"/>
  <c r="AT8" i="1"/>
  <c r="AT28" i="1" s="1"/>
</calcChain>
</file>

<file path=xl/sharedStrings.xml><?xml version="1.0" encoding="utf-8"?>
<sst xmlns="http://schemas.openxmlformats.org/spreadsheetml/2006/main" count="178" uniqueCount="70">
  <si>
    <t>Potomac Electric Power Company ("Pepco")</t>
  </si>
  <si>
    <t>AFUDC Equity Book Depreciation Work Paper</t>
  </si>
  <si>
    <t>Year</t>
  </si>
  <si>
    <t>Incurred</t>
  </si>
  <si>
    <t>In Service</t>
  </si>
  <si>
    <t>2005
Depreciation</t>
  </si>
  <si>
    <t>2006
Depreciation</t>
  </si>
  <si>
    <t>2007
Depreciation</t>
  </si>
  <si>
    <t>2008
Depreciation</t>
  </si>
  <si>
    <t>2009
Depreciation</t>
  </si>
  <si>
    <t>2010
Depreciation</t>
  </si>
  <si>
    <t>2011
Depreciation</t>
  </si>
  <si>
    <t>2012
Depreciation</t>
  </si>
  <si>
    <t>2013
Depreciation</t>
  </si>
  <si>
    <t>2014
Depreciation</t>
  </si>
  <si>
    <t>2015
Depreciation</t>
  </si>
  <si>
    <t>2016
Depreciation</t>
  </si>
  <si>
    <t>2017
Depreciation</t>
  </si>
  <si>
    <t>2018
Depreciation</t>
  </si>
  <si>
    <t>2019
Depreciation</t>
  </si>
  <si>
    <t>2020
Depreciation</t>
  </si>
  <si>
    <t>2021
Depreciation</t>
  </si>
  <si>
    <t>Accumulated
Depreciation</t>
  </si>
  <si>
    <t>Net
AFUDC Equity</t>
  </si>
  <si>
    <t>Pre-2005</t>
  </si>
  <si>
    <t>Total</t>
  </si>
  <si>
    <t>Depreciation Rates</t>
  </si>
  <si>
    <t>AFUDC Equity (Originations)</t>
  </si>
  <si>
    <r>
      <t>General
Ledger</t>
    </r>
    <r>
      <rPr>
        <vertAlign val="superscript"/>
        <sz val="10"/>
        <color theme="1"/>
        <rFont val="Arial"/>
        <family val="2"/>
      </rPr>
      <t>1</t>
    </r>
  </si>
  <si>
    <r>
      <t>Adjustments</t>
    </r>
    <r>
      <rPr>
        <vertAlign val="superscript"/>
        <sz val="10"/>
        <color theme="1"/>
        <rFont val="Arial"/>
        <family val="2"/>
      </rPr>
      <t>2</t>
    </r>
  </si>
  <si>
    <r>
      <t>Amount
Incurred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</t>
    </r>
  </si>
  <si>
    <r>
      <t>Transmission 
Allocator</t>
    </r>
    <r>
      <rPr>
        <vertAlign val="superscript"/>
        <sz val="10"/>
        <color theme="1"/>
        <rFont val="Arial"/>
        <family val="2"/>
      </rPr>
      <t>4</t>
    </r>
  </si>
  <si>
    <r>
      <t>Allocated 
Incurred Amount</t>
    </r>
    <r>
      <rPr>
        <vertAlign val="superscript"/>
        <sz val="10"/>
        <color theme="1"/>
        <rFont val="Arial"/>
        <family val="2"/>
      </rPr>
      <t>5</t>
    </r>
  </si>
  <si>
    <r>
      <t>Allocated 
In-Service Amount</t>
    </r>
    <r>
      <rPr>
        <vertAlign val="superscript"/>
        <sz val="10"/>
        <color theme="1"/>
        <rFont val="Arial"/>
        <family val="2"/>
      </rPr>
      <t>6</t>
    </r>
  </si>
  <si>
    <t>2009A</t>
  </si>
  <si>
    <t>2011A</t>
  </si>
  <si>
    <t>2014A</t>
  </si>
  <si>
    <t>TOTAL</t>
  </si>
  <si>
    <t>Footnotes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</si>
  <si>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Incurred AFUDC Equity per the general ledger by year.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</si>
  <si>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Balances agree to adjustments to incurred AFUDC Equity 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</si>
  <si>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Represents AFUDC Equity incurred by year. 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</si>
  <si>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Based on the applicable plant related transmission allocator by year.</t>
    </r>
  </si>
  <si>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Balances represent the incurred AFUDC Equity allocated to transmission. </t>
    </r>
  </si>
  <si>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>Balances represent the in-service AFUDC equity per the fixed asset system.</t>
    </r>
  </si>
  <si>
    <t>2021 FERC Form 1, Page 337</t>
  </si>
  <si>
    <t>Account 
Number</t>
  </si>
  <si>
    <t>Depreciable 
Plant Basis 
(in Thousands)</t>
  </si>
  <si>
    <t>Applied
Depr. Rate
Percent</t>
  </si>
  <si>
    <t>Ratio</t>
  </si>
  <si>
    <t>Blended</t>
  </si>
  <si>
    <t>2020 FERC Form 1, Page 337</t>
  </si>
  <si>
    <t>2019 FERC Form 1, Page 337</t>
  </si>
  <si>
    <t>2018 FERC Form 1, Page 337</t>
  </si>
  <si>
    <t>2017 FERC Form 1, Page 337</t>
  </si>
  <si>
    <t>2016 FERC Form 1, Page 337</t>
  </si>
  <si>
    <t>2015 FERC Form 1, Page 337</t>
  </si>
  <si>
    <t>2014 FERC Form 1, Page 337</t>
  </si>
  <si>
    <t>2013 FERC Form 1, Page 337</t>
  </si>
  <si>
    <t>2012 FERC Form 1, Page 337</t>
  </si>
  <si>
    <t>2011 FERC Form 1, Page 337</t>
  </si>
  <si>
    <t>2010 FERC Form 1, Page 337</t>
  </si>
  <si>
    <t>2009 FERC Form 1, Page 337</t>
  </si>
  <si>
    <t>2008 FERC Form 1, Page 337</t>
  </si>
  <si>
    <t>2007 FERC Form 1, Page 337</t>
  </si>
  <si>
    <t>2006 FERC Form 1, Page 337</t>
  </si>
  <si>
    <t>2005 FERC Form 1, Page 337</t>
  </si>
  <si>
    <t>2022
Depreciation</t>
  </si>
  <si>
    <t>2022 FERC Form 1, Page 337</t>
  </si>
  <si>
    <t>For the Year Ended: December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</si>
</sst>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3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/>
    <xf numFmtId="164" fontId="3" fillId="0" borderId="0" xfId="0" applyNumberFormat="1" applyFont="1"/>
    <xf numFmtId="0" fontId="3" fillId="0" borderId="1" xfId="0" applyFont="1" applyBorder="1"/>
    <xf numFmtId="164" fontId="3" fillId="0" borderId="1" xfId="1" applyNumberFormat="1" applyFont="1" applyBorder="1"/>
    <xf numFmtId="43" fontId="3" fillId="0" borderId="0" xfId="1" applyFont="1"/>
    <xf numFmtId="10" fontId="3" fillId="0" borderId="0" xfId="0" applyNumberFormat="1" applyFont="1"/>
    <xf numFmtId="43" fontId="3" fillId="0" borderId="0" xfId="0" applyNumberFormat="1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5" fontId="3" fillId="0" borderId="0" xfId="2" applyNumberFormat="1" applyFont="1" applyFill="1"/>
    <xf numFmtId="164" fontId="3" fillId="0" borderId="0" xfId="0" applyNumberFormat="1" applyFont="1" applyFill="1"/>
    <xf numFmtId="10" fontId="3" fillId="0" borderId="0" xfId="3" applyNumberFormat="1" applyFont="1" applyFill="1"/>
    <xf numFmtId="164" fontId="3" fillId="0" borderId="0" xfId="1" applyNumberFormat="1" applyFont="1" applyFill="1"/>
    <xf numFmtId="166" fontId="3" fillId="0" borderId="0" xfId="0" applyNumberFormat="1" applyFont="1" applyFill="1"/>
    <xf numFmtId="165" fontId="3" fillId="0" borderId="2" xfId="2" applyNumberFormat="1" applyFont="1" applyFill="1" applyBorder="1"/>
    <xf numFmtId="165" fontId="3" fillId="0" borderId="0" xfId="2" applyNumberFormat="1" applyFont="1" applyFill="1" applyAlignment="1">
      <alignment horizontal="center"/>
    </xf>
    <xf numFmtId="165" fontId="3" fillId="0" borderId="0" xfId="0" applyNumberFormat="1" applyFont="1" applyFill="1"/>
    <xf numFmtId="44" fontId="3" fillId="0" borderId="0" xfId="0" applyNumberFormat="1" applyFont="1" applyFill="1"/>
    <xf numFmtId="0" fontId="3" fillId="0" borderId="3" xfId="0" applyFont="1" applyFill="1" applyBorder="1"/>
    <xf numFmtId="43" fontId="3" fillId="0" borderId="0" xfId="0" applyNumberFormat="1" applyFont="1" applyFill="1"/>
    <xf numFmtId="1" fontId="7" fillId="0" borderId="0" xfId="0" applyNumberFormat="1" applyFont="1" applyFill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164" fontId="3" fillId="0" borderId="1" xfId="1" applyNumberFormat="1" applyFont="1" applyFill="1" applyBorder="1"/>
    <xf numFmtId="0" fontId="3" fillId="0" borderId="1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styles" Target="styles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snf1gtsfp01\tls_snf1_grp\My%20Documents\SANALYT\CONS_T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pcoholdings.biz\corpdata\PDelivery\NCRO\Regiondata3\0854_regaffairs\Revenue%20Requirements\Maryland\Maryland%202006%20Base%20Rate%20Filing\Delmarva%20Maryland%206+6%20end%20Sept%2006%20Distrib%20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Clients\STR\Indirect%20Cost\Conectiv\Contractors\2000%20Orders%20with%20vendor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UTLOOK\12&amp;0_COU\96ACTU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apps.exeloncorp.com/Documents%20and%20Settings/kyeh001/My%20Documents/Agouron/Ready%20for%20Review/Executive%20Summary/california%20Agouron%20Supermodel@10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data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snd1gtsfp01\tls_snd1_grp\Documents%20and%20Settings\kyeh001\My%20Documents\Agouron\Ready%20for%20Review\Executive%20Summary\california%20Agouron%20Supermodel@10%2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OUTLOOK/12&amp;0_COU/96ACTU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snf1gtsfp01\tls_snf1_grp\My%20Documents\1997\1996\DEPR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orary%20Internet%20Files\OLK180\3RD%20Q%20EST%20COMPARISON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ight.tax.deloitteonline.com/ACCT/EXCEL/TAX/1997/97RTRNS/97PAMP/97TBC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/TAXCOMM/Corptax/2004/04%20April/APR04%20SPP%20accrual%20&amp;%20regulatory%20workpape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NT/Profiles/x328kga/LOCALS~1/Temp/G.NOTES/EARNDEC2002k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Finance/0848_tax_dept/TOTIT/Close/Entity%20Sub-Group/PEPCO/Monthly%20Recon/2010/Sept%20236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PCO\FERC%20Form%201\Form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Finance/0848_tax_dept/Regulatory/Pepco/FERC%20Workpapers/Fas109%203rd%20Qtr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NJ%20Restructuring/2002%20Budget%20and%20Rates/2002%20High%20Level%20Budget/2002-2006%20TUB%20Forecast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ulee/Local%20Settings/Temp/3)%20SPPC%202001%20Remove%20Capital%20Direct%20Cos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oulee/Local%20Settings/Temp/3)NPC%20%20Adjustment%20%202001%20Direct%20Capital%20Costs%20Removed%2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pcoholdings.biz\userhome\CP_FP13_UD3\tmcgregor\My%20Documents\PHI%20Mng%20Rev%20Process\2006%20Bus%20Plan%20&amp;%20Budget\Monthly%20Reports%20for%20CCG%202006\08Aug06\Stats%200806\Aug%20-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mallk/LOCALS~1/Temp/notesA188F6/2002True-up%20for%20Sep15th-FIN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IDD%20#5 - Alliant - IPL_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yeh001/My%20Documents/Agouron/Ready%20for%20Review/Executive%20Summary/california%20Agouron%20Supermodel@10%2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DirectoryStructure/Activities/Accounting/Fuel/Fuel_NUCLEAR/2002/1202/nuclear_journal_Decembe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_5%20Year%20Plan%202004-08\_June%20Board\Working%20Model%20DTE%20Consol%20Base%20JUNE%20BR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ARS001/My%20Documents/Clients/Accounting%20Method/AES/2002%20Indirect%20Cost%20Study%20-%20Calculatio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2008%20New%20Method%20263A%20Calculation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MARS001/LOCALS~1/Temp/notes335BF6/WBS%20by%20Profit%20Center%20CE%20Summary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fjeldal/LOCALS~1/Temp/notes8160F2/2002-2006%20TUB%20Forecast%2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fjeldal/LOCALS~1/Temp/notes8160F2/2003-2007%20TUB%20Forecast%20Deferral%20Case%20v0801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ellevans/My%20Documents/Clients/STR/Indirect%20Cost/Alliant%20Energy/Dept%20Analysis/AandGAnalysis%2019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/NewJerseyDeferrals/1999%20Deferrals/oct99/OctoberTariff(Old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-WPP-FP04\UD2\X080KGA\My%20Documents\version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epraccrDec20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grtaxcredit\agtax$\Agtax\2004\Tax%20Provision\Tax%20Provision%20To%20Return\2004%20TAX%20PROVISION%20PROVISION%20TO%20RETURN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es_Alloc_MBS_Replacement_Projec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Finance/0848_tax_dept/Tax%20Accounting,%20Provisions,%20and%20Reserves/TBBS/10K%20Footnote%20Support/2009/10K%20Support%20GL%20Lookup%20-%20Updated%20with%202009%20Acct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gallo/AppData/Local/Temp/wz13d3/2008%20Casualty%20Calc%20and%20memos/ACE%202008%20Summar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FERC%20Deferred%20Rollforward/Q2%202009%20Deferred%20Rollforward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DTE%202%20Go%20Live/2007/March%202007/March%20FIT%20R3%20expense%20validation%20-%20%20by%20transaction%20typ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Unit%20Data%20Upload/Templates/Hyp.%20Retrieve%20v3.5%20%20-%20May%20%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nvision/NPC/NVPWR_BALANCE_SHEET_(2001-12-31).xls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microsoft.com/office/2019/04/relationships/externalLinkLongPath" Target="/Services/Finance/0848_tax_dept/Tax%20Accounting,%20Provisions,%20and%20Reserves/Provisions/2009/PHI%20Consolidated/Q1/Rollforwards,%20Acct%20Recs,%20ETR/PHI%20Consol%20Current-Def'd%20Exp%202009-03%20-%20WORKING.xls?26A26807" TargetMode="External"/><Relationship Id="rId1" Type="http://schemas.openxmlformats.org/officeDocument/2006/relationships/externalLinkPath" Target="file:///\\26A26807\PHI%20Consol%20Current-Def'd%20Exp%202009-03%20-%20WORKING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_5%20Year%20Plan%202004-08\April%2030%202004%20EC\Summary%20for%20Leadership%20Meeting%204-23-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Clients/STR/Indirect%20Cost/Conectiv/Contractors/2000%20Orders%20with%20vendor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ang.Li/Local%20Settings/Temporary%20Internet%20Files/OLK35/NQ04_M0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mallk/LOCALS~1/Temp/notesA188F6/DOCUME~1/x0560fs/LOCALS~1/Temp/notes61BBD3/Pepco%2012-31-07%20TBBS%20adjust%20for%20MD%20rate%20change%20updated%20KR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DOCUME~1/e50781/LOCALS~1/Temp/Domino%20Web%20Access/3-12-07%20KCK%20-%20For%20Next%20Rate%20Cas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JJanocha/JJanocha/NJ%20Restructuring/2000%20Rates/Rate%20Design/2000%20Rat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G304/CorpModel/Download/eda_cwi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2007/Accounting/March%20Q1/DTE%20YTD%20MARCH%202007%20FIT%20ANALYSI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Finance/0848_tax_dept/Tax%20Accounting,%20Provisions,%20and%20Reserves/Provisions/2010/PHI%20Consolidated/Q3/PHI%20Consol%20Current-Defd%20Exp%202010-09%20-%20Working%20Copy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2004/Companies/Detroit%20Edison/Forecast/Nuclear%20Fuel/Fuel%20Depr%20without%20bonu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Finance/0848_tax_dept/Tax%20Accounting,%20Provisions,%20and%20Reserves/Provisions/2008/Power%20Delivery/PEPCO/Q3/Uploads,%20Journal%20Entries/July%20Close/July%202008%20Provisio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ARS001/Local%20Settings/Temp/wz5907/Expense%20by%20Cost%20Center%20Group%20Reg%20Ind%205-9%202008%20with%20Group%20TDBU%20PC'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Finance/0848_corptaxnorth/tax/accrual/2006/ACE/December/Worksheet%20in%20Basis%20(1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Financial%20Reports/Rpts2000/1200/UNSEC/DECO10QB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/TAXCOMM/tax%20returns/2004%20Tax%20Returns/Federal/NVP/NVP%20standalone%200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whohol001\My%20Documents\Wade%20Hohol\02-09%20Projects\Agriliance\Agriliance_Master_Calc-new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NN05/FRED/PLTST99/FINAL/PLTSTDEC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Accounting%20Operations/Asset%20Management/AM%20Group%20Documents/TKrysinski/DECo%20Balancing/AQA%20Uploads/2006/Sep06/NN05/FRED/PLTST99/FINAL/PLTSTDEC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pcoholdings.biz\userhome\PDelivery\NCRO\Regiondata1\0888_revaccount\Accts%20Rec%20Aging\2006\Pepco\Pepco%20AR%20Aging%20Analysis\Pepco%202006%20Aging\AR%20Aging%202005\DATA06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NT04\NCRFiles\Finance\Finsvcs\Close%20-%20Current\Current%20Month%20Analys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ellevans/My%20Documents/Clients/STR/Indirect%20Cost/Nstar/Pools/Summary%20Query%20other%20cos%20-%20full%20lis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MARS001/LOCALS~1/Temp/notes335BF6/MEC%20EMPLOYEE%20HEADCOUNT%202006-2009%20updated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pcoholdings.biz\userhome\CP_FP13_UD3\tmcgregor\My%20Documents\PHI%20Mng%20Rev%20Process\2007%20Bus%20Plan%20&amp;%20Budget\CFO%20Mtg%209-5-06\2007%20S&amp;R%20Forecast%20v1r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Finance/0992_g038/DC%20DETAIL%202006/Annual%20Ratios%20for%20Rev%20Req/2006%20Rent%20Revenue/Rent%20Revenue%20Analysis%202006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TEMP\NEW_OPU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NEW_OPU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mallk/LOCALS~1/Temp/notesA188F6/Pepco%20Payable%20Upload%20Entrie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lbresi1\Local%20Settings\Temporary%20Internet%20Files\OLK35\Use%20of%20Non-%20Recognized%20Net%20Operating%20Loss%20-%20NOL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um/Viewed/DOCUME~1/WHOHOL~1/LOCALS~1/Temp/notes3C72B0/2006%20Plant%20Statemen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WDIR\Desktop\Synforms_4.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315749\Local%20Settings\Temporary%20Internet%20Files\OLK31\SGRS_Synforms%20(12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s/Finance/LMK%20Files%202-25-05/2005%20Budget/2005%20PES%20Budget%201-01-05%20FINAL%2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PHI_Shared_Services/G038/MDDETAIL/PROPTAX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sams01\projects\INTERNAL_SUPPLY_MANUFACTURING\ISM%20FINANCE\2006%20Project%20Accounting\2006%20Airbus\Airbus%20CSR\Pd%2003%20March\Airbus%20CSR%20New%20Contrac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ces/Finance/0848_tax_dept/Regulatory/Pepco/Operating%20&amp;%20Nonoperating%20Reclass%20Entries/RPT50MON%2008%20Qrtly%20FERC%20Budge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UTLOOK/12&amp;0_COU/96ACT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RCC Summary"/>
      <sheetName val="Aday IS DECo &amp; Other"/>
      <sheetName val="Aday IS EG Subs"/>
      <sheetName val="DEPR96"/>
      <sheetName val="C12 - AL"/>
      <sheetName val="C2 - GA"/>
      <sheetName val="C3- KS"/>
      <sheetName val="C5- MN"/>
      <sheetName val="C4 - MS"/>
      <sheetName val="C6 - MO"/>
      <sheetName val="C7 - NC"/>
      <sheetName val="X3 - ETPs"/>
      <sheetName val="C8- OH"/>
      <sheetName val="C9 - PA"/>
      <sheetName val="C10 - SC"/>
      <sheetName val="C11 - TN"/>
      <sheetName val="C13- WI"/>
      <sheetName val="LeverageAnalysis"/>
      <sheetName val="Product_Data"/>
      <sheetName val="WIP 12-31"/>
      <sheetName val="Consolidate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AVG"/>
      <sheetName val="Allocation Factors"/>
      <sheetName val="Rate Base COS"/>
      <sheetName val="Earnings COS "/>
      <sheetName val="Tax Calc - unbundled"/>
      <sheetName val="TAX CALC"/>
      <sheetName val="Tax Data - colored for COS"/>
      <sheetName val="Plt in service"/>
      <sheetName val="Deprec reserve"/>
      <sheetName val="CWIP"/>
      <sheetName val="PHFFU"/>
      <sheetName val="M&amp;S"/>
      <sheetName val="Prepaid Pension"/>
      <sheetName val="Prepaid Insurance"/>
      <sheetName val="ITC Balances"/>
      <sheetName val="Cust Advan+Deposits"/>
      <sheetName val="Earnings"/>
      <sheetName val="Sales &amp; Revenue"/>
      <sheetName val="Other Revenue"/>
      <sheetName val="O&amp;M"/>
      <sheetName val="Depreciation"/>
      <sheetName val="Other Taxes"/>
      <sheetName val="ITC"/>
      <sheetName val="IOCD"/>
      <sheetName val="AFUDC"/>
      <sheetName val="GCR Analysis"/>
      <sheetName val="Introduction"/>
      <sheetName val="Summary of Bal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Cost Centers"/>
      <sheetName val="Cost Center List"/>
      <sheetName val="MS O&amp;M Contractors"/>
      <sheetName val="Pivot Table MS"/>
      <sheetName val="Construction O&amp;M"/>
      <sheetName val="Sheet1"/>
      <sheetName val="combined"/>
      <sheetName val="2000 contract over 50k"/>
      <sheetName val="Pivot Table (2)"/>
      <sheetName val="Pivot Table"/>
      <sheetName val="Sheet2"/>
      <sheetName val="2000 ms contractor"/>
      <sheetName val="2000 Combined"/>
      <sheetName val="Electric 2000"/>
      <sheetName val="Gas Deliver 2000"/>
      <sheetName val="Delshr 2000"/>
      <sheetName val="pivot ms over 50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Title"/>
      <sheetName val="Contents"/>
      <sheetName val="DE Income"/>
      <sheetName val="EPS"/>
      <sheetName val="Revenues"/>
      <sheetName val="Sales"/>
      <sheetName val="Table"/>
      <sheetName val="1&amp;2"/>
      <sheetName val="3"/>
      <sheetName val="4"/>
      <sheetName val="5"/>
      <sheetName val="6"/>
      <sheetName val="7"/>
      <sheetName val="8"/>
      <sheetName val="9"/>
      <sheetName val="Construct Expend"/>
      <sheetName val="OMNucO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Q1">
            <v>36599.437053703703</v>
          </cell>
        </row>
        <row r="99"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</sheetData>
      <sheetData sheetId="11" refreshError="1">
        <row r="216">
          <cell r="D216">
            <v>1984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</row>
        <row r="226"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</row>
        <row r="227"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</row>
        <row r="228"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</row>
        <row r="249"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</row>
        <row r="250"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</row>
        <row r="251"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</row>
        <row r="252"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</row>
        <row r="253"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</row>
        <row r="254"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</row>
        <row r="275"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</row>
        <row r="276"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</row>
        <row r="277"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</row>
        <row r="278"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</row>
        <row r="279"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</row>
        <row r="280"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</row>
        <row r="301"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data"/>
      <sheetName val="PECO Capital Pivot DO NOT TOUCH"/>
      <sheetName val="PECO O&amp;M Pivot - DO NOT Touch"/>
      <sheetName val="Sheet1"/>
      <sheetName val="2014 IS Actual"/>
      <sheetName val="ChileanGaap"/>
      <sheetName val="Gastos"/>
      <sheetName val="Inversiones en Activo"/>
      <sheetName val="Inversiones en Empresas"/>
      <sheetName val="Otros_Prestamos"/>
      <sheetName val="Gastos_Personal"/>
      <sheetName val="Ingresos_Servicios"/>
      <sheetName val="USGaap_$"/>
      <sheetName val="USGaap_US$"/>
      <sheetName val="Venta"/>
      <sheetName val="Instructions"/>
      <sheetName val="Data Flow"/>
      <sheetName val="PECO Weather Normalization"/>
      <sheetName val="Annual"/>
      <sheetName val="Graph"/>
      <sheetName val="Charts"/>
      <sheetName val="DROPDOWN Lists"/>
      <sheetName val="Input - Drop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</sheetNames>
    <sheetDataSet>
      <sheetData sheetId="0"/>
      <sheetData sheetId="1">
        <row r="11">
          <cell r="I11" t="str">
            <v>Agouron Pharmaceuticals, Inc.</v>
          </cell>
        </row>
      </sheetData>
      <sheetData sheetId="2">
        <row r="5">
          <cell r="B5" t="str">
            <v>&amp;Model</v>
          </cell>
        </row>
      </sheetData>
      <sheetData sheetId="3">
        <row r="8">
          <cell r="A8">
            <v>1998</v>
          </cell>
        </row>
      </sheetData>
      <sheetData sheetId="4"/>
      <sheetData sheetId="5">
        <row r="1">
          <cell r="P1">
            <v>36599.437053703703</v>
          </cell>
        </row>
      </sheetData>
      <sheetData sheetId="6">
        <row r="15">
          <cell r="B15" t="str">
            <v>Qualifying Research</v>
          </cell>
        </row>
      </sheetData>
      <sheetData sheetId="7">
        <row r="2">
          <cell r="B2" t="str">
            <v>Agouron Pharmaceuticals, Inc.</v>
          </cell>
        </row>
      </sheetData>
      <sheetData sheetId="8"/>
      <sheetData sheetId="9"/>
      <sheetData sheetId="10">
        <row r="1">
          <cell r="Q1">
            <v>36599.437053703703</v>
          </cell>
        </row>
        <row r="100"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</sheetData>
      <sheetData sheetId="11">
        <row r="216">
          <cell r="D216">
            <v>1984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</row>
        <row r="226"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</row>
        <row r="227"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</row>
        <row r="228"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</row>
        <row r="249"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</row>
        <row r="250"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</row>
        <row r="251"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</row>
        <row r="252"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</row>
        <row r="253"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</row>
        <row r="254"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</row>
        <row r="275"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</row>
        <row r="276"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</row>
        <row r="277"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</row>
        <row r="278"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</row>
        <row r="279"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</row>
        <row r="280"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</row>
        <row r="301"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</sheetData>
      <sheetData sheetId="12">
        <row r="8">
          <cell r="B8"/>
        </row>
      </sheetData>
      <sheetData sheetId="13">
        <row r="193">
          <cell r="E193" t="e">
            <v>#REF!</v>
          </cell>
        </row>
      </sheetData>
      <sheetData sheetId="14"/>
      <sheetData sheetId="15"/>
      <sheetData sheetId="16">
        <row r="118">
          <cell r="D118">
            <v>1984</v>
          </cell>
        </row>
      </sheetData>
      <sheetData sheetId="17">
        <row r="8">
          <cell r="D8">
            <v>1</v>
          </cell>
        </row>
      </sheetData>
      <sheetData sheetId="18">
        <row r="95">
          <cell r="C95">
            <v>0</v>
          </cell>
        </row>
      </sheetData>
      <sheetData sheetId="19">
        <row r="95">
          <cell r="C95">
            <v>0</v>
          </cell>
        </row>
      </sheetData>
      <sheetData sheetId="20">
        <row r="95">
          <cell r="C95">
            <v>0</v>
          </cell>
        </row>
      </sheetData>
      <sheetData sheetId="21">
        <row r="95">
          <cell r="O95">
            <v>0</v>
          </cell>
        </row>
      </sheetData>
      <sheetData sheetId="22">
        <row r="95">
          <cell r="O95">
            <v>0</v>
          </cell>
        </row>
      </sheetData>
      <sheetData sheetId="23">
        <row r="94">
          <cell r="P94">
            <v>0</v>
          </cell>
        </row>
      </sheetData>
      <sheetData sheetId="24">
        <row r="95">
          <cell r="O95">
            <v>0</v>
          </cell>
        </row>
      </sheetData>
      <sheetData sheetId="25">
        <row r="94">
          <cell r="C94">
            <v>0</v>
          </cell>
        </row>
      </sheetData>
      <sheetData sheetId="26">
        <row r="95">
          <cell r="P95">
            <v>0</v>
          </cell>
        </row>
      </sheetData>
      <sheetData sheetId="27">
        <row r="103">
          <cell r="C103">
            <v>0</v>
          </cell>
        </row>
      </sheetData>
      <sheetData sheetId="28">
        <row r="103">
          <cell r="C103">
            <v>0</v>
          </cell>
        </row>
      </sheetData>
      <sheetData sheetId="29">
        <row r="103">
          <cell r="C103">
            <v>0</v>
          </cell>
        </row>
      </sheetData>
      <sheetData sheetId="30">
        <row r="103">
          <cell r="C103">
            <v>0</v>
          </cell>
        </row>
      </sheetData>
      <sheetData sheetId="31">
        <row r="103">
          <cell r="C103">
            <v>0</v>
          </cell>
        </row>
      </sheetData>
      <sheetData sheetId="32">
        <row r="103">
          <cell r="C103">
            <v>0</v>
          </cell>
        </row>
      </sheetData>
      <sheetData sheetId="33">
        <row r="103">
          <cell r="C103">
            <v>0</v>
          </cell>
        </row>
      </sheetData>
      <sheetData sheetId="34">
        <row r="103">
          <cell r="C103">
            <v>0</v>
          </cell>
        </row>
      </sheetData>
      <sheetData sheetId="35">
        <row r="103">
          <cell r="C103">
            <v>0</v>
          </cell>
        </row>
      </sheetData>
      <sheetData sheetId="36">
        <row r="103">
          <cell r="C103">
            <v>0</v>
          </cell>
        </row>
      </sheetData>
      <sheetData sheetId="37">
        <row r="103">
          <cell r="C103">
            <v>0</v>
          </cell>
        </row>
      </sheetData>
      <sheetData sheetId="38">
        <row r="103">
          <cell r="C103">
            <v>0</v>
          </cell>
        </row>
      </sheetData>
      <sheetData sheetId="39">
        <row r="103">
          <cell r="C103">
            <v>0</v>
          </cell>
        </row>
      </sheetData>
      <sheetData sheetId="40">
        <row r="103">
          <cell r="C103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Title"/>
      <sheetName val="Contents"/>
      <sheetName val="DE Income"/>
      <sheetName val="EPS"/>
      <sheetName val="Revenues"/>
      <sheetName val="Sales"/>
      <sheetName val="Table"/>
      <sheetName val="1&amp;2"/>
      <sheetName val="3"/>
      <sheetName val="4"/>
      <sheetName val="5"/>
      <sheetName val="6"/>
      <sheetName val="7"/>
      <sheetName val="8"/>
      <sheetName val="9"/>
      <sheetName val="Construct Exp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R96"/>
      <sheetName val="JE 120 Jan-Nov Facesheet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&amp;m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04 Gain Track"/>
      <sheetName val="704 Depr"/>
      <sheetName val="Rental Income Analysis"/>
      <sheetName val="Cash Analysis"/>
      <sheetName val="Journal Entries - PAMP"/>
      <sheetName val="Journal Entries - AMP Funding"/>
      <sheetName val="Journal Entries - RAMP"/>
      <sheetName val="RAMP TB"/>
      <sheetName val="AMP TB"/>
      <sheetName val="PAMP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yforward Notes"/>
      <sheetName val="Accrued Deferred Adjs "/>
      <sheetName val="Accrued Current (409) adjs "/>
      <sheetName val="ITC."/>
      <sheetName val="Rolling 12 month balances "/>
      <sheetName val="support for rolling 12 balances"/>
      <sheetName val="ad valorem taxes support T"/>
      <sheetName val="Curr adj - depn basis diff"/>
      <sheetName val="deferred tax queries"/>
      <sheetName val="queries 409 410 411"/>
      <sheetName val="Indirect Cost simplified metho "/>
      <sheetName val="481a amounts     J"/>
      <sheetName val="Amort misc 481a adjs  J1"/>
      <sheetName val="BB reconciliation"/>
      <sheetName val="adj JE template"/>
      <sheetName val="equity in subs"/>
      <sheetName val="ITC.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ENSED"/>
      <sheetName val="REVIEW PG 1 "/>
      <sheetName val="REVIEW PG 2"/>
      <sheetName val="REVIEWJAN"/>
      <sheetName val="NOT USED"/>
      <sheetName val="MONTHLY PG 1"/>
      <sheetName val="MONTHLY1JAN"/>
      <sheetName val="MONTHLY PG 1A"/>
      <sheetName val="MONTHLY PG 1B"/>
      <sheetName val="MONTHLY PG 1C"/>
      <sheetName val="Macros"/>
      <sheetName val="deftaxes"/>
      <sheetName val="CONDENSED:REVIEW PG 1 "/>
      <sheetName val="CONDENSED:NOT U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64PG Right of Way"/>
      <sheetName val="6501DC Delivery"/>
      <sheetName val="6502DC RE"/>
      <sheetName val="6503 DC Use"/>
      <sheetName val="6504 DC Ballpark"/>
      <sheetName val="6512 DC Pers. Prop"/>
      <sheetName val="6513DC PSC"/>
      <sheetName val="6521 not used"/>
      <sheetName val="6522 EATF"/>
      <sheetName val="6523 SETF"/>
      <sheetName val="6524 not used"/>
      <sheetName val="6525not used"/>
      <sheetName val="6526 MD Univer"/>
      <sheetName val="6529MtgyF&amp;E "/>
      <sheetName val="6530 MD GR 236250"/>
      <sheetName val="6531MD GR"/>
      <sheetName val="6532Mtgy RE"/>
      <sheetName val="6533PG RE"/>
      <sheetName val="6534Fred RE"/>
      <sheetName val="6535MD Other RE"/>
      <sheetName val="6536Mtgy O&amp;P"/>
      <sheetName val="6537PG O&amp;P"/>
      <sheetName val="6538Charles O&amp;P"/>
      <sheetName val="6539Fred O&amp;P not used"/>
      <sheetName val="6540MD Other O&amp;P"/>
      <sheetName val="6541MD Use"/>
      <sheetName val="6543Charles RE"/>
      <sheetName val="6544St Mary RE"/>
      <sheetName val="6545St Mary O&amp;P"/>
      <sheetName val="6546MD Filing"/>
      <sheetName val="6547MD Envir"/>
      <sheetName val="6548Calvert RE"/>
      <sheetName val="6550Howard RE"/>
      <sheetName val="6551Howard O&amp;P"/>
      <sheetName val="6552Calvert O&amp;P"/>
      <sheetName val="6553 MD Use 236250 or 165100"/>
      <sheetName val="6554DC BID"/>
      <sheetName val="6558MD Delivery"/>
      <sheetName val="6559DC RETF"/>
      <sheetName val="6571VA Income"/>
      <sheetName val="6572Alex"/>
      <sheetName val="6573Arlington"/>
      <sheetName val="6575 Va Use"/>
      <sheetName val="6576VA Regist"/>
      <sheetName val="6577Fairfax"/>
      <sheetName val="6578PW"/>
      <sheetName val="6579 Delaware Annual Re"/>
      <sheetName val="6580not used"/>
      <sheetName val="6581DC Right of Way"/>
      <sheetName val="6592PA Franchise"/>
      <sheetName val="6593PA Corp"/>
      <sheetName val="6594PA property"/>
      <sheetName val="6596PA realty"/>
      <sheetName val="Summ 165_236"/>
      <sheetName val="Summ 241 etc"/>
      <sheetName val="Reconciliation"/>
      <sheetName val="2010vs123109 3rd Qtr Jay"/>
      <sheetName val="2010vs123109 2nd Qtr Jay  "/>
      <sheetName val="2010vs123109 1st Qtr Jay   "/>
      <sheetName val="2009vs2008 annual Jay "/>
      <sheetName val="1109 vs 1009 165100"/>
      <sheetName val="2009vs2008 3rd Qtr Jay 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182.34"/>
      <sheetName val="AC 190"/>
      <sheetName val="AC 410xx-411xx"/>
      <sheetName val="AC 254"/>
      <sheetName val="AC 255"/>
      <sheetName val="Payroll Alloc."/>
      <sheetName val="AC 165, 236"/>
      <sheetName val="Sheet1"/>
      <sheetName val="236a"/>
      <sheetName val="AC 236 F.Note"/>
      <sheetName val="AC 281"/>
      <sheetName val="AC 282"/>
      <sheetName val="AC 283"/>
      <sheetName val="AC 283.xx"/>
    </sheetNames>
    <sheetDataSet>
      <sheetData sheetId="0"/>
      <sheetData sheetId="1"/>
      <sheetData sheetId="2"/>
      <sheetData sheetId="3"/>
      <sheetData sheetId="4">
        <row r="1">
          <cell r="A1" t="str">
            <v>FAS 109 Detail</v>
          </cell>
        </row>
        <row r="2">
          <cell r="A2" t="str">
            <v>Account 255</v>
          </cell>
        </row>
        <row r="4">
          <cell r="A4" t="str">
            <v>Beginning of Year</v>
          </cell>
          <cell r="F4" t="str">
            <v>Deferred for Year</v>
          </cell>
          <cell r="H4" t="str">
            <v>Allocations to Current Year</v>
          </cell>
        </row>
        <row r="5">
          <cell r="A5" t="str">
            <v xml:space="preserve">Line </v>
          </cell>
          <cell r="D5" t="str">
            <v>Balance</v>
          </cell>
          <cell r="F5" t="str">
            <v>Deferred for Year</v>
          </cell>
          <cell r="H5" t="str">
            <v>Allocations to Current Year</v>
          </cell>
          <cell r="M5" t="str">
            <v>Balance</v>
          </cell>
        </row>
        <row r="6">
          <cell r="A6" t="str">
            <v>Number</v>
          </cell>
          <cell r="B6" t="str">
            <v>Allocations</v>
          </cell>
          <cell r="D6" t="str">
            <v>Balance</v>
          </cell>
          <cell r="F6" t="str">
            <v xml:space="preserve">Account </v>
          </cell>
          <cell r="G6" t="str">
            <v>Amount</v>
          </cell>
          <cell r="H6" t="str">
            <v xml:space="preserve">Account </v>
          </cell>
          <cell r="J6" t="str">
            <v>Amount</v>
          </cell>
          <cell r="L6" t="str">
            <v>Adjustments</v>
          </cell>
          <cell r="M6" t="str">
            <v>Balance</v>
          </cell>
        </row>
        <row r="7">
          <cell r="D7" t="str">
            <v>Begining</v>
          </cell>
          <cell r="F7" t="str">
            <v>No</v>
          </cell>
          <cell r="G7" t="str">
            <v>Amount</v>
          </cell>
          <cell r="H7" t="str">
            <v>No</v>
          </cell>
          <cell r="J7" t="str">
            <v>Amount</v>
          </cell>
          <cell r="L7" t="str">
            <v>Adjustments</v>
          </cell>
          <cell r="M7" t="str">
            <v>Year End</v>
          </cell>
        </row>
        <row r="8">
          <cell r="D8" t="str">
            <v>(B)</v>
          </cell>
          <cell r="F8" t="str">
            <v>(C)</v>
          </cell>
          <cell r="G8" t="str">
            <v>(D)</v>
          </cell>
          <cell r="H8" t="str">
            <v>(E)</v>
          </cell>
          <cell r="J8" t="str">
            <v>(F)</v>
          </cell>
          <cell r="L8" t="str">
            <v>(G)</v>
          </cell>
          <cell r="M8" t="str">
            <v>(H)</v>
          </cell>
        </row>
        <row r="9">
          <cell r="A9" t="str">
            <v>Line 2</v>
          </cell>
          <cell r="B9">
            <v>0.03</v>
          </cell>
        </row>
        <row r="10">
          <cell r="A10" t="str">
            <v>Line 2</v>
          </cell>
          <cell r="B10">
            <v>0.03</v>
          </cell>
          <cell r="D10">
            <v>15897806</v>
          </cell>
          <cell r="F10">
            <v>411.4</v>
          </cell>
          <cell r="H10">
            <v>411.4</v>
          </cell>
          <cell r="J10">
            <v>924138</v>
          </cell>
          <cell r="L10">
            <v>3983070</v>
          </cell>
          <cell r="M10">
            <v>10990598</v>
          </cell>
        </row>
        <row r="11">
          <cell r="A11" t="str">
            <v>Line 3</v>
          </cell>
          <cell r="B11">
            <v>0.04</v>
          </cell>
          <cell r="D11">
            <v>16723140</v>
          </cell>
          <cell r="F11">
            <v>411.4</v>
          </cell>
          <cell r="H11">
            <v>411.4</v>
          </cell>
          <cell r="J11">
            <v>825334</v>
          </cell>
          <cell r="M11">
            <v>15897806</v>
          </cell>
        </row>
        <row r="12">
          <cell r="A12" t="str">
            <v>Line 4</v>
          </cell>
          <cell r="B12">
            <v>7.0000000000000007E-2</v>
          </cell>
          <cell r="D12">
            <v>34111637</v>
          </cell>
          <cell r="F12">
            <v>411.4</v>
          </cell>
          <cell r="H12">
            <v>411.4</v>
          </cell>
          <cell r="J12">
            <v>3162138</v>
          </cell>
          <cell r="L12">
            <v>13628930</v>
          </cell>
          <cell r="M12">
            <v>17320569</v>
          </cell>
        </row>
        <row r="13">
          <cell r="A13" t="str">
            <v>Line 5</v>
          </cell>
          <cell r="B13">
            <v>0.1</v>
          </cell>
          <cell r="D13">
            <v>36935695</v>
          </cell>
          <cell r="F13">
            <v>411.4</v>
          </cell>
          <cell r="H13">
            <v>411.4</v>
          </cell>
          <cell r="J13">
            <v>2824058</v>
          </cell>
          <cell r="M13">
            <v>34111637</v>
          </cell>
        </row>
        <row r="14">
          <cell r="A14" t="str">
            <v>Line 6</v>
          </cell>
        </row>
        <row r="15">
          <cell r="A15" t="str">
            <v>Line 7</v>
          </cell>
        </row>
        <row r="16">
          <cell r="A16" t="str">
            <v xml:space="preserve">Line 8 </v>
          </cell>
          <cell r="D16">
            <v>50009443</v>
          </cell>
          <cell r="G16">
            <v>0</v>
          </cell>
          <cell r="J16">
            <v>4086276</v>
          </cell>
          <cell r="L16">
            <v>17612000</v>
          </cell>
          <cell r="M16">
            <v>28311167</v>
          </cell>
        </row>
        <row r="17">
          <cell r="A17" t="str">
            <v xml:space="preserve">Line 8 </v>
          </cell>
          <cell r="D17">
            <v>53658835</v>
          </cell>
          <cell r="G17">
            <v>0</v>
          </cell>
          <cell r="J17">
            <v>3649392</v>
          </cell>
          <cell r="L17">
            <v>0</v>
          </cell>
          <cell r="M17">
            <v>50009443</v>
          </cell>
        </row>
        <row r="18">
          <cell r="A18" t="str">
            <v>Page 266 Line 5 Columm B</v>
          </cell>
          <cell r="M18">
            <v>50009443</v>
          </cell>
        </row>
        <row r="19">
          <cell r="A19" t="str">
            <v>Page 266 Line 5 Columm B</v>
          </cell>
          <cell r="B19">
            <v>0.06</v>
          </cell>
          <cell r="D19">
            <v>31131516</v>
          </cell>
        </row>
        <row r="20">
          <cell r="B20">
            <v>0.06</v>
          </cell>
          <cell r="D20">
            <v>32369516</v>
          </cell>
        </row>
        <row r="21">
          <cell r="B21">
            <v>0.1</v>
          </cell>
          <cell r="D21">
            <v>4566179</v>
          </cell>
        </row>
        <row r="22">
          <cell r="A22" t="str">
            <v>Page 266 Line 5 Columm F</v>
          </cell>
        </row>
        <row r="23">
          <cell r="B23">
            <v>0.06</v>
          </cell>
          <cell r="D23">
            <v>36935695</v>
          </cell>
        </row>
        <row r="24">
          <cell r="B24">
            <v>0.1</v>
          </cell>
          <cell r="D24">
            <v>1775932</v>
          </cell>
        </row>
        <row r="25">
          <cell r="A25" t="str">
            <v>Page 266 Line 5 Columm F</v>
          </cell>
          <cell r="D25">
            <v>3162138</v>
          </cell>
        </row>
        <row r="26">
          <cell r="A26" t="str">
            <v>Page 266 Line 5 Columm G</v>
          </cell>
          <cell r="B26">
            <v>0.06</v>
          </cell>
          <cell r="D26">
            <v>1238000</v>
          </cell>
        </row>
        <row r="27">
          <cell r="B27">
            <v>0.1</v>
          </cell>
          <cell r="D27">
            <v>1586058</v>
          </cell>
        </row>
        <row r="28">
          <cell r="B28">
            <v>0.1</v>
          </cell>
          <cell r="D28">
            <v>1190675</v>
          </cell>
        </row>
        <row r="29">
          <cell r="D29">
            <v>2824058</v>
          </cell>
        </row>
        <row r="30">
          <cell r="A30" t="str">
            <v>Page 266 Line 5 Columm H</v>
          </cell>
        </row>
        <row r="31">
          <cell r="B31">
            <v>0.06</v>
          </cell>
          <cell r="D31">
            <v>31131516</v>
          </cell>
        </row>
        <row r="32">
          <cell r="B32">
            <v>0.1</v>
          </cell>
          <cell r="D32">
            <v>2980121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1st Qtr"/>
      <sheetName val="2nd Qtr"/>
      <sheetName val="3rd Qtr"/>
      <sheetName val="4th Qtr"/>
      <sheetName val="YTD"/>
      <sheetName val="True-Up"/>
      <sheetName val="Summary"/>
      <sheetName val="Summary (2)"/>
      <sheetName val="Summary (3)"/>
      <sheetName val="Summary (4)"/>
      <sheetName val="YTD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Sheet"/>
      <sheetName val="Rate Component Matrix"/>
      <sheetName val="Notes"/>
      <sheetName val="7-Year Constant Treasury"/>
      <sheetName val="Assumptions"/>
      <sheetName val="Schedule D"/>
      <sheetName val="2003 Rate Increase Summary"/>
      <sheetName val="Deferral Balance Components"/>
      <sheetName val="TUB Rate Summary"/>
      <sheetName val="TUB Revenue Summary"/>
      <sheetName val="2001 Budget Revenues"/>
      <sheetName val="BGS Rates"/>
      <sheetName val="BGS Load-Cost Summary"/>
      <sheetName val="Shopping Credit Table"/>
      <sheetName val="NNC Rates"/>
      <sheetName val="BGS NUG Rates"/>
      <sheetName val="NUG Output-Cost Forecast "/>
      <sheetName val="DRMI"/>
      <sheetName val="KCLP"/>
      <sheetName val="CCLP"/>
      <sheetName val="Generation Results"/>
      <sheetName val="Generation Results (2)"/>
      <sheetName val="Generation Results 6101"/>
      <sheetName val="Generation Results 7-2-01"/>
      <sheetName val="Reg Asset Rates"/>
      <sheetName val="GRFT Amortization"/>
      <sheetName val="Updated Stranded Cost Principal"/>
      <sheetName val="TBC Rate"/>
      <sheetName val="Stranded Cost Recovery-MTC"/>
      <sheetName val="SBC Rates"/>
      <sheetName val="CEP Recovery"/>
      <sheetName val="Deferral Recovery"/>
      <sheetName val="ACE 25 Year Sales Forecast"/>
      <sheetName val="2001 Sales"/>
      <sheetName val="2002 Sales"/>
      <sheetName val="2003 Sales"/>
      <sheetName val="2004 Sales"/>
      <sheetName val="2005 Sales"/>
      <sheetName val="2006 Sales"/>
      <sheetName val="Graph-Actual Data"/>
      <sheetName val="2001 ACE Ancillary Services"/>
      <sheetName val="BGS Admin Forecast"/>
      <sheetName val="Bidder Response Form"/>
      <sheetName val="2002 Generation Results"/>
      <sheetName val="10-25-01 NUG Update"/>
      <sheetName val="ACE Unit 10-25-01 Update"/>
      <sheetName val="Congestion"/>
      <sheetName val="Congestion-DA"/>
      <sheetName val="BGS Deferral"/>
      <sheetName val="NNC Deferral"/>
      <sheetName val="CC618"/>
      <sheetName val="MTC Deferral"/>
      <sheetName val="Peach Bottom Rev Req"/>
      <sheetName val="Salem Rev Req"/>
      <sheetName val="Hope Creek Rev Req"/>
      <sheetName val="BL England Rev Req"/>
      <sheetName val="BLE 2002 Budget"/>
      <sheetName val="Keystone Rev Req"/>
      <sheetName val="Conemaugh Rev Req"/>
      <sheetName val="Fossil Rev Req"/>
      <sheetName val="SBC Deferral"/>
      <sheetName val="MTC Return"/>
      <sheetName val="taxes"/>
      <sheetName val="TUB Income Statement 2001"/>
      <sheetName val="Variance Analysis"/>
      <sheetName val="2002 TUB Income Statement wo DW"/>
      <sheetName val="SAP Upload Support"/>
      <sheetName val="Deepwater 2002 Income Statement"/>
      <sheetName val="2002 TUB Income Statement w DW"/>
      <sheetName val="TUB Income Statement 2002-2006"/>
      <sheetName val="TUB Inc State 2002-2006 w DW"/>
      <sheetName val="Sheet1"/>
      <sheetName val="OTRA Discounts"/>
      <sheetName val="Data Sheet"/>
      <sheetName val="JFJ-4 CEP Rate"/>
      <sheetName val="JFJ-1 Deferral Recovery Rate"/>
      <sheetName val="JFJ-3 MTC Rate"/>
      <sheetName val="Keystone Swap Amort Sched"/>
      <sheetName val="TBC Rate Summary"/>
      <sheetName val="Restructuring Amort."/>
      <sheetName val="ADJUSTMENTS"/>
      <sheetName val="COST OF SERVICE"/>
    </sheetNames>
    <sheetDataSet>
      <sheetData sheetId="0">
        <row r="14">
          <cell r="H14">
            <v>6.2848648648648656E-2</v>
          </cell>
        </row>
      </sheetData>
      <sheetData sheetId="1"/>
      <sheetData sheetId="2"/>
      <sheetData sheetId="3"/>
      <sheetData sheetId="4">
        <row r="14">
          <cell r="H14">
            <v>6.2848648648648656E-2</v>
          </cell>
        </row>
        <row r="15">
          <cell r="H15">
            <v>0</v>
          </cell>
        </row>
        <row r="21">
          <cell r="E21">
            <v>37438</v>
          </cell>
        </row>
        <row r="22">
          <cell r="E22">
            <v>37681</v>
          </cell>
        </row>
        <row r="33">
          <cell r="E33" t="str">
            <v>Broker</v>
          </cell>
        </row>
        <row r="36">
          <cell r="E36">
            <v>1</v>
          </cell>
        </row>
        <row r="38">
          <cell r="E38">
            <v>0</v>
          </cell>
        </row>
        <row r="52">
          <cell r="E52" t="str">
            <v>Actual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ion Cost Ratio"/>
      <sheetName val="Input Page"/>
      <sheetName val="A&amp;G Cap as Indirects"/>
      <sheetName val="A&amp;G Mixed Service Dept"/>
      <sheetName val="Other Mixed Service Dept"/>
      <sheetName val="Deductible"/>
      <sheetName val="15 &amp; 20 Yr Breakout"/>
      <sheetName val="Interest Overcap"/>
      <sheetName val="Fuels Adjustment"/>
      <sheetName val="FERC 920-921 Dept"/>
      <sheetName val="Sample"/>
      <sheetName val="QRE Charts"/>
      <sheetName val="QRE's"/>
      <sheetName val="Comparison"/>
      <sheetName val="Model"/>
      <sheetName val="AIRC"/>
      <sheetName val="Sens_QRE_Factor"/>
      <sheetName val="Print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PHASE II"/>
      <sheetName val="B_U_20"/>
      <sheetName val="B_U_21"/>
      <sheetName val="B_U_22"/>
      <sheetName val="B_U_23"/>
      <sheetName val="ORIGINAL CLAIM"/>
      <sheetName val="B_U_3"/>
      <sheetName val="B_U_4"/>
      <sheetName val="B_U_5"/>
      <sheetName val="B_U_6"/>
      <sheetName val="B_U_7"/>
      <sheetName val="B_U_8"/>
      <sheetName val="B_U_9"/>
      <sheetName val="Sens_QRE's"/>
      <sheetName val="Menu"/>
      <sheetName val="Macro Tables"/>
      <sheetName val="Gross_Rec"/>
      <sheetName val="Sens_Model"/>
    </sheetNames>
    <sheetDataSet>
      <sheetData sheetId="0"/>
      <sheetData sheetId="1">
        <row r="7">
          <cell r="G7">
            <v>2983935.9262199998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9 - Indirect Costs"/>
      <sheetName val="Production Cost Ratio"/>
      <sheetName val="Input Page"/>
      <sheetName val="A&amp;G Cap as Indirects"/>
      <sheetName val="A&amp;G Mixed Service Dept"/>
      <sheetName val="Other Mixed Service Dept"/>
      <sheetName val="Deductible"/>
      <sheetName val="Interest Overcap"/>
      <sheetName val="15 &amp; 20 Yr Breakout"/>
      <sheetName val="Fuels Adjustment"/>
      <sheetName val="FERC 920-921 Query"/>
      <sheetName val="Sample"/>
    </sheetNames>
    <sheetDataSet>
      <sheetData sheetId="0"/>
      <sheetData sheetId="1"/>
      <sheetData sheetId="2">
        <row r="7">
          <cell r="G7">
            <v>2829772.7820600001</v>
          </cell>
        </row>
        <row r="8">
          <cell r="G8">
            <v>0</v>
          </cell>
        </row>
        <row r="9">
          <cell r="G9">
            <v>22368197</v>
          </cell>
        </row>
        <row r="10">
          <cell r="G10">
            <v>0</v>
          </cell>
        </row>
        <row r="11">
          <cell r="G11">
            <v>5216974</v>
          </cell>
        </row>
        <row r="17">
          <cell r="G17">
            <v>0</v>
          </cell>
        </row>
        <row r="30">
          <cell r="G30">
            <v>189265.66567247556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MC"/>
      <sheetName val="DC"/>
      <sheetName val="ALL"/>
      <sheetName val="Percent Read YTD "/>
      <sheetName val="Performance"/>
      <sheetName val="YTD ALL"/>
      <sheetName val="PR G"/>
      <sheetName val="MT C"/>
      <sheetName val="D.C."/>
      <sheetName val="MRD"/>
      <sheetName val="July-Aug"/>
      <sheetName val="YTD Totals"/>
      <sheetName val="ADJUSTMENTS"/>
      <sheetName val="COST OF SERVICE"/>
      <sheetName val="FUNCTIONS"/>
      <sheetName val="Chart6-8 data"/>
      <sheetName val="Rates"/>
      <sheetName val="Assumptions"/>
      <sheetName val="February2008kWh"/>
      <sheetName val="November2007kWh"/>
      <sheetName val="December2007kWh"/>
      <sheetName val="January2008kWh"/>
    </sheetNames>
    <sheetDataSet>
      <sheetData sheetId="0" refreshError="1"/>
      <sheetData sheetId="1" refreshError="1"/>
      <sheetData sheetId="2" refreshError="1"/>
      <sheetData sheetId="3" refreshError="1">
        <row r="25">
          <cell r="B25">
            <v>787229</v>
          </cell>
          <cell r="C25">
            <v>712747</v>
          </cell>
          <cell r="D25">
            <v>43772</v>
          </cell>
          <cell r="E25">
            <v>30710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 Memo"/>
      <sheetName val="PHI"/>
      <sheetName val="Pepco"/>
      <sheetName val="Federal Allocation"/>
      <sheetName val="Fed Memo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 Items"/>
      <sheetName val="WP#1 - Total Deduction Summary"/>
      <sheetName val="WP#1.2A 481a Adjustment (fed)"/>
      <sheetName val="WP#1.2B 481a Adjustment (AMT)"/>
      <sheetName val="WP#1.2C 481a Adjustment (ACE)"/>
      <sheetName val="WP#1.3 - Interest Expense "/>
      <sheetName val="WP#2 - Alloc. to Gas End Inv"/>
      <sheetName val="WP#2.1A Reg Gas Storage"/>
      <sheetName val="WP#2.1B Gas Purchases"/>
      <sheetName val="WP#2.2 Self Const Property"/>
      <sheetName val="WP#2.3 Assets Remaining on Hand"/>
      <sheetName val="WP#2.4 Assets Placed In Service"/>
      <sheetName val="WP#3.1 3-Yr Avg"/>
      <sheetName val="WP#3.2 Level 2 Prod Cost Alloc"/>
      <sheetName val="WP#3.3 Level 1 Alloc-Headcount"/>
      <sheetName val="WP#4.1 All Production"/>
      <sheetName val="WP#4.2-Construction Costs"/>
      <sheetName val="WP#4.2-Construction Costs All"/>
      <sheetName val="WP#5.1 Headcount Dept by Year"/>
      <sheetName val="WP#5.2 Headcount Dept Summary"/>
      <sheetName val="WP# 5.3 Headcount By Dept"/>
      <sheetName val="Tab 16 2009 MS Pool"/>
      <sheetName val="Tab 16 2008 MS Pool"/>
      <sheetName val="Tab 16 2007 MS Pool"/>
      <sheetName val="Tab 2006 MS Pool"/>
      <sheetName val="Tab 16 2005 MS Pool"/>
      <sheetName val="Tab 16 2004 MS Pool "/>
      <sheetName val="Tab 16 2003 MS Pool "/>
      <sheetName val="Tab 16 2002 MS Pool "/>
      <sheetName val="Tab 16 2001 MS Pool"/>
      <sheetName val="Tab 16 2000 MS Pool"/>
      <sheetName val="Tab 16 1999 MS Pool"/>
      <sheetName val="Tab 16 1998 MS Pool"/>
      <sheetName val="Tab 16 1997 MS Pool"/>
      <sheetName val="Tab 16 1996 MS Pool"/>
      <sheetName val="Tab 16 1995 MS Pool"/>
      <sheetName val="Tab 16 1994 MS Pool"/>
      <sheetName val="Tab 16 1993 MS Pool"/>
      <sheetName val="Tab 16 1992 MS Pool"/>
      <sheetName val="Tab 16 1991 MS Pool"/>
      <sheetName val="Tab 16 1990 MS Pool"/>
      <sheetName val="Tab 16 1989 MS Pool"/>
      <sheetName val="Tab 16 1988 MS Pool"/>
      <sheetName val="Tab 16 1987 MS Pool"/>
      <sheetName val="MSC Departments"/>
      <sheetName val="MSC Oper Units"/>
      <sheetName val="MSC Depts from 2002-2004"/>
      <sheetName val="WP#6.1 MSC Summary"/>
      <sheetName val="WP#6.2 MSC Summary 2"/>
      <sheetName val="WP#7 Department Grouping"/>
      <sheetName val="WP# 5.1 Generation Headcount"/>
      <sheetName val="WP#4.3 Elect Production"/>
      <sheetName val="Tab 15.2 Pool Summary"/>
      <sheetName val="Tab 15.3 2009 MS Pool Summary"/>
      <sheetName val="Tab 15.3 2008 MS Pool Summary"/>
      <sheetName val="Tab 15.3 2007 MS Pool Summary"/>
      <sheetName val="Tab 15.3 2006 MS Pool Summary"/>
      <sheetName val="Tab 15.3 2005 MS Pool Summary"/>
      <sheetName val="Gas Ferc 2 2009"/>
      <sheetName val="Gas Ferc 2 2008"/>
      <sheetName val="Gas Ferc 2 2007"/>
      <sheetName val="Gas Ferc 2 2006"/>
      <sheetName val="Gas Ferc 2 2005"/>
      <sheetName val="Gas Ferc 2 2004"/>
      <sheetName val="Gas Ferc 2 2003"/>
    </sheetNames>
    <sheetDataSet>
      <sheetData sheetId="0" refreshError="1"/>
      <sheetData sheetId="1">
        <row r="1">
          <cell r="A1" t="str">
            <v>Alliant - IPL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24">
          <cell r="W24">
            <v>138533214</v>
          </cell>
        </row>
      </sheetData>
      <sheetData sheetId="11">
        <row r="25">
          <cell r="W25">
            <v>184075441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2">
          <cell r="V2" t="str">
            <v>December</v>
          </cell>
        </row>
        <row r="3">
          <cell r="V3">
            <v>2003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enu"/>
      <sheetName val="Macro Tables"/>
      <sheetName val="Print"/>
      <sheetName val="Exec Summ Grph"/>
      <sheetName val="Model"/>
      <sheetName val="AIRC"/>
      <sheetName val="Gross_Rec"/>
      <sheetName val="Total CA QREs"/>
      <sheetName val="CA Wages"/>
      <sheetName val="QRE's"/>
      <sheetName val="QRE Charts"/>
      <sheetName val="Comparison"/>
      <sheetName val="Sens_Model"/>
      <sheetName val="Sens_G_R"/>
      <sheetName val="Sen_GR_Factor"/>
      <sheetName val="Sens_QRE's"/>
      <sheetName val="Sens_QRE_Factor"/>
      <sheetName val="ORIGINAL CLAIM"/>
      <sheetName val="PHASE II"/>
      <sheetName val="B_U_3"/>
      <sheetName val="B_U_4"/>
      <sheetName val="B_U_5"/>
      <sheetName val="B_U_6"/>
      <sheetName val="B_U_7"/>
      <sheetName val="B_U_8"/>
      <sheetName val="B_U_9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B_U_20"/>
      <sheetName val="B_U_21"/>
      <sheetName val="B_U_22"/>
      <sheetName val="B_U_23"/>
    </sheetNames>
    <sheetDataSet>
      <sheetData sheetId="0"/>
      <sheetData sheetId="1" refreshError="1">
        <row r="11">
          <cell r="I11" t="str">
            <v>Agouron Pharmaceuticals, Inc.</v>
          </cell>
        </row>
      </sheetData>
      <sheetData sheetId="2" refreshError="1">
        <row r="5">
          <cell r="B5" t="str">
            <v>&amp;Model</v>
          </cell>
          <cell r="E5" t="str">
            <v>&amp;QRE's</v>
          </cell>
          <cell r="I5" t="str">
            <v>&amp;Wages by B/U by Year</v>
          </cell>
          <cell r="N5" t="str">
            <v>&amp;SBU Worksheet Help</v>
          </cell>
        </row>
        <row r="6">
          <cell r="B6" t="str">
            <v>&amp;QRE's</v>
          </cell>
          <cell r="E6" t="str">
            <v>&amp;Model</v>
          </cell>
          <cell r="I6" t="str">
            <v>&amp;Supplies by B/U by Year</v>
          </cell>
          <cell r="N6" t="str">
            <v>&amp;QRE Help</v>
          </cell>
        </row>
        <row r="7">
          <cell r="B7" t="str">
            <v>&amp;Gross Receipts</v>
          </cell>
          <cell r="E7" t="str">
            <v>&amp;Gross Receipts</v>
          </cell>
          <cell r="I7" t="str">
            <v>&amp;Contracts by B/U by Year</v>
          </cell>
          <cell r="N7" t="str">
            <v>&amp;Phase I vs Phase II Mode Help</v>
          </cell>
        </row>
        <row r="8">
          <cell r="B8" t="str">
            <v>&amp;Comparison</v>
          </cell>
          <cell r="E8" t="str">
            <v>&amp;Sensitivity QRE's</v>
          </cell>
          <cell r="I8" t="str">
            <v>&amp;QRE's by Type</v>
          </cell>
          <cell r="N8" t="str">
            <v>Help Topic 4</v>
          </cell>
        </row>
        <row r="9">
          <cell r="B9" t="str">
            <v>Report 5</v>
          </cell>
          <cell r="E9" t="str">
            <v>S&amp;ensitivity Model</v>
          </cell>
          <cell r="I9" t="str">
            <v>&amp;Total QRE's by Company</v>
          </cell>
          <cell r="N9" t="str">
            <v>Help Topic 5</v>
          </cell>
        </row>
        <row r="10">
          <cell r="B10" t="str">
            <v>Report 6</v>
          </cell>
          <cell r="E10" t="str">
            <v>Se&amp;nsitivity Gross Receipts</v>
          </cell>
          <cell r="I10" t="str">
            <v>Tax Credit by &amp;Year</v>
          </cell>
          <cell r="N10" t="str">
            <v>Help Topic 6</v>
          </cell>
        </row>
        <row r="11">
          <cell r="B11" t="str">
            <v>Report 7</v>
          </cell>
          <cell r="E11" t="str">
            <v>Sensitivity QRE &amp;Factor</v>
          </cell>
          <cell r="I11" t="str">
            <v>Sensitivity &amp;Analysis</v>
          </cell>
          <cell r="N11" t="str">
            <v>Help Topic 7</v>
          </cell>
        </row>
        <row r="12">
          <cell r="B12" t="str">
            <v>Report 8</v>
          </cell>
          <cell r="E12" t="str">
            <v>Sens Gross Rec. F&amp;actor</v>
          </cell>
          <cell r="I12" t="str">
            <v>Sensitivity Wa&amp;ges</v>
          </cell>
          <cell r="N12" t="str">
            <v>Help Topic 8</v>
          </cell>
        </row>
        <row r="13">
          <cell r="B13" t="str">
            <v>Report 9</v>
          </cell>
          <cell r="E13" t="str">
            <v>Worksheet 9</v>
          </cell>
          <cell r="I13" t="str">
            <v>Chart 9</v>
          </cell>
          <cell r="N13" t="str">
            <v>Help Topic 9</v>
          </cell>
        </row>
        <row r="14">
          <cell r="B14" t="str">
            <v>Report 10</v>
          </cell>
          <cell r="E14" t="str">
            <v>Worksheet 10</v>
          </cell>
          <cell r="I14" t="str">
            <v>Chart 10</v>
          </cell>
          <cell r="N14" t="str">
            <v>Help Topic 10</v>
          </cell>
        </row>
        <row r="15">
          <cell r="B15" t="str">
            <v>Report 11</v>
          </cell>
          <cell r="E15" t="str">
            <v>Worksheet 11</v>
          </cell>
          <cell r="I15" t="str">
            <v>Chart 11</v>
          </cell>
          <cell r="N15" t="str">
            <v>Help Topic 11</v>
          </cell>
        </row>
        <row r="16">
          <cell r="B16" t="str">
            <v>Report 12</v>
          </cell>
          <cell r="E16" t="str">
            <v>Worksheet 12</v>
          </cell>
          <cell r="I16" t="str">
            <v>Chart 12</v>
          </cell>
          <cell r="N16" t="str">
            <v>Help Topic 12</v>
          </cell>
        </row>
        <row r="21">
          <cell r="C21">
            <v>1</v>
          </cell>
          <cell r="F21">
            <v>2</v>
          </cell>
        </row>
        <row r="22">
          <cell r="C22" t="str">
            <v>FACTOR_.75</v>
          </cell>
        </row>
        <row r="23">
          <cell r="C23" t="str">
            <v>0.75</v>
          </cell>
        </row>
        <row r="27">
          <cell r="B27" t="str">
            <v>FACTOR_.75</v>
          </cell>
          <cell r="C27">
            <v>0.75</v>
          </cell>
        </row>
        <row r="28">
          <cell r="B28" t="str">
            <v>FACTOR_.80</v>
          </cell>
          <cell r="C28">
            <v>0.8</v>
          </cell>
        </row>
        <row r="29">
          <cell r="B29" t="str">
            <v>FACTOR_.85</v>
          </cell>
          <cell r="C29">
            <v>0.85</v>
          </cell>
        </row>
        <row r="30">
          <cell r="B30" t="str">
            <v>FACTOR_.90</v>
          </cell>
          <cell r="C30">
            <v>0.9</v>
          </cell>
        </row>
        <row r="31">
          <cell r="B31" t="str">
            <v>FACTOR_.95</v>
          </cell>
          <cell r="C31">
            <v>0.95</v>
          </cell>
        </row>
        <row r="32">
          <cell r="B32" t="str">
            <v>FACTOR_1</v>
          </cell>
          <cell r="C32">
            <v>1</v>
          </cell>
        </row>
        <row r="33">
          <cell r="B33" t="str">
            <v>FACTOR_1.05</v>
          </cell>
          <cell r="C33">
            <v>1.05</v>
          </cell>
        </row>
        <row r="34">
          <cell r="B34" t="str">
            <v>FACTOR_1.1</v>
          </cell>
          <cell r="C34">
            <v>1.1000000000000001</v>
          </cell>
        </row>
        <row r="35">
          <cell r="B35" t="str">
            <v>FACTOR_1.15</v>
          </cell>
          <cell r="C35">
            <v>1.1499999999999999</v>
          </cell>
        </row>
        <row r="36">
          <cell r="B36" t="str">
            <v>FACTOR_1.2</v>
          </cell>
          <cell r="C36">
            <v>1.2</v>
          </cell>
        </row>
        <row r="37">
          <cell r="B37" t="str">
            <v>FACTOR_1.25</v>
          </cell>
          <cell r="C37">
            <v>1.25</v>
          </cell>
        </row>
      </sheetData>
      <sheetData sheetId="3" refreshError="1">
        <row r="8">
          <cell r="A8">
            <v>1998</v>
          </cell>
          <cell r="C8">
            <v>10504391</v>
          </cell>
          <cell r="E8">
            <v>0</v>
          </cell>
          <cell r="G8">
            <v>3547208.5504999999</v>
          </cell>
        </row>
        <row r="18">
          <cell r="I18">
            <v>0.11</v>
          </cell>
        </row>
        <row r="20">
          <cell r="I20">
            <v>772837.97527749999</v>
          </cell>
        </row>
        <row r="22">
          <cell r="G22" t="str">
            <v>280C Reduced CA R&amp;D Credit (at 91.16%)</v>
          </cell>
          <cell r="I22">
            <v>704519.09826296894</v>
          </cell>
        </row>
        <row r="31">
          <cell r="C31">
            <v>1994</v>
          </cell>
          <cell r="E31">
            <v>1995</v>
          </cell>
          <cell r="G31">
            <v>1996</v>
          </cell>
          <cell r="I31">
            <v>1997</v>
          </cell>
        </row>
        <row r="32">
          <cell r="C32">
            <v>81903401</v>
          </cell>
          <cell r="E32">
            <v>68045552</v>
          </cell>
          <cell r="G32">
            <v>76597856.979284361</v>
          </cell>
          <cell r="I32">
            <v>73305142</v>
          </cell>
        </row>
        <row r="41">
          <cell r="C41">
            <v>1655205</v>
          </cell>
          <cell r="E41">
            <v>547263</v>
          </cell>
          <cell r="G41">
            <v>915000</v>
          </cell>
          <cell r="I41">
            <v>915000</v>
          </cell>
          <cell r="K41">
            <v>1798000</v>
          </cell>
        </row>
        <row r="48">
          <cell r="C48">
            <v>41166843</v>
          </cell>
          <cell r="E48">
            <v>52148995</v>
          </cell>
          <cell r="G48">
            <v>54699776</v>
          </cell>
          <cell r="I48">
            <v>64438385</v>
          </cell>
          <cell r="K48">
            <v>67069226</v>
          </cell>
        </row>
      </sheetData>
      <sheetData sheetId="4"/>
      <sheetData sheetId="5" refreshError="1">
        <row r="1">
          <cell r="P1">
            <v>36599.437053703703</v>
          </cell>
          <cell r="Q1">
            <v>36599.437053703703</v>
          </cell>
        </row>
        <row r="2">
          <cell r="A2" t="str">
            <v>Agouron Pharmaceuticals, Inc.</v>
          </cell>
        </row>
        <row r="3">
          <cell r="A3" t="str">
            <v>1990-98 CA R&amp;D Credit Calculation</v>
          </cell>
        </row>
        <row r="4">
          <cell r="A4" t="str">
            <v>Calculation of Gross Receipts (GR) by Year</v>
          </cell>
        </row>
        <row r="6">
          <cell r="A6" t="str">
            <v>GROSS RECEIPTS (GR)</v>
          </cell>
          <cell r="B6" t="str">
            <v>W/P Ref</v>
          </cell>
          <cell r="C6" t="str">
            <v>1984</v>
          </cell>
          <cell r="D6" t="str">
            <v>1985</v>
          </cell>
          <cell r="E6" t="str">
            <v>1986</v>
          </cell>
          <cell r="F6" t="str">
            <v>1987</v>
          </cell>
          <cell r="G6" t="str">
            <v>1988</v>
          </cell>
          <cell r="H6" t="str">
            <v>1989</v>
          </cell>
          <cell r="I6" t="str">
            <v>1990</v>
          </cell>
          <cell r="J6" t="str">
            <v>1991</v>
          </cell>
          <cell r="K6" t="str">
            <v>1992</v>
          </cell>
          <cell r="L6" t="str">
            <v>1993</v>
          </cell>
          <cell r="M6" t="str">
            <v>1994</v>
          </cell>
          <cell r="N6" t="str">
            <v>1995</v>
          </cell>
          <cell r="O6" t="str">
            <v>1996</v>
          </cell>
          <cell r="P6" t="str">
            <v>1997</v>
          </cell>
          <cell r="Q6" t="str">
            <v>1998</v>
          </cell>
        </row>
        <row r="7">
          <cell r="A7" t="str">
            <v>Per Supporting Schedule</v>
          </cell>
          <cell r="B7" t="str">
            <v>GR1</v>
          </cell>
          <cell r="C7">
            <v>90000</v>
          </cell>
          <cell r="D7">
            <v>318000</v>
          </cell>
          <cell r="E7">
            <v>442000</v>
          </cell>
          <cell r="F7">
            <v>1116901</v>
          </cell>
          <cell r="G7">
            <v>2552332</v>
          </cell>
          <cell r="H7">
            <v>2546075</v>
          </cell>
          <cell r="I7">
            <v>4736970</v>
          </cell>
          <cell r="J7">
            <v>5908119</v>
          </cell>
          <cell r="K7">
            <v>8087866</v>
          </cell>
          <cell r="L7">
            <v>20292732</v>
          </cell>
          <cell r="M7">
            <v>25649583</v>
          </cell>
          <cell r="N7">
            <v>61615795</v>
          </cell>
          <cell r="O7">
            <v>18804582</v>
          </cell>
          <cell r="P7">
            <v>62236360</v>
          </cell>
          <cell r="Q7">
            <v>0</v>
          </cell>
        </row>
        <row r="8">
          <cell r="A8" t="str">
            <v xml:space="preserve">  Adjustments:</v>
          </cell>
        </row>
        <row r="11">
          <cell r="A11" t="str">
            <v>Total before Year by Year Adj</v>
          </cell>
          <cell r="C11">
            <v>90000</v>
          </cell>
          <cell r="D11">
            <v>318000</v>
          </cell>
          <cell r="E11">
            <v>442000</v>
          </cell>
          <cell r="F11">
            <v>1116901</v>
          </cell>
          <cell r="G11">
            <v>2552332</v>
          </cell>
          <cell r="H11">
            <v>2546075</v>
          </cell>
          <cell r="I11">
            <v>4736970</v>
          </cell>
          <cell r="J11">
            <v>5908119</v>
          </cell>
          <cell r="K11">
            <v>8087866</v>
          </cell>
          <cell r="L11">
            <v>20292732</v>
          </cell>
          <cell r="M11">
            <v>25649583</v>
          </cell>
          <cell r="N11">
            <v>61615795</v>
          </cell>
          <cell r="O11">
            <v>18804582</v>
          </cell>
          <cell r="P11">
            <v>62236360</v>
          </cell>
          <cell r="Q11">
            <v>0</v>
          </cell>
        </row>
        <row r="12">
          <cell r="A12" t="str">
            <v xml:space="preserve">  Adjustments:</v>
          </cell>
        </row>
        <row r="15">
          <cell r="A15" t="str">
            <v>Total for 1990 Calculation</v>
          </cell>
          <cell r="C15">
            <v>90000</v>
          </cell>
          <cell r="D15">
            <v>318000</v>
          </cell>
          <cell r="E15">
            <v>442000</v>
          </cell>
          <cell r="F15">
            <v>1116901</v>
          </cell>
          <cell r="G15">
            <v>2552332</v>
          </cell>
          <cell r="H15">
            <v>2546075</v>
          </cell>
          <cell r="I15">
            <v>4736970</v>
          </cell>
          <cell r="J15">
            <v>5908119</v>
          </cell>
          <cell r="K15">
            <v>8087866</v>
          </cell>
          <cell r="L15">
            <v>20292732</v>
          </cell>
          <cell r="M15">
            <v>25649583</v>
          </cell>
          <cell r="N15">
            <v>61615795</v>
          </cell>
          <cell r="O15">
            <v>18804582</v>
          </cell>
          <cell r="P15">
            <v>62236360</v>
          </cell>
          <cell r="Q15">
            <v>0</v>
          </cell>
        </row>
        <row r="16">
          <cell r="A16" t="str">
            <v xml:space="preserve">  Adjustments:</v>
          </cell>
        </row>
        <row r="19">
          <cell r="A19" t="str">
            <v>Total For 1991</v>
          </cell>
          <cell r="C19">
            <v>90000</v>
          </cell>
          <cell r="D19">
            <v>318000</v>
          </cell>
          <cell r="E19">
            <v>442000</v>
          </cell>
          <cell r="F19">
            <v>1116901</v>
          </cell>
          <cell r="G19">
            <v>2552332</v>
          </cell>
          <cell r="H19">
            <v>2546075</v>
          </cell>
          <cell r="I19">
            <v>4736970</v>
          </cell>
          <cell r="J19">
            <v>5908119</v>
          </cell>
          <cell r="K19">
            <v>8087866</v>
          </cell>
          <cell r="L19">
            <v>20292732</v>
          </cell>
          <cell r="M19">
            <v>25649583</v>
          </cell>
          <cell r="N19">
            <v>61615795</v>
          </cell>
          <cell r="O19">
            <v>18804582</v>
          </cell>
          <cell r="P19">
            <v>62236360</v>
          </cell>
          <cell r="Q19">
            <v>0</v>
          </cell>
        </row>
        <row r="20">
          <cell r="A20" t="str">
            <v xml:space="preserve">  Adjustments:</v>
          </cell>
        </row>
        <row r="23">
          <cell r="A23" t="str">
            <v>Total For 1992</v>
          </cell>
          <cell r="C23">
            <v>90000</v>
          </cell>
          <cell r="D23">
            <v>318000</v>
          </cell>
          <cell r="E23">
            <v>442000</v>
          </cell>
          <cell r="F23">
            <v>1116901</v>
          </cell>
          <cell r="G23">
            <v>2552332</v>
          </cell>
          <cell r="H23">
            <v>2546075</v>
          </cell>
          <cell r="I23">
            <v>4736970</v>
          </cell>
          <cell r="J23">
            <v>5908119</v>
          </cell>
          <cell r="K23">
            <v>8087866</v>
          </cell>
          <cell r="L23">
            <v>20292732</v>
          </cell>
          <cell r="M23">
            <v>25649583</v>
          </cell>
          <cell r="N23">
            <v>61615795</v>
          </cell>
          <cell r="O23">
            <v>18804582</v>
          </cell>
          <cell r="P23">
            <v>62236360</v>
          </cell>
          <cell r="Q23">
            <v>0</v>
          </cell>
        </row>
        <row r="24">
          <cell r="A24" t="str">
            <v xml:space="preserve">  Adjustments:</v>
          </cell>
        </row>
        <row r="26">
          <cell r="A26" t="str">
            <v>Total For 1993</v>
          </cell>
          <cell r="C26">
            <v>90000</v>
          </cell>
          <cell r="D26">
            <v>318000</v>
          </cell>
          <cell r="E26">
            <v>442000</v>
          </cell>
          <cell r="F26">
            <v>1116901</v>
          </cell>
          <cell r="G26">
            <v>2552332</v>
          </cell>
          <cell r="H26">
            <v>2546075</v>
          </cell>
          <cell r="I26">
            <v>4736970</v>
          </cell>
          <cell r="J26">
            <v>5908119</v>
          </cell>
          <cell r="K26">
            <v>8087866</v>
          </cell>
          <cell r="L26">
            <v>20292732</v>
          </cell>
          <cell r="M26">
            <v>25649583</v>
          </cell>
          <cell r="N26">
            <v>61615795</v>
          </cell>
          <cell r="O26">
            <v>18804582</v>
          </cell>
          <cell r="P26">
            <v>62236360</v>
          </cell>
          <cell r="Q26">
            <v>0</v>
          </cell>
        </row>
        <row r="27">
          <cell r="A27" t="str">
            <v xml:space="preserve">  Adjustments:</v>
          </cell>
        </row>
        <row r="30">
          <cell r="A30" t="str">
            <v>Total For 1994</v>
          </cell>
          <cell r="C30">
            <v>90000</v>
          </cell>
          <cell r="D30">
            <v>318000</v>
          </cell>
          <cell r="E30">
            <v>442000</v>
          </cell>
          <cell r="F30">
            <v>1116901</v>
          </cell>
          <cell r="G30">
            <v>2552332</v>
          </cell>
          <cell r="H30">
            <v>2546075</v>
          </cell>
          <cell r="I30">
            <v>4736970</v>
          </cell>
          <cell r="J30">
            <v>5908119</v>
          </cell>
          <cell r="K30">
            <v>8087866</v>
          </cell>
          <cell r="L30">
            <v>20292732</v>
          </cell>
          <cell r="M30">
            <v>25649583</v>
          </cell>
          <cell r="N30">
            <v>61615795</v>
          </cell>
          <cell r="O30">
            <v>18804582</v>
          </cell>
          <cell r="P30">
            <v>62236360</v>
          </cell>
          <cell r="Q30">
            <v>0</v>
          </cell>
        </row>
        <row r="31">
          <cell r="A31" t="str">
            <v xml:space="preserve">  Adjustments:</v>
          </cell>
        </row>
        <row r="34">
          <cell r="A34" t="str">
            <v>Total For 1995</v>
          </cell>
          <cell r="C34">
            <v>90000</v>
          </cell>
          <cell r="D34">
            <v>318000</v>
          </cell>
          <cell r="E34">
            <v>442000</v>
          </cell>
          <cell r="F34">
            <v>1116901</v>
          </cell>
          <cell r="G34">
            <v>2552332</v>
          </cell>
          <cell r="H34">
            <v>2546075</v>
          </cell>
          <cell r="I34">
            <v>4736970</v>
          </cell>
          <cell r="J34">
            <v>5908119</v>
          </cell>
          <cell r="K34">
            <v>8087866</v>
          </cell>
          <cell r="L34">
            <v>20292732</v>
          </cell>
          <cell r="M34">
            <v>25649583</v>
          </cell>
          <cell r="N34">
            <v>61615795</v>
          </cell>
          <cell r="O34">
            <v>18804582</v>
          </cell>
          <cell r="P34">
            <v>62236360</v>
          </cell>
          <cell r="Q34">
            <v>0</v>
          </cell>
        </row>
        <row r="35">
          <cell r="A35" t="str">
            <v xml:space="preserve">  Adjustments:</v>
          </cell>
        </row>
        <row r="36">
          <cell r="A36" t="str">
            <v xml:space="preserve">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8">
          <cell r="A38" t="str">
            <v>Total For 1996</v>
          </cell>
          <cell r="C38">
            <v>90000</v>
          </cell>
          <cell r="D38">
            <v>318000</v>
          </cell>
          <cell r="E38">
            <v>442000</v>
          </cell>
          <cell r="F38">
            <v>1116901</v>
          </cell>
          <cell r="G38">
            <v>2552332</v>
          </cell>
          <cell r="H38">
            <v>2546075</v>
          </cell>
          <cell r="I38">
            <v>4736970</v>
          </cell>
          <cell r="J38">
            <v>5908119</v>
          </cell>
          <cell r="K38">
            <v>8087866</v>
          </cell>
          <cell r="L38">
            <v>20292732</v>
          </cell>
          <cell r="M38">
            <v>25649583</v>
          </cell>
          <cell r="N38">
            <v>61615795</v>
          </cell>
          <cell r="O38">
            <v>18804582</v>
          </cell>
          <cell r="P38">
            <v>62236360</v>
          </cell>
          <cell r="Q38">
            <v>0</v>
          </cell>
        </row>
        <row r="39">
          <cell r="A39" t="str">
            <v xml:space="preserve">  Adjustments: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 xml:space="preserve"> 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4">
          <cell r="A44" t="str">
            <v>Total For 1997</v>
          </cell>
          <cell r="C44">
            <v>90000</v>
          </cell>
          <cell r="D44">
            <v>318000</v>
          </cell>
          <cell r="E44">
            <v>442000</v>
          </cell>
          <cell r="F44">
            <v>1116901</v>
          </cell>
          <cell r="G44">
            <v>2552332</v>
          </cell>
          <cell r="H44">
            <v>2546075</v>
          </cell>
          <cell r="I44">
            <v>4736970</v>
          </cell>
          <cell r="J44">
            <v>5908119</v>
          </cell>
          <cell r="K44">
            <v>8087866</v>
          </cell>
          <cell r="L44">
            <v>20292732</v>
          </cell>
          <cell r="M44">
            <v>25649583</v>
          </cell>
          <cell r="N44">
            <v>61615795</v>
          </cell>
          <cell r="O44">
            <v>18804582</v>
          </cell>
          <cell r="P44">
            <v>62236360</v>
          </cell>
          <cell r="Q44">
            <v>0</v>
          </cell>
        </row>
        <row r="45">
          <cell r="A45" t="str">
            <v xml:space="preserve">  Adjustments:</v>
          </cell>
        </row>
        <row r="46">
          <cell r="B46" t="str">
            <v xml:space="preserve"> </v>
          </cell>
        </row>
        <row r="47">
          <cell r="A47" t="str">
            <v>Total For 1998</v>
          </cell>
          <cell r="C47">
            <v>90000</v>
          </cell>
          <cell r="D47">
            <v>318000</v>
          </cell>
          <cell r="E47">
            <v>442000</v>
          </cell>
          <cell r="F47">
            <v>1116901</v>
          </cell>
          <cell r="G47">
            <v>2552332</v>
          </cell>
          <cell r="H47">
            <v>2546075</v>
          </cell>
          <cell r="I47">
            <v>4736970</v>
          </cell>
          <cell r="J47">
            <v>5908119</v>
          </cell>
          <cell r="K47">
            <v>8087866</v>
          </cell>
          <cell r="L47">
            <v>20292732</v>
          </cell>
          <cell r="M47">
            <v>25649583</v>
          </cell>
          <cell r="N47">
            <v>61615795</v>
          </cell>
          <cell r="O47">
            <v>18804582</v>
          </cell>
          <cell r="P47">
            <v>62236360</v>
          </cell>
          <cell r="Q47">
            <v>0</v>
          </cell>
        </row>
        <row r="49">
          <cell r="A49" t="str">
            <v>Base Period Gross Receipts:</v>
          </cell>
          <cell r="I49" t="str">
            <v>1990</v>
          </cell>
          <cell r="J49" t="str">
            <v>1991</v>
          </cell>
          <cell r="K49" t="str">
            <v>1992</v>
          </cell>
          <cell r="L49" t="str">
            <v>1993</v>
          </cell>
          <cell r="M49" t="str">
            <v>1994</v>
          </cell>
          <cell r="N49" t="str">
            <v>1995</v>
          </cell>
          <cell r="O49" t="str">
            <v>1996</v>
          </cell>
          <cell r="P49" t="str">
            <v>1997</v>
          </cell>
          <cell r="Q49" t="str">
            <v>1998</v>
          </cell>
        </row>
        <row r="50">
          <cell r="A50" t="str">
            <v>1984</v>
          </cell>
          <cell r="B50" t="str">
            <v>Above</v>
          </cell>
          <cell r="I50">
            <v>90000</v>
          </cell>
          <cell r="J50">
            <v>90000</v>
          </cell>
          <cell r="K50">
            <v>90000</v>
          </cell>
          <cell r="L50">
            <v>90000</v>
          </cell>
          <cell r="M50">
            <v>90000</v>
          </cell>
          <cell r="N50">
            <v>90000</v>
          </cell>
          <cell r="O50">
            <v>90000</v>
          </cell>
          <cell r="P50">
            <v>90000</v>
          </cell>
          <cell r="Q50">
            <v>90000</v>
          </cell>
        </row>
        <row r="51">
          <cell r="A51" t="str">
            <v>1985</v>
          </cell>
          <cell r="B51" t="str">
            <v>Above</v>
          </cell>
          <cell r="I51">
            <v>318000</v>
          </cell>
          <cell r="J51">
            <v>318000</v>
          </cell>
          <cell r="K51">
            <v>318000</v>
          </cell>
          <cell r="L51">
            <v>318000</v>
          </cell>
          <cell r="M51">
            <v>318000</v>
          </cell>
          <cell r="N51">
            <v>318000</v>
          </cell>
          <cell r="O51">
            <v>318000</v>
          </cell>
          <cell r="P51">
            <v>318000</v>
          </cell>
          <cell r="Q51">
            <v>318000</v>
          </cell>
        </row>
        <row r="52">
          <cell r="A52" t="str">
            <v>1986</v>
          </cell>
          <cell r="B52" t="str">
            <v>Above</v>
          </cell>
          <cell r="I52">
            <v>442000</v>
          </cell>
          <cell r="J52">
            <v>442000</v>
          </cell>
          <cell r="K52">
            <v>442000</v>
          </cell>
          <cell r="L52">
            <v>442000</v>
          </cell>
          <cell r="M52">
            <v>442000</v>
          </cell>
          <cell r="N52">
            <v>442000</v>
          </cell>
          <cell r="O52">
            <v>442000</v>
          </cell>
          <cell r="P52">
            <v>442000</v>
          </cell>
          <cell r="Q52">
            <v>442000</v>
          </cell>
        </row>
        <row r="53">
          <cell r="A53" t="str">
            <v>1987</v>
          </cell>
          <cell r="B53" t="str">
            <v>Above</v>
          </cell>
          <cell r="I53">
            <v>1116901</v>
          </cell>
          <cell r="J53">
            <v>1116901</v>
          </cell>
          <cell r="K53">
            <v>1116901</v>
          </cell>
          <cell r="L53">
            <v>1116901</v>
          </cell>
          <cell r="M53">
            <v>1116901</v>
          </cell>
          <cell r="N53">
            <v>1116901</v>
          </cell>
          <cell r="O53">
            <v>1116901</v>
          </cell>
          <cell r="P53">
            <v>1116901</v>
          </cell>
          <cell r="Q53">
            <v>1116901</v>
          </cell>
        </row>
        <row r="54">
          <cell r="A54" t="str">
            <v>1988</v>
          </cell>
          <cell r="B54" t="str">
            <v>Above</v>
          </cell>
          <cell r="I54">
            <v>2552332</v>
          </cell>
          <cell r="J54">
            <v>2552332</v>
          </cell>
          <cell r="K54">
            <v>2552332</v>
          </cell>
          <cell r="L54">
            <v>2552332</v>
          </cell>
          <cell r="M54">
            <v>2552332</v>
          </cell>
          <cell r="N54">
            <v>2552332</v>
          </cell>
          <cell r="O54">
            <v>2552332</v>
          </cell>
          <cell r="P54">
            <v>2552332</v>
          </cell>
          <cell r="Q54">
            <v>2552332</v>
          </cell>
        </row>
        <row r="55">
          <cell r="A55" t="str">
            <v xml:space="preserve">     Total</v>
          </cell>
          <cell r="I55">
            <v>4519233</v>
          </cell>
          <cell r="J55">
            <v>4519233</v>
          </cell>
          <cell r="K55">
            <v>4519233</v>
          </cell>
          <cell r="L55">
            <v>4519233</v>
          </cell>
          <cell r="M55">
            <v>4519233</v>
          </cell>
          <cell r="N55">
            <v>4519233</v>
          </cell>
          <cell r="O55">
            <v>4519233</v>
          </cell>
          <cell r="P55">
            <v>4519233</v>
          </cell>
          <cell r="Q55">
            <v>4519233</v>
          </cell>
        </row>
        <row r="57">
          <cell r="A57" t="str">
            <v>Average Gross Receipts:</v>
          </cell>
        </row>
        <row r="58">
          <cell r="A58" t="str">
            <v>1986</v>
          </cell>
          <cell r="B58" t="str">
            <v>Above</v>
          </cell>
          <cell r="I58">
            <v>442000</v>
          </cell>
        </row>
        <row r="59">
          <cell r="A59" t="str">
            <v>1987</v>
          </cell>
          <cell r="B59" t="str">
            <v>Above</v>
          </cell>
          <cell r="I59">
            <v>1116901</v>
          </cell>
          <cell r="J59">
            <v>1116901</v>
          </cell>
        </row>
        <row r="60">
          <cell r="A60" t="str">
            <v>1988</v>
          </cell>
          <cell r="B60" t="str">
            <v>Above</v>
          </cell>
          <cell r="I60">
            <v>2552332</v>
          </cell>
          <cell r="J60">
            <v>2552332</v>
          </cell>
          <cell r="K60">
            <v>2552332</v>
          </cell>
        </row>
        <row r="61">
          <cell r="A61" t="str">
            <v>1989</v>
          </cell>
          <cell r="B61" t="str">
            <v>Above</v>
          </cell>
          <cell r="I61">
            <v>2546075</v>
          </cell>
          <cell r="J61">
            <v>2546075</v>
          </cell>
          <cell r="K61">
            <v>2546075</v>
          </cell>
          <cell r="L61">
            <v>2546075</v>
          </cell>
        </row>
        <row r="62">
          <cell r="A62" t="str">
            <v>1990</v>
          </cell>
          <cell r="B62" t="str">
            <v>Above</v>
          </cell>
          <cell r="J62">
            <v>4736970</v>
          </cell>
          <cell r="K62">
            <v>4736970</v>
          </cell>
          <cell r="L62">
            <v>4736970</v>
          </cell>
          <cell r="M62">
            <v>4736970</v>
          </cell>
        </row>
        <row r="63">
          <cell r="A63" t="str">
            <v>1991</v>
          </cell>
          <cell r="B63" t="str">
            <v>Above</v>
          </cell>
          <cell r="K63">
            <v>5908119</v>
          </cell>
          <cell r="L63">
            <v>5908119</v>
          </cell>
          <cell r="M63">
            <v>5908119</v>
          </cell>
          <cell r="N63">
            <v>5908119</v>
          </cell>
        </row>
        <row r="64">
          <cell r="A64" t="str">
            <v>1992</v>
          </cell>
          <cell r="B64" t="str">
            <v>Above</v>
          </cell>
          <cell r="L64">
            <v>8087866</v>
          </cell>
          <cell r="M64">
            <v>8087866</v>
          </cell>
          <cell r="N64">
            <v>8087866</v>
          </cell>
          <cell r="O64">
            <v>8087866</v>
          </cell>
        </row>
        <row r="65">
          <cell r="A65" t="str">
            <v>1993</v>
          </cell>
          <cell r="B65" t="str">
            <v>Above</v>
          </cell>
          <cell r="M65">
            <v>20292732</v>
          </cell>
          <cell r="N65">
            <v>20292732</v>
          </cell>
          <cell r="O65">
            <v>20292732</v>
          </cell>
          <cell r="P65">
            <v>20292732</v>
          </cell>
        </row>
        <row r="66">
          <cell r="A66" t="str">
            <v>1994</v>
          </cell>
          <cell r="B66" t="str">
            <v>Above</v>
          </cell>
          <cell r="N66">
            <v>25649583</v>
          </cell>
          <cell r="O66">
            <v>25649583</v>
          </cell>
          <cell r="P66">
            <v>25649583</v>
          </cell>
          <cell r="Q66">
            <v>25649583</v>
          </cell>
        </row>
        <row r="67">
          <cell r="A67" t="str">
            <v>1995</v>
          </cell>
          <cell r="B67" t="str">
            <v>Above</v>
          </cell>
          <cell r="O67">
            <v>61615795</v>
          </cell>
          <cell r="P67">
            <v>61615795</v>
          </cell>
          <cell r="Q67">
            <v>61615795</v>
          </cell>
        </row>
        <row r="68">
          <cell r="A68" t="str">
            <v>1996</v>
          </cell>
          <cell r="B68" t="str">
            <v>Above</v>
          </cell>
          <cell r="P68">
            <v>18804582</v>
          </cell>
          <cell r="Q68">
            <v>18804582</v>
          </cell>
        </row>
        <row r="69">
          <cell r="A69" t="str">
            <v>1997</v>
          </cell>
          <cell r="B69" t="str">
            <v>Above</v>
          </cell>
          <cell r="Q69">
            <v>62236360</v>
          </cell>
        </row>
        <row r="70">
          <cell r="A70">
            <v>1998</v>
          </cell>
          <cell r="B70" t="str">
            <v>Above</v>
          </cell>
        </row>
        <row r="71">
          <cell r="A71" t="str">
            <v xml:space="preserve">     Total</v>
          </cell>
          <cell r="I71">
            <v>6657308</v>
          </cell>
          <cell r="J71">
            <v>10952278</v>
          </cell>
          <cell r="K71">
            <v>15743496</v>
          </cell>
          <cell r="L71">
            <v>21279030</v>
          </cell>
          <cell r="M71">
            <v>39025687</v>
          </cell>
          <cell r="N71">
            <v>59938300</v>
          </cell>
          <cell r="O71">
            <v>115645976</v>
          </cell>
          <cell r="P71">
            <v>126362692</v>
          </cell>
          <cell r="Q71">
            <v>168306320</v>
          </cell>
        </row>
        <row r="72">
          <cell r="A72" t="str">
            <v>Average Gross Receipts (/4)</v>
          </cell>
          <cell r="I72">
            <v>1664327</v>
          </cell>
          <cell r="J72">
            <v>2738069.5</v>
          </cell>
          <cell r="K72">
            <v>3935874</v>
          </cell>
          <cell r="L72">
            <v>5319757.5</v>
          </cell>
          <cell r="M72">
            <v>9756421.75</v>
          </cell>
          <cell r="N72">
            <v>14984575</v>
          </cell>
          <cell r="O72">
            <v>28911494</v>
          </cell>
          <cell r="P72">
            <v>31590673</v>
          </cell>
          <cell r="Q72">
            <v>42076580</v>
          </cell>
        </row>
        <row r="74">
          <cell r="A74" t="str">
            <v xml:space="preserve"> </v>
          </cell>
        </row>
        <row r="75">
          <cell r="A75" t="str">
            <v xml:space="preserve"> </v>
          </cell>
        </row>
        <row r="76">
          <cell r="A76" t="str">
            <v>Schedule CC2</v>
          </cell>
          <cell r="P76">
            <v>36599.437053703703</v>
          </cell>
          <cell r="Q76">
            <v>36599.437053703703</v>
          </cell>
        </row>
        <row r="77">
          <cell r="A77" t="str">
            <v>Agouron Pharmaceuticals, Inc.</v>
          </cell>
        </row>
        <row r="78">
          <cell r="A78" t="str">
            <v>1998 CA R&amp;D Credit Calculation</v>
          </cell>
        </row>
        <row r="79">
          <cell r="A79" t="str">
            <v>Calculation of R&amp;D Expenditures (QRE) by Year</v>
          </cell>
        </row>
        <row r="81">
          <cell r="A81" t="str">
            <v>R&amp;D EXPENDITURES (QRE)</v>
          </cell>
          <cell r="B81" t="str">
            <v>W/P Ref</v>
          </cell>
          <cell r="C81" t="str">
            <v>1984</v>
          </cell>
          <cell r="D81" t="str">
            <v>1985</v>
          </cell>
          <cell r="E81" t="str">
            <v>1986</v>
          </cell>
          <cell r="F81" t="str">
            <v>1987</v>
          </cell>
          <cell r="G81" t="str">
            <v>1988</v>
          </cell>
          <cell r="H81" t="str">
            <v>1989</v>
          </cell>
          <cell r="I81" t="str">
            <v>1990</v>
          </cell>
          <cell r="J81" t="str">
            <v>1991</v>
          </cell>
          <cell r="K81" t="str">
            <v>1992</v>
          </cell>
          <cell r="L81" t="str">
            <v>1993</v>
          </cell>
          <cell r="M81" t="str">
            <v>1994</v>
          </cell>
          <cell r="N81" t="str">
            <v>1995</v>
          </cell>
          <cell r="O81" t="str">
            <v>1996</v>
          </cell>
          <cell r="P81" t="str">
            <v>1997</v>
          </cell>
          <cell r="Q81" t="str">
            <v>1998</v>
          </cell>
        </row>
        <row r="82">
          <cell r="A82" t="str">
            <v>Per Supporting Schedule</v>
          </cell>
          <cell r="B82" t="str">
            <v>QRE1</v>
          </cell>
          <cell r="C82">
            <v>20127</v>
          </cell>
          <cell r="D82">
            <v>63138</v>
          </cell>
          <cell r="E82">
            <v>500401</v>
          </cell>
          <cell r="F82">
            <v>1329416</v>
          </cell>
          <cell r="G82">
            <v>3373992</v>
          </cell>
          <cell r="H82">
            <v>3881959</v>
          </cell>
          <cell r="I82">
            <v>3454243.852</v>
          </cell>
          <cell r="J82">
            <v>5569741.7879999997</v>
          </cell>
          <cell r="K82">
            <v>7927846.0099999998</v>
          </cell>
          <cell r="L82">
            <v>11613530.587000001</v>
          </cell>
          <cell r="M82">
            <v>19707135.007000003</v>
          </cell>
          <cell r="N82">
            <v>35935120.957800001</v>
          </cell>
          <cell r="O82">
            <v>25478958.238794774</v>
          </cell>
          <cell r="P82">
            <v>58157347.527499996</v>
          </cell>
          <cell r="Q82">
            <v>56448709.302500002</v>
          </cell>
        </row>
        <row r="83">
          <cell r="A83" t="str">
            <v xml:space="preserve">  Adjustments:</v>
          </cell>
        </row>
        <row r="86">
          <cell r="A86" t="str">
            <v>Total before Yr by Yr Adj</v>
          </cell>
          <cell r="C86">
            <v>20127</v>
          </cell>
          <cell r="D86">
            <v>63138</v>
          </cell>
          <cell r="E86">
            <v>500401</v>
          </cell>
          <cell r="F86">
            <v>1329416</v>
          </cell>
          <cell r="G86">
            <v>3373992</v>
          </cell>
          <cell r="H86">
            <v>3881959</v>
          </cell>
          <cell r="I86">
            <v>3454243.852</v>
          </cell>
          <cell r="J86">
            <v>5569741.7879999997</v>
          </cell>
          <cell r="K86">
            <v>7927846.0099999998</v>
          </cell>
          <cell r="L86">
            <v>11613530.587000001</v>
          </cell>
          <cell r="M86">
            <v>19707135.007000003</v>
          </cell>
          <cell r="N86">
            <v>35935120.957800001</v>
          </cell>
          <cell r="O86">
            <v>25478958.238794774</v>
          </cell>
          <cell r="P86">
            <v>58157347.527499996</v>
          </cell>
          <cell r="Q86">
            <v>56448709.302500002</v>
          </cell>
        </row>
        <row r="87">
          <cell r="A87" t="str">
            <v xml:space="preserve">  Adjustments:</v>
          </cell>
        </row>
        <row r="90">
          <cell r="A90" t="str">
            <v>Total for 1990</v>
          </cell>
          <cell r="C90">
            <v>20127</v>
          </cell>
          <cell r="D90">
            <v>63138</v>
          </cell>
          <cell r="E90">
            <v>500401</v>
          </cell>
          <cell r="F90">
            <v>1329416</v>
          </cell>
          <cell r="G90">
            <v>3373992</v>
          </cell>
          <cell r="H90">
            <v>3881959</v>
          </cell>
          <cell r="I90">
            <v>3454243.852</v>
          </cell>
          <cell r="J90">
            <v>5569741.7879999997</v>
          </cell>
          <cell r="K90">
            <v>7927846.0099999998</v>
          </cell>
          <cell r="L90">
            <v>11613530.587000001</v>
          </cell>
          <cell r="M90">
            <v>19707135.007000003</v>
          </cell>
          <cell r="N90">
            <v>35935120.957800001</v>
          </cell>
          <cell r="O90">
            <v>25478958.238794774</v>
          </cell>
          <cell r="P90">
            <v>58157347.527499996</v>
          </cell>
          <cell r="Q90">
            <v>56448709.302500002</v>
          </cell>
        </row>
        <row r="91">
          <cell r="A91" t="str">
            <v xml:space="preserve">  Adjustments:</v>
          </cell>
        </row>
        <row r="94">
          <cell r="A94" t="str">
            <v>Total For  1991</v>
          </cell>
          <cell r="C94">
            <v>20127</v>
          </cell>
          <cell r="D94">
            <v>63138</v>
          </cell>
          <cell r="E94">
            <v>500401</v>
          </cell>
          <cell r="F94">
            <v>1329416</v>
          </cell>
          <cell r="G94">
            <v>3373992</v>
          </cell>
          <cell r="H94">
            <v>3881959</v>
          </cell>
          <cell r="I94">
            <v>3454243.852</v>
          </cell>
          <cell r="J94">
            <v>5569741.7879999997</v>
          </cell>
          <cell r="K94">
            <v>7927846.0099999998</v>
          </cell>
          <cell r="L94">
            <v>11613530.587000001</v>
          </cell>
          <cell r="M94">
            <v>19707135.007000003</v>
          </cell>
          <cell r="N94">
            <v>35935120.957800001</v>
          </cell>
          <cell r="O94">
            <v>25478958.238794774</v>
          </cell>
          <cell r="P94">
            <v>58157347.527499996</v>
          </cell>
          <cell r="Q94">
            <v>56448709.302500002</v>
          </cell>
        </row>
        <row r="95">
          <cell r="A95" t="str">
            <v xml:space="preserve">  Adjustments:</v>
          </cell>
        </row>
        <row r="98">
          <cell r="A98" t="str">
            <v>Total For 1992</v>
          </cell>
          <cell r="C98">
            <v>20127</v>
          </cell>
          <cell r="D98">
            <v>63138</v>
          </cell>
          <cell r="E98">
            <v>500401</v>
          </cell>
          <cell r="F98">
            <v>1329416</v>
          </cell>
          <cell r="G98">
            <v>3373992</v>
          </cell>
          <cell r="H98">
            <v>3881959</v>
          </cell>
          <cell r="I98">
            <v>3454243.852</v>
          </cell>
          <cell r="J98">
            <v>5569741.7879999997</v>
          </cell>
          <cell r="K98">
            <v>7927846.0099999998</v>
          </cell>
          <cell r="L98">
            <v>11613530.587000001</v>
          </cell>
          <cell r="M98">
            <v>19707135.007000003</v>
          </cell>
          <cell r="N98">
            <v>35935120.957800001</v>
          </cell>
          <cell r="O98">
            <v>25478958.238794774</v>
          </cell>
          <cell r="P98">
            <v>58157347.527499996</v>
          </cell>
          <cell r="Q98">
            <v>56448709.302500002</v>
          </cell>
        </row>
        <row r="99">
          <cell r="A99" t="str">
            <v xml:space="preserve">  Adjustments:</v>
          </cell>
        </row>
        <row r="101">
          <cell r="A101" t="str">
            <v>Total For 1993</v>
          </cell>
          <cell r="C101">
            <v>20127</v>
          </cell>
          <cell r="D101">
            <v>63138</v>
          </cell>
          <cell r="E101">
            <v>500401</v>
          </cell>
          <cell r="F101">
            <v>1329416</v>
          </cell>
          <cell r="G101">
            <v>3373992</v>
          </cell>
          <cell r="H101">
            <v>3881959</v>
          </cell>
          <cell r="I101">
            <v>3454243.852</v>
          </cell>
          <cell r="J101">
            <v>5569741.7879999997</v>
          </cell>
          <cell r="K101">
            <v>7927846.0099999998</v>
          </cell>
          <cell r="L101">
            <v>11613530.587000001</v>
          </cell>
          <cell r="M101">
            <v>19707135.007000003</v>
          </cell>
          <cell r="N101">
            <v>35935120.957800001</v>
          </cell>
          <cell r="O101">
            <v>25478958.238794774</v>
          </cell>
          <cell r="P101">
            <v>58157347.527499996</v>
          </cell>
          <cell r="Q101">
            <v>56448709.302500002</v>
          </cell>
        </row>
        <row r="102">
          <cell r="A102" t="str">
            <v xml:space="preserve">  Adjustments:</v>
          </cell>
        </row>
        <row r="105">
          <cell r="A105" t="str">
            <v>Total For 1994</v>
          </cell>
          <cell r="C105">
            <v>20127</v>
          </cell>
          <cell r="D105">
            <v>63138</v>
          </cell>
          <cell r="E105">
            <v>500401</v>
          </cell>
          <cell r="F105">
            <v>1329416</v>
          </cell>
          <cell r="G105">
            <v>3373992</v>
          </cell>
          <cell r="H105">
            <v>3881959</v>
          </cell>
          <cell r="I105">
            <v>3454243.852</v>
          </cell>
          <cell r="J105">
            <v>5569741.7879999997</v>
          </cell>
          <cell r="K105">
            <v>7927846.0099999998</v>
          </cell>
          <cell r="L105">
            <v>11613530.587000001</v>
          </cell>
          <cell r="M105">
            <v>19707135.007000003</v>
          </cell>
          <cell r="N105">
            <v>35935120.957800001</v>
          </cell>
          <cell r="O105">
            <v>25478958.238794774</v>
          </cell>
          <cell r="P105">
            <v>58157347.527499996</v>
          </cell>
          <cell r="Q105">
            <v>56448709.302500002</v>
          </cell>
        </row>
        <row r="106">
          <cell r="A106" t="str">
            <v xml:space="preserve">  Adjustments:</v>
          </cell>
        </row>
        <row r="109">
          <cell r="A109" t="str">
            <v>Total For 1995</v>
          </cell>
          <cell r="C109">
            <v>20127</v>
          </cell>
          <cell r="D109">
            <v>63138</v>
          </cell>
          <cell r="E109">
            <v>500401</v>
          </cell>
          <cell r="F109">
            <v>1329416</v>
          </cell>
          <cell r="G109">
            <v>3373992</v>
          </cell>
          <cell r="H109">
            <v>3881959</v>
          </cell>
          <cell r="I109">
            <v>3454243.852</v>
          </cell>
          <cell r="J109">
            <v>5569741.7879999997</v>
          </cell>
          <cell r="K109">
            <v>7927846.0099999998</v>
          </cell>
          <cell r="L109">
            <v>11613530.587000001</v>
          </cell>
          <cell r="M109">
            <v>19707135.007000003</v>
          </cell>
          <cell r="N109">
            <v>35935120.957800001</v>
          </cell>
          <cell r="O109">
            <v>25478958.238794774</v>
          </cell>
          <cell r="P109">
            <v>58157347.527499996</v>
          </cell>
          <cell r="Q109">
            <v>56448709.302500002</v>
          </cell>
        </row>
        <row r="110">
          <cell r="A110" t="str">
            <v xml:space="preserve">  Adjustments:</v>
          </cell>
        </row>
        <row r="111">
          <cell r="A111" t="str">
            <v>REIS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3">
          <cell r="A113" t="str">
            <v>Total For 1996</v>
          </cell>
          <cell r="C113">
            <v>20127</v>
          </cell>
          <cell r="D113">
            <v>63138</v>
          </cell>
          <cell r="E113">
            <v>500401</v>
          </cell>
          <cell r="F113">
            <v>1329416</v>
          </cell>
          <cell r="G113">
            <v>3373992</v>
          </cell>
          <cell r="H113">
            <v>3881959</v>
          </cell>
          <cell r="I113">
            <v>3454243.852</v>
          </cell>
          <cell r="J113">
            <v>5569741.7879999997</v>
          </cell>
          <cell r="K113">
            <v>7927846.0099999998</v>
          </cell>
          <cell r="L113">
            <v>11613530.587000001</v>
          </cell>
          <cell r="M113">
            <v>19707135.007000003</v>
          </cell>
          <cell r="N113">
            <v>35935120.957800001</v>
          </cell>
          <cell r="O113">
            <v>25478958.238794774</v>
          </cell>
          <cell r="P113">
            <v>58157347.527499996</v>
          </cell>
          <cell r="Q113">
            <v>56448709.302500002</v>
          </cell>
        </row>
        <row r="114">
          <cell r="A114" t="str">
            <v xml:space="preserve">  Adjustments:</v>
          </cell>
        </row>
        <row r="115">
          <cell r="A115" t="str">
            <v>REIS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 t="str">
            <v>DMT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A117" t="str">
            <v>BRIGAR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O117">
            <v>0</v>
          </cell>
          <cell r="P117">
            <v>0</v>
          </cell>
          <cell r="Q117">
            <v>0</v>
          </cell>
        </row>
        <row r="119">
          <cell r="A119" t="str">
            <v>Total For 1997</v>
          </cell>
          <cell r="C119">
            <v>20127</v>
          </cell>
          <cell r="D119">
            <v>63138</v>
          </cell>
          <cell r="E119">
            <v>500401</v>
          </cell>
          <cell r="F119">
            <v>1329416</v>
          </cell>
          <cell r="G119">
            <v>3373992</v>
          </cell>
          <cell r="H119">
            <v>3881959</v>
          </cell>
          <cell r="I119">
            <v>3454243.852</v>
          </cell>
          <cell r="J119">
            <v>5569741.7879999997</v>
          </cell>
          <cell r="K119">
            <v>7927846.0099999998</v>
          </cell>
          <cell r="L119">
            <v>11613530.587000001</v>
          </cell>
          <cell r="M119">
            <v>19707135.007000003</v>
          </cell>
          <cell r="N119">
            <v>35935120.957800001</v>
          </cell>
          <cell r="O119">
            <v>25478958.238794774</v>
          </cell>
          <cell r="P119">
            <v>58157347.527499996</v>
          </cell>
          <cell r="Q119">
            <v>56448709.302500002</v>
          </cell>
        </row>
        <row r="120">
          <cell r="A120" t="str">
            <v xml:space="preserve">  Adjustments:</v>
          </cell>
        </row>
        <row r="121">
          <cell r="A121" t="str">
            <v>Metromail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3">
          <cell r="A123" t="str">
            <v>Total For 1998</v>
          </cell>
          <cell r="C123">
            <v>20127</v>
          </cell>
          <cell r="D123">
            <v>63138</v>
          </cell>
          <cell r="E123">
            <v>500401</v>
          </cell>
          <cell r="F123">
            <v>1329416</v>
          </cell>
          <cell r="G123">
            <v>3373992</v>
          </cell>
          <cell r="H123">
            <v>3881959</v>
          </cell>
          <cell r="I123">
            <v>3454243.852</v>
          </cell>
          <cell r="J123">
            <v>5569741.7879999997</v>
          </cell>
          <cell r="K123">
            <v>7927846.0099999998</v>
          </cell>
          <cell r="L123">
            <v>11613530.587000001</v>
          </cell>
          <cell r="M123">
            <v>19707135.007000003</v>
          </cell>
          <cell r="N123">
            <v>35935120.957800001</v>
          </cell>
          <cell r="O123">
            <v>25478958.238794774</v>
          </cell>
          <cell r="P123">
            <v>58157347.527499996</v>
          </cell>
          <cell r="Q123">
            <v>56448709.302500002</v>
          </cell>
        </row>
        <row r="125">
          <cell r="A125" t="str">
            <v>Base Period QRE:</v>
          </cell>
          <cell r="I125" t="str">
            <v>1990</v>
          </cell>
          <cell r="J125" t="str">
            <v>1991</v>
          </cell>
          <cell r="K125" t="str">
            <v>1992</v>
          </cell>
          <cell r="L125" t="str">
            <v>1993</v>
          </cell>
          <cell r="M125" t="str">
            <v>1994</v>
          </cell>
          <cell r="N125" t="str">
            <v>1995</v>
          </cell>
          <cell r="O125" t="str">
            <v>1996</v>
          </cell>
          <cell r="P125" t="str">
            <v>1997</v>
          </cell>
          <cell r="Q125" t="str">
            <v>1998</v>
          </cell>
        </row>
        <row r="126">
          <cell r="A126" t="str">
            <v>1984</v>
          </cell>
          <cell r="B126" t="str">
            <v>Above</v>
          </cell>
          <cell r="I126">
            <v>20127</v>
          </cell>
          <cell r="J126">
            <v>20127</v>
          </cell>
          <cell r="K126">
            <v>20127</v>
          </cell>
          <cell r="L126">
            <v>20127</v>
          </cell>
          <cell r="M126">
            <v>20127</v>
          </cell>
          <cell r="N126">
            <v>20127</v>
          </cell>
          <cell r="O126">
            <v>20127</v>
          </cell>
          <cell r="P126">
            <v>20127</v>
          </cell>
          <cell r="Q126">
            <v>20127</v>
          </cell>
        </row>
        <row r="127">
          <cell r="A127" t="str">
            <v>1985</v>
          </cell>
          <cell r="B127" t="str">
            <v>Above</v>
          </cell>
          <cell r="I127">
            <v>63138</v>
          </cell>
          <cell r="J127">
            <v>63138</v>
          </cell>
          <cell r="K127">
            <v>63138</v>
          </cell>
          <cell r="L127">
            <v>63138</v>
          </cell>
          <cell r="M127">
            <v>63138</v>
          </cell>
          <cell r="N127">
            <v>63138</v>
          </cell>
          <cell r="O127">
            <v>63138</v>
          </cell>
          <cell r="P127">
            <v>63138</v>
          </cell>
          <cell r="Q127">
            <v>63138</v>
          </cell>
        </row>
        <row r="128">
          <cell r="A128" t="str">
            <v>1986</v>
          </cell>
          <cell r="B128" t="str">
            <v>Above</v>
          </cell>
          <cell r="I128">
            <v>500401</v>
          </cell>
          <cell r="J128">
            <v>500401</v>
          </cell>
          <cell r="K128">
            <v>500401</v>
          </cell>
          <cell r="L128">
            <v>500401</v>
          </cell>
          <cell r="M128">
            <v>500401</v>
          </cell>
          <cell r="N128">
            <v>500401</v>
          </cell>
          <cell r="O128">
            <v>500401</v>
          </cell>
          <cell r="P128">
            <v>500401</v>
          </cell>
          <cell r="Q128">
            <v>500401</v>
          </cell>
        </row>
        <row r="129">
          <cell r="A129" t="str">
            <v>1987</v>
          </cell>
          <cell r="B129" t="str">
            <v>Above</v>
          </cell>
          <cell r="I129">
            <v>1329416</v>
          </cell>
          <cell r="J129">
            <v>1329416</v>
          </cell>
          <cell r="K129">
            <v>1329416</v>
          </cell>
          <cell r="L129">
            <v>1329416</v>
          </cell>
          <cell r="M129">
            <v>1329416</v>
          </cell>
          <cell r="N129">
            <v>1329416</v>
          </cell>
          <cell r="O129">
            <v>1329416</v>
          </cell>
          <cell r="P129">
            <v>1329416</v>
          </cell>
          <cell r="Q129">
            <v>1329416</v>
          </cell>
        </row>
        <row r="130">
          <cell r="A130" t="str">
            <v>1988</v>
          </cell>
          <cell r="B130" t="str">
            <v>Above</v>
          </cell>
          <cell r="I130">
            <v>3373992</v>
          </cell>
          <cell r="J130">
            <v>3373992</v>
          </cell>
          <cell r="K130">
            <v>3373992</v>
          </cell>
          <cell r="L130">
            <v>3373992</v>
          </cell>
          <cell r="M130">
            <v>3373992</v>
          </cell>
          <cell r="N130">
            <v>3373992</v>
          </cell>
          <cell r="O130">
            <v>3373992</v>
          </cell>
          <cell r="P130">
            <v>3373992</v>
          </cell>
          <cell r="Q130">
            <v>3373992</v>
          </cell>
        </row>
        <row r="131">
          <cell r="A131" t="str">
            <v xml:space="preserve">     Total</v>
          </cell>
          <cell r="I131">
            <v>5287074</v>
          </cell>
          <cell r="J131">
            <v>5287074</v>
          </cell>
          <cell r="K131">
            <v>5287074</v>
          </cell>
          <cell r="L131">
            <v>5287074</v>
          </cell>
          <cell r="M131">
            <v>5287074</v>
          </cell>
          <cell r="N131">
            <v>5287074</v>
          </cell>
          <cell r="O131">
            <v>5287074</v>
          </cell>
          <cell r="P131">
            <v>5287074</v>
          </cell>
          <cell r="Q131">
            <v>5287074</v>
          </cell>
        </row>
        <row r="134">
          <cell r="A134" t="str">
            <v>Fixed Base Percentage:</v>
          </cell>
        </row>
        <row r="135">
          <cell r="A135" t="str">
            <v xml:space="preserve">  Base Period QRE</v>
          </cell>
          <cell r="B135" t="str">
            <v>Above</v>
          </cell>
          <cell r="I135">
            <v>5287074</v>
          </cell>
          <cell r="J135">
            <v>5287074</v>
          </cell>
          <cell r="K135">
            <v>5287074</v>
          </cell>
          <cell r="L135">
            <v>5287074</v>
          </cell>
          <cell r="M135">
            <v>5287074</v>
          </cell>
          <cell r="N135">
            <v>5287074</v>
          </cell>
          <cell r="O135">
            <v>5287074</v>
          </cell>
          <cell r="P135">
            <v>5287074</v>
          </cell>
          <cell r="Q135">
            <v>5287074</v>
          </cell>
        </row>
        <row r="136">
          <cell r="A136" t="str">
            <v xml:space="preserve">  Base Period Gr Rec</v>
          </cell>
          <cell r="B136" t="str">
            <v>CC1</v>
          </cell>
          <cell r="I136">
            <v>4519233</v>
          </cell>
          <cell r="J136">
            <v>4519233</v>
          </cell>
          <cell r="K136">
            <v>4519233</v>
          </cell>
          <cell r="L136">
            <v>4519233</v>
          </cell>
          <cell r="M136">
            <v>4519233</v>
          </cell>
          <cell r="N136">
            <v>4519233</v>
          </cell>
          <cell r="O136">
            <v>4519233</v>
          </cell>
          <cell r="P136">
            <v>4519233</v>
          </cell>
          <cell r="Q136">
            <v>4519233</v>
          </cell>
        </row>
        <row r="137">
          <cell r="A137" t="str">
            <v xml:space="preserve">     Fixed Base % (QRE/GR)</v>
          </cell>
          <cell r="B137" t="str">
            <v>(A)</v>
          </cell>
          <cell r="C137" t="str">
            <v>(Note:  The FB% is automatically limited to the maximum of 16%.)</v>
          </cell>
          <cell r="I137">
            <v>0.16</v>
          </cell>
          <cell r="J137">
            <v>0.16</v>
          </cell>
          <cell r="K137">
            <v>0.16</v>
          </cell>
          <cell r="L137">
            <v>0.16</v>
          </cell>
          <cell r="M137">
            <v>0.16</v>
          </cell>
          <cell r="N137">
            <v>0.16</v>
          </cell>
          <cell r="O137">
            <v>0.16</v>
          </cell>
          <cell r="P137">
            <v>0.03</v>
          </cell>
          <cell r="Q137">
            <v>0.03</v>
          </cell>
        </row>
        <row r="140">
          <cell r="A140" t="str">
            <v>Fixed Base Amount:</v>
          </cell>
        </row>
        <row r="141">
          <cell r="A141" t="str">
            <v xml:space="preserve">  Avg Gross Receipts</v>
          </cell>
          <cell r="B141" t="str">
            <v>CC1</v>
          </cell>
          <cell r="I141">
            <v>1664327</v>
          </cell>
          <cell r="J141">
            <v>2738069.5</v>
          </cell>
          <cell r="K141">
            <v>3935874</v>
          </cell>
          <cell r="L141">
            <v>5319757.5</v>
          </cell>
          <cell r="M141">
            <v>9756421.75</v>
          </cell>
          <cell r="N141">
            <v>14984575</v>
          </cell>
          <cell r="O141">
            <v>28911494</v>
          </cell>
          <cell r="P141">
            <v>31590673</v>
          </cell>
          <cell r="Q141">
            <v>42076580</v>
          </cell>
        </row>
        <row r="142">
          <cell r="A142" t="str">
            <v xml:space="preserve">  Fixed Base % (above)</v>
          </cell>
          <cell r="B142" t="str">
            <v>(A)</v>
          </cell>
          <cell r="I142">
            <v>0.16</v>
          </cell>
          <cell r="J142">
            <v>0.16</v>
          </cell>
          <cell r="K142">
            <v>0.16</v>
          </cell>
          <cell r="L142">
            <v>0.16</v>
          </cell>
          <cell r="M142">
            <v>0.16</v>
          </cell>
          <cell r="N142">
            <v>0.16</v>
          </cell>
          <cell r="O142">
            <v>0.16</v>
          </cell>
          <cell r="P142">
            <v>0.03</v>
          </cell>
          <cell r="Q142">
            <v>0.03</v>
          </cell>
        </row>
        <row r="143">
          <cell r="A143" t="str">
            <v xml:space="preserve">    Base Amt (AGR*FB%)</v>
          </cell>
          <cell r="I143">
            <v>266292.32</v>
          </cell>
          <cell r="J143">
            <v>438091.12</v>
          </cell>
          <cell r="K143">
            <v>629739.84</v>
          </cell>
          <cell r="L143">
            <v>851161.20000000007</v>
          </cell>
          <cell r="M143">
            <v>1561027.48</v>
          </cell>
          <cell r="N143">
            <v>2397532</v>
          </cell>
          <cell r="O143">
            <v>4625839.04</v>
          </cell>
          <cell r="P143">
            <v>947720.19</v>
          </cell>
          <cell r="Q143">
            <v>1262297.3999999999</v>
          </cell>
        </row>
        <row r="145">
          <cell r="A145" t="str">
            <v xml:space="preserve"> *** C A U T I O N *** :  ALL TOTALS AND SUBTOTALS ARE SENSITIVE TO EXISTING LOCATIONS OF ROWS AND COLUMNS !!!</v>
          </cell>
        </row>
        <row r="146">
          <cell r="A146" t="str">
            <v xml:space="preserve">                                       IF ANY ELEMENTS OF EXISTING FORMATS ARE CHANGED, ALL TOTALS AND SUBTOTALS MUST BE CHECKED !!!</v>
          </cell>
        </row>
        <row r="152">
          <cell r="A152">
            <v>0</v>
          </cell>
          <cell r="P152">
            <v>36599.437053703703</v>
          </cell>
          <cell r="Q152">
            <v>36599.437053703703</v>
          </cell>
        </row>
        <row r="153">
          <cell r="A153" t="str">
            <v>Agouron Pharmaceuticals, Inc.</v>
          </cell>
        </row>
        <row r="154">
          <cell r="A154" t="str">
            <v>R&amp;D Credit Calculation</v>
          </cell>
        </row>
        <row r="155">
          <cell r="A155" t="str">
            <v>Gross/Net Credit</v>
          </cell>
        </row>
        <row r="157">
          <cell r="A157" t="str">
            <v>R&amp;D TAX CREDIT:</v>
          </cell>
          <cell r="B157" t="str">
            <v>W/P Ref</v>
          </cell>
          <cell r="C157" t="str">
            <v>1984</v>
          </cell>
          <cell r="D157" t="str">
            <v>1985</v>
          </cell>
          <cell r="E157" t="str">
            <v>1986</v>
          </cell>
          <cell r="F157" t="str">
            <v>1987</v>
          </cell>
          <cell r="G157" t="str">
            <v>1988</v>
          </cell>
          <cell r="H157" t="str">
            <v>1989</v>
          </cell>
          <cell r="I157" t="str">
            <v>1990</v>
          </cell>
          <cell r="J157" t="str">
            <v>1991</v>
          </cell>
          <cell r="K157" t="str">
            <v>1992</v>
          </cell>
          <cell r="L157" t="str">
            <v>1993</v>
          </cell>
          <cell r="M157" t="str">
            <v>1994</v>
          </cell>
          <cell r="N157" t="str">
            <v>1995</v>
          </cell>
          <cell r="O157" t="str">
            <v>1996</v>
          </cell>
          <cell r="P157" t="str">
            <v>1997</v>
          </cell>
          <cell r="Q157" t="str">
            <v>1998</v>
          </cell>
        </row>
        <row r="158">
          <cell r="A158" t="str">
            <v>Current Yr QRE: (Post 1989)</v>
          </cell>
          <cell r="B158" t="str">
            <v>CC2</v>
          </cell>
          <cell r="I158">
            <v>3454243.852</v>
          </cell>
          <cell r="J158">
            <v>5569741.7879999997</v>
          </cell>
          <cell r="K158">
            <v>7927846.0099999998</v>
          </cell>
          <cell r="L158">
            <v>11613530.587000001</v>
          </cell>
          <cell r="M158">
            <v>19707135.007000003</v>
          </cell>
          <cell r="N158">
            <v>35935120.957800001</v>
          </cell>
          <cell r="O158">
            <v>25478958.238794774</v>
          </cell>
          <cell r="P158">
            <v>58157347.527499996</v>
          </cell>
          <cell r="Q158">
            <v>56448709.302500002</v>
          </cell>
        </row>
        <row r="160">
          <cell r="A160" t="str">
            <v xml:space="preserve">                               (Pre-1990)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 xml:space="preserve">Less Base Amount:  </v>
          </cell>
          <cell r="B161" t="str">
            <v>CC2</v>
          </cell>
          <cell r="I161">
            <v>266292.32</v>
          </cell>
          <cell r="J161">
            <v>438091.12</v>
          </cell>
          <cell r="K161">
            <v>629739.84</v>
          </cell>
          <cell r="L161">
            <v>851161.20000000007</v>
          </cell>
          <cell r="M161">
            <v>1561027.48</v>
          </cell>
          <cell r="N161">
            <v>2397532</v>
          </cell>
          <cell r="O161">
            <v>2451947.4692896176</v>
          </cell>
          <cell r="P161">
            <v>947720.19</v>
          </cell>
          <cell r="Q161">
            <v>1262297.3999999999</v>
          </cell>
        </row>
        <row r="162">
          <cell r="A162" t="str">
            <v xml:space="preserve">  1981 QREs</v>
          </cell>
          <cell r="C162">
            <v>0</v>
          </cell>
        </row>
        <row r="163">
          <cell r="A163" t="str">
            <v xml:space="preserve">  1982 QREs</v>
          </cell>
          <cell r="C163">
            <v>0</v>
          </cell>
          <cell r="D163">
            <v>0</v>
          </cell>
        </row>
        <row r="164">
          <cell r="A164" t="str">
            <v xml:space="preserve">  1983 QREs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 xml:space="preserve">  1984 QREs</v>
          </cell>
          <cell r="D165">
            <v>0</v>
          </cell>
          <cell r="E165">
            <v>0</v>
          </cell>
          <cell r="F165">
            <v>0</v>
          </cell>
        </row>
        <row r="166">
          <cell r="A166" t="str">
            <v xml:space="preserve">  1985 QREs</v>
          </cell>
          <cell r="E166">
            <v>0</v>
          </cell>
          <cell r="F166">
            <v>0</v>
          </cell>
          <cell r="G166">
            <v>0</v>
          </cell>
        </row>
        <row r="167">
          <cell r="A167" t="str">
            <v xml:space="preserve">  1986 QREs</v>
          </cell>
          <cell r="F167">
            <v>0</v>
          </cell>
          <cell r="G167">
            <v>0</v>
          </cell>
          <cell r="H167">
            <v>0</v>
          </cell>
        </row>
        <row r="168">
          <cell r="A168" t="str">
            <v xml:space="preserve">  1987 QREs</v>
          </cell>
          <cell r="G168">
            <v>0</v>
          </cell>
          <cell r="H168">
            <v>0</v>
          </cell>
        </row>
        <row r="169">
          <cell r="A169" t="str">
            <v xml:space="preserve">  1988 QREs</v>
          </cell>
          <cell r="H169">
            <v>0</v>
          </cell>
        </row>
        <row r="170">
          <cell r="A170" t="str">
            <v xml:space="preserve">     Total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 t="str">
            <v>Base Amount (/ 3 THRU '89)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266292.32</v>
          </cell>
          <cell r="J171">
            <v>438091.12</v>
          </cell>
          <cell r="K171">
            <v>629739.84</v>
          </cell>
          <cell r="L171">
            <v>851161.20000000007</v>
          </cell>
          <cell r="M171">
            <v>1561027.48</v>
          </cell>
          <cell r="N171">
            <v>2397532</v>
          </cell>
          <cell r="O171">
            <v>2451947.4692896176</v>
          </cell>
          <cell r="P171">
            <v>947720.19</v>
          </cell>
          <cell r="Q171">
            <v>1262297.3999999999</v>
          </cell>
        </row>
        <row r="172">
          <cell r="A172" t="str">
            <v>Curr Yr Less Base Amt      (X)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3187951.5320000001</v>
          </cell>
          <cell r="J172">
            <v>5131650.6679999996</v>
          </cell>
          <cell r="K172">
            <v>7298106.1699999999</v>
          </cell>
          <cell r="L172">
            <v>10762369.387000002</v>
          </cell>
          <cell r="M172">
            <v>18146107.527000003</v>
          </cell>
          <cell r="N172">
            <v>33537588.957800001</v>
          </cell>
          <cell r="O172">
            <v>23027010.769505158</v>
          </cell>
          <cell r="P172">
            <v>57209627.337499999</v>
          </cell>
          <cell r="Q172">
            <v>55186411.902500004</v>
          </cell>
        </row>
        <row r="173">
          <cell r="A173" t="str">
            <v>50% of Current Year          (Y)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1727121.926</v>
          </cell>
          <cell r="J173">
            <v>2784870.8939999999</v>
          </cell>
          <cell r="K173">
            <v>3963923.0049999999</v>
          </cell>
          <cell r="L173">
            <v>5806765.2935000006</v>
          </cell>
          <cell r="M173">
            <v>9853567.5035000015</v>
          </cell>
          <cell r="N173">
            <v>17967560.4789</v>
          </cell>
          <cell r="O173">
            <v>12739479.119397387</v>
          </cell>
          <cell r="P173">
            <v>29078673.763749998</v>
          </cell>
          <cell r="Q173">
            <v>28224354.651250001</v>
          </cell>
        </row>
        <row r="174">
          <cell r="A174" t="str">
            <v>Creditable Amt &lt; of (X) or (Y)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1727121.926</v>
          </cell>
          <cell r="J174">
            <v>2784870.8939999999</v>
          </cell>
          <cell r="K174">
            <v>3963923.0049999999</v>
          </cell>
          <cell r="L174">
            <v>5806765.2935000006</v>
          </cell>
          <cell r="M174">
            <v>9853567.5035000015</v>
          </cell>
          <cell r="N174">
            <v>17967560.4789</v>
          </cell>
          <cell r="O174">
            <v>12739479.119397387</v>
          </cell>
          <cell r="P174">
            <v>29078673.763749998</v>
          </cell>
          <cell r="Q174">
            <v>28224354.651250001</v>
          </cell>
        </row>
        <row r="175">
          <cell r="A175" t="str">
            <v>Credit Rate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0.08</v>
          </cell>
          <cell r="J175">
            <v>0.08</v>
          </cell>
          <cell r="K175">
            <v>0.08</v>
          </cell>
          <cell r="L175">
            <v>0.08</v>
          </cell>
          <cell r="M175">
            <v>0.08</v>
          </cell>
          <cell r="N175">
            <v>0.08</v>
          </cell>
          <cell r="O175">
            <v>0.08</v>
          </cell>
          <cell r="P175">
            <v>0.11</v>
          </cell>
          <cell r="Q175">
            <v>0.11</v>
          </cell>
        </row>
        <row r="176">
          <cell r="A176" t="str">
            <v>California R&amp;D Tax Credit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138169.75408000001</v>
          </cell>
          <cell r="J176">
            <v>222789.67152</v>
          </cell>
          <cell r="K176">
            <v>317113.84039999999</v>
          </cell>
          <cell r="L176">
            <v>464541.22348000004</v>
          </cell>
          <cell r="M176">
            <v>788285.40028000018</v>
          </cell>
          <cell r="N176">
            <v>1437404.838312</v>
          </cell>
          <cell r="O176">
            <v>1019158.329551791</v>
          </cell>
          <cell r="P176">
            <v>3198654.1140124998</v>
          </cell>
          <cell r="Q176">
            <v>3104679.0116375</v>
          </cell>
        </row>
        <row r="181">
          <cell r="G181" t="str">
            <v>California</v>
          </cell>
          <cell r="H181" t="str">
            <v xml:space="preserve">Incremental </v>
          </cell>
        </row>
        <row r="182">
          <cell r="A182" t="str">
            <v>TAX CREDIT SUMMARY:</v>
          </cell>
          <cell r="C182" t="str">
            <v>Gross</v>
          </cell>
          <cell r="D182" t="str">
            <v>280C Reduction</v>
          </cell>
          <cell r="E182" t="str">
            <v>280C Reduced Credit</v>
          </cell>
          <cell r="G182" t="str">
            <v>Credit as Filed</v>
          </cell>
          <cell r="H182" t="str">
            <v>Benefit</v>
          </cell>
        </row>
        <row r="184">
          <cell r="A184" t="str">
            <v>1984</v>
          </cell>
          <cell r="B184" t="str">
            <v>Above</v>
          </cell>
          <cell r="C184">
            <v>0</v>
          </cell>
          <cell r="D184" t="str">
            <v>none</v>
          </cell>
          <cell r="E184">
            <v>0</v>
          </cell>
        </row>
        <row r="185">
          <cell r="A185" t="str">
            <v>1985</v>
          </cell>
          <cell r="B185" t="str">
            <v>Above</v>
          </cell>
          <cell r="C185">
            <v>0</v>
          </cell>
          <cell r="D185" t="str">
            <v>none</v>
          </cell>
          <cell r="E185">
            <v>0</v>
          </cell>
        </row>
        <row r="186">
          <cell r="A186" t="str">
            <v>1986</v>
          </cell>
          <cell r="B186" t="str">
            <v>Above</v>
          </cell>
          <cell r="C186">
            <v>0</v>
          </cell>
          <cell r="D186" t="str">
            <v>none</v>
          </cell>
          <cell r="E186">
            <v>0</v>
          </cell>
        </row>
        <row r="187">
          <cell r="A187" t="str">
            <v>1987</v>
          </cell>
          <cell r="B187" t="str">
            <v>Above</v>
          </cell>
          <cell r="C187">
            <v>0</v>
          </cell>
          <cell r="D187" t="str">
            <v>none</v>
          </cell>
          <cell r="E187">
            <v>0</v>
          </cell>
          <cell r="G187" t="str">
            <v xml:space="preserve"> </v>
          </cell>
        </row>
        <row r="188">
          <cell r="A188" t="str">
            <v>1988</v>
          </cell>
          <cell r="B188" t="str">
            <v>Above</v>
          </cell>
          <cell r="C188">
            <v>0</v>
          </cell>
          <cell r="D188" t="str">
            <v>none</v>
          </cell>
          <cell r="E188">
            <v>0</v>
          </cell>
          <cell r="G188" t="str">
            <v xml:space="preserve"> </v>
          </cell>
        </row>
        <row r="189">
          <cell r="A189" t="str">
            <v>1989</v>
          </cell>
          <cell r="B189" t="str">
            <v>Above</v>
          </cell>
          <cell r="C189">
            <v>0</v>
          </cell>
          <cell r="D189" t="str">
            <v>none</v>
          </cell>
          <cell r="E189">
            <v>0</v>
          </cell>
          <cell r="G189" t="str">
            <v xml:space="preserve"> </v>
          </cell>
        </row>
        <row r="190">
          <cell r="A190" t="str">
            <v>1990</v>
          </cell>
          <cell r="B190" t="str">
            <v>Above</v>
          </cell>
          <cell r="C190">
            <v>138169.75408000001</v>
          </cell>
          <cell r="D190" t="str">
            <v>90.7% of full credit</v>
          </cell>
          <cell r="E190">
            <v>125319.96695056002</v>
          </cell>
          <cell r="G190">
            <v>129856</v>
          </cell>
          <cell r="H190">
            <v>-4536.0330494399823</v>
          </cell>
        </row>
        <row r="191">
          <cell r="A191" t="str">
            <v>1991</v>
          </cell>
          <cell r="B191" t="str">
            <v>Above</v>
          </cell>
          <cell r="C191">
            <v>222789.67152</v>
          </cell>
          <cell r="D191" t="str">
            <v>90.7% of full credit</v>
          </cell>
          <cell r="E191">
            <v>202070.23206864001</v>
          </cell>
          <cell r="G191">
            <v>203230</v>
          </cell>
          <cell r="H191">
            <v>-1159.7679313599947</v>
          </cell>
        </row>
        <row r="192">
          <cell r="A192" t="str">
            <v>1992</v>
          </cell>
          <cell r="B192" t="str">
            <v>Above</v>
          </cell>
          <cell r="C192">
            <v>317113.84039999999</v>
          </cell>
          <cell r="D192" t="str">
            <v>90.7% of full credit</v>
          </cell>
          <cell r="E192">
            <v>287622.25324280001</v>
          </cell>
          <cell r="G192">
            <v>175281</v>
          </cell>
          <cell r="H192">
            <v>112341.25324280001</v>
          </cell>
        </row>
        <row r="193">
          <cell r="A193" t="str">
            <v>1993</v>
          </cell>
          <cell r="B193" t="str">
            <v>Above</v>
          </cell>
          <cell r="C193">
            <v>464541.22348000004</v>
          </cell>
          <cell r="D193" t="str">
            <v>90.7% of full credit</v>
          </cell>
          <cell r="E193">
            <v>421338.88969636004</v>
          </cell>
          <cell r="G193">
            <v>294709</v>
          </cell>
          <cell r="H193">
            <v>126629.88969636004</v>
          </cell>
        </row>
        <row r="194">
          <cell r="A194" t="str">
            <v>1994</v>
          </cell>
          <cell r="B194" t="str">
            <v>Above</v>
          </cell>
          <cell r="C194">
            <v>788285.40028000018</v>
          </cell>
          <cell r="D194" t="str">
            <v>90.7% of full credit</v>
          </cell>
          <cell r="E194">
            <v>714974.85805396014</v>
          </cell>
          <cell r="G194">
            <v>340813</v>
          </cell>
          <cell r="H194">
            <v>374161.85805396014</v>
          </cell>
        </row>
        <row r="195">
          <cell r="A195" t="str">
            <v>1995</v>
          </cell>
          <cell r="B195" t="str">
            <v>Above</v>
          </cell>
          <cell r="C195">
            <v>1437404.838312</v>
          </cell>
          <cell r="D195" t="str">
            <v>90.7% of full credit</v>
          </cell>
          <cell r="E195">
            <v>1303726.1883489841</v>
          </cell>
          <cell r="G195">
            <v>582317</v>
          </cell>
          <cell r="H195">
            <v>721409.18834898411</v>
          </cell>
        </row>
        <row r="196">
          <cell r="A196" t="str">
            <v>1996</v>
          </cell>
          <cell r="B196" t="str">
            <v>Above</v>
          </cell>
          <cell r="C196">
            <v>1019158.329551791</v>
          </cell>
          <cell r="D196" t="str">
            <v>90.7% of full credit</v>
          </cell>
          <cell r="E196">
            <v>924376.60490347445</v>
          </cell>
          <cell r="G196">
            <v>926500</v>
          </cell>
          <cell r="H196">
            <v>-2123.3950965255499</v>
          </cell>
        </row>
        <row r="197">
          <cell r="A197" t="str">
            <v>1997</v>
          </cell>
          <cell r="B197" t="str">
            <v>Above</v>
          </cell>
          <cell r="C197">
            <v>3198654.1140124998</v>
          </cell>
          <cell r="D197" t="str">
            <v>91.16% of full credit</v>
          </cell>
          <cell r="E197">
            <v>2915893.0903337947</v>
          </cell>
          <cell r="G197">
            <v>2876621</v>
          </cell>
          <cell r="H197">
            <v>39272.090333794709</v>
          </cell>
        </row>
        <row r="198">
          <cell r="A198" t="str">
            <v>1998</v>
          </cell>
          <cell r="B198" t="str">
            <v>Above</v>
          </cell>
          <cell r="C198">
            <v>3104679.0116375</v>
          </cell>
          <cell r="D198" t="str">
            <v>91.16% of full credit</v>
          </cell>
          <cell r="E198">
            <v>2830225.3870087448</v>
          </cell>
          <cell r="G198">
            <v>3568615</v>
          </cell>
          <cell r="H198">
            <v>-738389.61299125524</v>
          </cell>
        </row>
        <row r="200">
          <cell r="A200" t="str">
            <v xml:space="preserve">     Total</v>
          </cell>
          <cell r="C200">
            <v>10690796.18327379</v>
          </cell>
          <cell r="E200">
            <v>9725547.470607318</v>
          </cell>
          <cell r="G200">
            <v>9097942</v>
          </cell>
          <cell r="H200">
            <v>627605.47060731798</v>
          </cell>
        </row>
        <row r="202">
          <cell r="A202" t="str">
            <v xml:space="preserve">  NOTE 1 : **CAUTION**  For 1984-1989 calculations: </v>
          </cell>
        </row>
        <row r="203">
          <cell r="A203" t="str">
            <v xml:space="preserve">    1. Current and base year expenditures must be entered in the appropriate cells, and</v>
          </cell>
        </row>
        <row r="204">
          <cell r="A204" t="str">
            <v xml:space="preserve">    2. Current and base year amounts must be adjusted for Acq/Disp.</v>
          </cell>
        </row>
        <row r="206">
          <cell r="A206" t="str">
            <v xml:space="preserve"> **C A U T I O N** :  ALL TOTALS AND SUBTOTALS ARE SENSITIVE TO EXISTING LOCATIONS OF ROWS AND COLUMNS !!!</v>
          </cell>
        </row>
        <row r="207">
          <cell r="A207" t="str">
            <v xml:space="preserve">                                  IF ANY ELEMENTS OF EXISTING FORMATS ARE CHANGED, ALL TOTALS AND SUBTOTALS MUST BE CHECKED !!!</v>
          </cell>
        </row>
      </sheetData>
      <sheetData sheetId="6" refreshError="1">
        <row r="15">
          <cell r="B15" t="str">
            <v>Qualifying Research</v>
          </cell>
          <cell r="C15">
            <v>25478958.238794774</v>
          </cell>
        </row>
      </sheetData>
      <sheetData sheetId="7" refreshError="1">
        <row r="2">
          <cell r="B2" t="str">
            <v>Agouron Pharmaceuticals, Inc.</v>
          </cell>
        </row>
        <row r="3">
          <cell r="B3" t="str">
            <v>1998 CA R&amp;D Credit Calculation</v>
          </cell>
        </row>
        <row r="4">
          <cell r="B4" t="str">
            <v>Gross Receipts (GR) Detail</v>
          </cell>
        </row>
        <row r="6">
          <cell r="B6" t="str">
            <v>DESCRIPTION</v>
          </cell>
          <cell r="C6" t="str">
            <v>W/P Ref</v>
          </cell>
          <cell r="D6">
            <v>1984</v>
          </cell>
          <cell r="E6">
            <v>1985</v>
          </cell>
          <cell r="F6">
            <v>1986</v>
          </cell>
          <cell r="G6">
            <v>1987</v>
          </cell>
          <cell r="H6">
            <v>1988</v>
          </cell>
          <cell r="I6">
            <v>1989</v>
          </cell>
          <cell r="J6">
            <v>1990</v>
          </cell>
          <cell r="K6">
            <v>1991</v>
          </cell>
          <cell r="L6">
            <v>1992</v>
          </cell>
          <cell r="M6">
            <v>1993</v>
          </cell>
        </row>
        <row r="7">
          <cell r="C7" t="str">
            <v xml:space="preserve"> </v>
          </cell>
        </row>
        <row r="8">
          <cell r="A8"/>
          <cell r="B8" t="str">
            <v>Agouron Pharmaceuticals, Inc.</v>
          </cell>
          <cell r="D8">
            <v>90000</v>
          </cell>
          <cell r="E8">
            <v>318000</v>
          </cell>
          <cell r="F8">
            <v>442000</v>
          </cell>
          <cell r="G8">
            <v>1116901</v>
          </cell>
          <cell r="H8">
            <v>2552332</v>
          </cell>
          <cell r="I8">
            <v>2546075</v>
          </cell>
          <cell r="J8">
            <v>4736970</v>
          </cell>
          <cell r="K8">
            <v>5908119</v>
          </cell>
          <cell r="L8">
            <v>8087866</v>
          </cell>
          <cell r="M8">
            <v>20292732</v>
          </cell>
          <cell r="N8">
            <v>25649583</v>
          </cell>
          <cell r="O8">
            <v>61615795</v>
          </cell>
          <cell r="P8">
            <v>18804582</v>
          </cell>
          <cell r="Q8">
            <v>62236360</v>
          </cell>
        </row>
        <row r="9">
          <cell r="A9" t="str">
            <v>||</v>
          </cell>
          <cell r="B9" t="str">
            <v xml:space="preserve"> </v>
          </cell>
        </row>
        <row r="10">
          <cell r="A10" t="str">
            <v>||</v>
          </cell>
          <cell r="B10" t="str">
            <v xml:space="preserve"> </v>
          </cell>
        </row>
        <row r="11">
          <cell r="A11" t="str">
            <v>||</v>
          </cell>
          <cell r="B11" t="str">
            <v xml:space="preserve"> </v>
          </cell>
        </row>
        <row r="12">
          <cell r="A12" t="str">
            <v>||</v>
          </cell>
          <cell r="B12" t="str">
            <v xml:space="preserve"> </v>
          </cell>
        </row>
        <row r="13">
          <cell r="A13" t="str">
            <v>||</v>
          </cell>
          <cell r="B13" t="str">
            <v xml:space="preserve"> </v>
          </cell>
        </row>
        <row r="14">
          <cell r="A14" t="str">
            <v>||</v>
          </cell>
          <cell r="B14" t="str">
            <v xml:space="preserve"> </v>
          </cell>
        </row>
        <row r="15">
          <cell r="A15" t="str">
            <v>||</v>
          </cell>
          <cell r="B15" t="str">
            <v>&lt;&lt;&lt;Company N&gt;&gt;&gt;</v>
          </cell>
          <cell r="R15" t="str">
            <v xml:space="preserve"> </v>
          </cell>
        </row>
        <row r="16">
          <cell r="A16" t="str">
            <v>||</v>
          </cell>
          <cell r="B16" t="str">
            <v>&lt;&lt;&lt;Company O&gt;&gt;&gt;</v>
          </cell>
        </row>
        <row r="17">
          <cell r="A17" t="str">
            <v>||</v>
          </cell>
          <cell r="B17" t="str">
            <v>&lt;&lt;&lt;Company P&gt;&gt;&gt;</v>
          </cell>
        </row>
        <row r="18">
          <cell r="A18" t="str">
            <v>||</v>
          </cell>
          <cell r="B18" t="str">
            <v>&lt;&lt;&lt;Company Q&gt;&gt;&gt;</v>
          </cell>
        </row>
        <row r="19">
          <cell r="A19" t="str">
            <v>||</v>
          </cell>
          <cell r="B19" t="str">
            <v>&lt;&lt;&lt;Company R&gt;&gt;&gt;</v>
          </cell>
        </row>
        <row r="20">
          <cell r="A20" t="str">
            <v>||</v>
          </cell>
          <cell r="B20" t="str">
            <v>&lt;&lt;&lt;Company S&gt;&gt;&gt;</v>
          </cell>
        </row>
        <row r="21">
          <cell r="A21" t="str">
            <v>||</v>
          </cell>
          <cell r="B21" t="str">
            <v>&lt;&lt;&lt;Company T&gt;&gt;&gt;</v>
          </cell>
        </row>
        <row r="22">
          <cell r="A22" t="str">
            <v>||</v>
          </cell>
          <cell r="B22" t="str">
            <v>&lt;&lt;&lt;Company U&gt;&gt;&gt;</v>
          </cell>
        </row>
        <row r="23">
          <cell r="A23" t="str">
            <v>||</v>
          </cell>
          <cell r="B23" t="str">
            <v>&lt;&lt;&lt;Company V&gt;&gt;&gt;</v>
          </cell>
        </row>
        <row r="24">
          <cell r="A24" t="str">
            <v>||</v>
          </cell>
          <cell r="B24" t="str">
            <v>&lt;&lt;&lt;Company W&gt;&gt;&gt;</v>
          </cell>
        </row>
        <row r="25">
          <cell r="A25" t="str">
            <v>||</v>
          </cell>
          <cell r="B25" t="str">
            <v>&lt;&lt;&lt;Company X&gt;&gt;&gt;</v>
          </cell>
        </row>
        <row r="26">
          <cell r="B26" t="str">
            <v>&lt;&lt;&lt;Company Y&gt;&gt;&gt;</v>
          </cell>
        </row>
        <row r="27">
          <cell r="B27" t="str">
            <v>&lt;&lt;&lt;Company Z&gt;&gt;&gt;</v>
          </cell>
        </row>
        <row r="28">
          <cell r="B28" t="str">
            <v>Total Gross Receipts Per 1120s</v>
          </cell>
          <cell r="D28">
            <v>90000</v>
          </cell>
          <cell r="E28">
            <v>318000</v>
          </cell>
          <cell r="F28">
            <v>442000</v>
          </cell>
          <cell r="G28">
            <v>1116901</v>
          </cell>
          <cell r="H28">
            <v>2552332</v>
          </cell>
          <cell r="I28">
            <v>2546075</v>
          </cell>
          <cell r="J28">
            <v>4736970</v>
          </cell>
          <cell r="K28">
            <v>5908119</v>
          </cell>
          <cell r="L28">
            <v>8087866</v>
          </cell>
          <cell r="M28">
            <v>20292732</v>
          </cell>
          <cell r="N28">
            <v>25649583</v>
          </cell>
          <cell r="O28">
            <v>61615795</v>
          </cell>
          <cell r="P28">
            <v>18804582</v>
          </cell>
          <cell r="Q28">
            <v>62236360</v>
          </cell>
        </row>
        <row r="30">
          <cell r="B30" t="str">
            <v xml:space="preserve">  Tax Return Adjustments:</v>
          </cell>
        </row>
        <row r="31">
          <cell r="B31" t="str">
            <v xml:space="preserve">    Amendments</v>
          </cell>
        </row>
        <row r="32">
          <cell r="B32" t="str">
            <v xml:space="preserve">    IRS Adjustments</v>
          </cell>
        </row>
        <row r="34">
          <cell r="B34" t="str">
            <v>Total Adjusted Gross Receipts Per 1120s</v>
          </cell>
          <cell r="D34">
            <v>90000</v>
          </cell>
          <cell r="E34">
            <v>318000</v>
          </cell>
          <cell r="F34">
            <v>442000</v>
          </cell>
          <cell r="G34">
            <v>1116901</v>
          </cell>
          <cell r="H34">
            <v>2552332</v>
          </cell>
          <cell r="I34">
            <v>2546075</v>
          </cell>
          <cell r="J34">
            <v>4736970</v>
          </cell>
          <cell r="K34">
            <v>5908119</v>
          </cell>
          <cell r="L34">
            <v>8087866</v>
          </cell>
          <cell r="M34">
            <v>20292732</v>
          </cell>
          <cell r="N34">
            <v>25649583</v>
          </cell>
          <cell r="O34">
            <v>61615795</v>
          </cell>
          <cell r="P34">
            <v>18804582</v>
          </cell>
          <cell r="Q34">
            <v>62236360</v>
          </cell>
          <cell r="R34" t="str">
            <v xml:space="preserve"> </v>
          </cell>
        </row>
        <row r="36">
          <cell r="B36" t="str">
            <v xml:space="preserve">  Other Adjustments:</v>
          </cell>
        </row>
        <row r="37">
          <cell r="A37" t="str">
            <v>||</v>
          </cell>
          <cell r="B37" t="str">
            <v xml:space="preserve">    Tax Exempt Interest</v>
          </cell>
        </row>
        <row r="38">
          <cell r="A38" t="str">
            <v>||</v>
          </cell>
        </row>
        <row r="39">
          <cell r="A39" t="str">
            <v>||</v>
          </cell>
        </row>
        <row r="40">
          <cell r="A40" t="str">
            <v>||</v>
          </cell>
        </row>
        <row r="41">
          <cell r="A41" t="str">
            <v>||</v>
          </cell>
        </row>
        <row r="42">
          <cell r="A42" t="str">
            <v>||</v>
          </cell>
        </row>
        <row r="43">
          <cell r="A43" t="str">
            <v>||</v>
          </cell>
        </row>
        <row r="44">
          <cell r="A44" t="str">
            <v>||</v>
          </cell>
        </row>
        <row r="45">
          <cell r="A45" t="str">
            <v>||</v>
          </cell>
        </row>
        <row r="46">
          <cell r="A46" t="str">
            <v>||</v>
          </cell>
        </row>
        <row r="47">
          <cell r="A47" t="str">
            <v>||</v>
          </cell>
        </row>
        <row r="48">
          <cell r="A48" t="str">
            <v>||</v>
          </cell>
        </row>
        <row r="49">
          <cell r="B49" t="str">
            <v>Adjusted Gross Receipts</v>
          </cell>
          <cell r="D49">
            <v>90000</v>
          </cell>
          <cell r="E49">
            <v>318000</v>
          </cell>
          <cell r="F49">
            <v>442000</v>
          </cell>
          <cell r="G49">
            <v>1116901</v>
          </cell>
          <cell r="H49">
            <v>2552332</v>
          </cell>
          <cell r="I49">
            <v>2546075</v>
          </cell>
          <cell r="J49">
            <v>4736970</v>
          </cell>
          <cell r="K49">
            <v>5908119</v>
          </cell>
          <cell r="L49">
            <v>8087866</v>
          </cell>
          <cell r="M49">
            <v>20292732</v>
          </cell>
          <cell r="N49">
            <v>25649583</v>
          </cell>
          <cell r="O49">
            <v>61615795</v>
          </cell>
          <cell r="P49">
            <v>18804582</v>
          </cell>
          <cell r="Q49">
            <v>62236360</v>
          </cell>
          <cell r="R49">
            <v>0</v>
          </cell>
        </row>
        <row r="51">
          <cell r="B51" t="str">
            <v xml:space="preserve"> </v>
          </cell>
        </row>
        <row r="52">
          <cell r="B52" t="str">
            <v xml:space="preserve"> </v>
          </cell>
        </row>
      </sheetData>
      <sheetData sheetId="8"/>
      <sheetData sheetId="9"/>
      <sheetData sheetId="10" refreshError="1">
        <row r="1">
          <cell r="Q1">
            <v>36599.437053703703</v>
          </cell>
          <cell r="R1">
            <v>36599.437053703703</v>
          </cell>
        </row>
        <row r="6">
          <cell r="D6">
            <v>1984</v>
          </cell>
          <cell r="E6">
            <v>1985</v>
          </cell>
          <cell r="F6">
            <v>1986</v>
          </cell>
          <cell r="G6">
            <v>1987</v>
          </cell>
          <cell r="H6">
            <v>1988</v>
          </cell>
          <cell r="I6">
            <v>1989</v>
          </cell>
          <cell r="J6">
            <v>1990</v>
          </cell>
          <cell r="K6">
            <v>1991</v>
          </cell>
          <cell r="L6">
            <v>1992</v>
          </cell>
          <cell r="M6">
            <v>1993</v>
          </cell>
          <cell r="N6">
            <v>1994</v>
          </cell>
          <cell r="O6">
            <v>1995</v>
          </cell>
          <cell r="P6">
            <v>1996</v>
          </cell>
          <cell r="Q6">
            <v>1997</v>
          </cell>
          <cell r="R6">
            <v>1998</v>
          </cell>
        </row>
        <row r="7">
          <cell r="A7"/>
          <cell r="B7" t="str">
            <v>&lt;&lt;California Phase II QRE Findings&gt;&gt;</v>
          </cell>
          <cell r="C7" t="str">
            <v>'[california Agouron Supermodel@10%.xls]PHASE II'!$B$2</v>
          </cell>
        </row>
        <row r="8">
          <cell r="A8"/>
          <cell r="B8" t="str">
            <v xml:space="preserve">  Qualifying Wages</v>
          </cell>
          <cell r="C8" t="str">
            <v>BU1</v>
          </cell>
          <cell r="D8">
            <v>11087</v>
          </cell>
          <cell r="E8">
            <v>50015</v>
          </cell>
          <cell r="F8">
            <v>323590</v>
          </cell>
          <cell r="G8">
            <v>899647</v>
          </cell>
          <cell r="H8">
            <v>2067727</v>
          </cell>
          <cell r="I8">
            <v>2741619</v>
          </cell>
          <cell r="J8">
            <v>2299558.0019999999</v>
          </cell>
          <cell r="K8">
            <v>3542463.7879999997</v>
          </cell>
          <cell r="L8">
            <v>5126210.5599999996</v>
          </cell>
          <cell r="M8">
            <v>7134127.5369999995</v>
          </cell>
          <cell r="N8">
            <v>9257454.4570000004</v>
          </cell>
          <cell r="O8">
            <v>17917881</v>
          </cell>
          <cell r="P8">
            <v>29938649</v>
          </cell>
          <cell r="Q8">
            <v>50930323</v>
          </cell>
          <cell r="R8">
            <v>49405882</v>
          </cell>
        </row>
        <row r="9">
          <cell r="A9"/>
          <cell r="B9" t="str">
            <v xml:space="preserve">  Qualifying Supplies</v>
          </cell>
          <cell r="C9" t="str">
            <v>BU1</v>
          </cell>
          <cell r="D9">
            <v>5472</v>
          </cell>
          <cell r="E9">
            <v>12863</v>
          </cell>
          <cell r="F9">
            <v>125054</v>
          </cell>
          <cell r="G9">
            <v>256771</v>
          </cell>
          <cell r="H9">
            <v>535563</v>
          </cell>
          <cell r="I9">
            <v>808521</v>
          </cell>
          <cell r="J9">
            <v>710184</v>
          </cell>
          <cell r="K9">
            <v>1384519</v>
          </cell>
          <cell r="L9">
            <v>1667156</v>
          </cell>
          <cell r="M9">
            <v>2705568</v>
          </cell>
          <cell r="N9">
            <v>7703244</v>
          </cell>
          <cell r="O9">
            <v>13677482.189999999</v>
          </cell>
          <cell r="P9">
            <v>2205524.4</v>
          </cell>
          <cell r="Q9">
            <v>6259486.3000000007</v>
          </cell>
          <cell r="R9">
            <v>7163698.8000000007</v>
          </cell>
        </row>
        <row r="10">
          <cell r="A10"/>
          <cell r="B10" t="str">
            <v xml:space="preserve">  Qualifying Contract (@65%)</v>
          </cell>
          <cell r="C10" t="str">
            <v>BU1</v>
          </cell>
          <cell r="D10">
            <v>3568</v>
          </cell>
          <cell r="E10">
            <v>260</v>
          </cell>
          <cell r="F10">
            <v>51757</v>
          </cell>
          <cell r="G10">
            <v>172998</v>
          </cell>
          <cell r="H10">
            <v>770702</v>
          </cell>
          <cell r="I10">
            <v>331819</v>
          </cell>
          <cell r="J10">
            <v>444501.85</v>
          </cell>
          <cell r="K10">
            <v>642759</v>
          </cell>
          <cell r="L10">
            <v>1134479.4500000002</v>
          </cell>
          <cell r="M10">
            <v>1773835.05</v>
          </cell>
          <cell r="N10">
            <v>2746436.55</v>
          </cell>
          <cell r="O10">
            <v>4339757.7677999996</v>
          </cell>
          <cell r="P10">
            <v>-6665215.1612052238</v>
          </cell>
          <cell r="Q10">
            <v>967538.2274999998</v>
          </cell>
          <cell r="R10">
            <v>-120871.49749999781</v>
          </cell>
        </row>
        <row r="11">
          <cell r="A11" t="str">
            <v>||</v>
          </cell>
          <cell r="B11" t="str">
            <v>B_U_3</v>
          </cell>
          <cell r="C11" t="str">
            <v>'[california Agouron Supermodel@10%.xls]B_U_3'!$B$2</v>
          </cell>
        </row>
        <row r="12">
          <cell r="A12" t="str">
            <v>||</v>
          </cell>
          <cell r="B12" t="str">
            <v xml:space="preserve">  Qualifying Wages</v>
          </cell>
          <cell r="C12" t="str">
            <v>BU3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||</v>
          </cell>
          <cell r="B13" t="str">
            <v xml:space="preserve">  Qualifying Supplies</v>
          </cell>
          <cell r="C13" t="str">
            <v>BU3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</row>
        <row r="14">
          <cell r="A14" t="str">
            <v>||</v>
          </cell>
          <cell r="B14" t="str">
            <v xml:space="preserve">  Qualifying Contract (@65%)</v>
          </cell>
          <cell r="C14" t="str">
            <v>BU3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||</v>
          </cell>
          <cell r="B15" t="str">
            <v xml:space="preserve"> </v>
          </cell>
          <cell r="C15" t="str">
            <v>'[california Agouron Supermodel@10%.xls]B_U_4'!$B$2</v>
          </cell>
        </row>
        <row r="16">
          <cell r="A16" t="str">
            <v>||</v>
          </cell>
          <cell r="B16" t="str">
            <v xml:space="preserve">  Qualifying Wages</v>
          </cell>
          <cell r="C16" t="str">
            <v>BU4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||</v>
          </cell>
          <cell r="B17" t="str">
            <v xml:space="preserve">  Qualifying Supplies</v>
          </cell>
          <cell r="C17" t="str">
            <v>BU4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||</v>
          </cell>
          <cell r="B18" t="str">
            <v xml:space="preserve">  Qualifying Contract (@65%)</v>
          </cell>
          <cell r="C18" t="str">
            <v>BU4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  <row r="19">
          <cell r="A19" t="str">
            <v>||</v>
          </cell>
          <cell r="B19" t="str">
            <v>B_U_5</v>
          </cell>
          <cell r="C19" t="str">
            <v>'[california Agouron Supermodel@10%.xls]B_U_5'!$B$2</v>
          </cell>
        </row>
        <row r="20">
          <cell r="A20" t="str">
            <v>||</v>
          </cell>
          <cell r="B20" t="str">
            <v xml:space="preserve">  Qualifying Wages</v>
          </cell>
          <cell r="C20" t="str">
            <v>BU5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A21" t="str">
            <v>||</v>
          </cell>
          <cell r="B21" t="str">
            <v xml:space="preserve">  Qualifying Supplies</v>
          </cell>
          <cell r="C21" t="str">
            <v>BU5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||</v>
          </cell>
          <cell r="B22" t="str">
            <v xml:space="preserve">  Qualifying Contract (@65%)</v>
          </cell>
          <cell r="C22" t="str">
            <v>BU5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A23" t="str">
            <v>||</v>
          </cell>
          <cell r="B23" t="str">
            <v>B_U_6</v>
          </cell>
          <cell r="C23" t="str">
            <v>'[california Agouron Supermodel@10%.xls]B_U_6'!$B$2</v>
          </cell>
        </row>
        <row r="24">
          <cell r="A24" t="str">
            <v>||</v>
          </cell>
          <cell r="B24" t="str">
            <v xml:space="preserve">  Qualifying Wages</v>
          </cell>
          <cell r="C24" t="str">
            <v>BU6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||</v>
          </cell>
          <cell r="B25" t="str">
            <v xml:space="preserve">  Qualifying Supplies</v>
          </cell>
          <cell r="C25" t="str">
            <v>BU6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||</v>
          </cell>
          <cell r="B26" t="str">
            <v xml:space="preserve">  Qualifying Contract (@65%)</v>
          </cell>
          <cell r="C26" t="str">
            <v>BU6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||</v>
          </cell>
          <cell r="B27" t="str">
            <v xml:space="preserve"> </v>
          </cell>
          <cell r="C27" t="str">
            <v>'[california Agouron Supermodel@10%.xls]B_U_7'!$B$2</v>
          </cell>
        </row>
        <row r="28">
          <cell r="A28" t="str">
            <v>||</v>
          </cell>
          <cell r="B28" t="str">
            <v xml:space="preserve">  Qualifying Wages</v>
          </cell>
          <cell r="C28" t="str">
            <v>BU7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 t="str">
            <v xml:space="preserve"> </v>
          </cell>
          <cell r="Q28">
            <v>0</v>
          </cell>
          <cell r="R28">
            <v>0</v>
          </cell>
        </row>
        <row r="29">
          <cell r="A29" t="str">
            <v>||</v>
          </cell>
          <cell r="B29" t="str">
            <v xml:space="preserve">  Qualifying Supplies</v>
          </cell>
          <cell r="C29" t="str">
            <v>BU7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A30" t="str">
            <v>||</v>
          </cell>
          <cell r="B30" t="str">
            <v xml:space="preserve">  Qualifying Contract (@65%)</v>
          </cell>
          <cell r="C30" t="str">
            <v>BU7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A31" t="str">
            <v>||</v>
          </cell>
          <cell r="B31" t="str">
            <v>B_U_8</v>
          </cell>
          <cell r="C31" t="str">
            <v>'[california Agouron Supermodel@10%.xls]B_U_8'!$B$2</v>
          </cell>
        </row>
        <row r="32">
          <cell r="A32" t="str">
            <v>||</v>
          </cell>
          <cell r="B32" t="str">
            <v xml:space="preserve">  Qualifying Wages</v>
          </cell>
          <cell r="C32" t="str">
            <v>BU8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A33" t="str">
            <v>||</v>
          </cell>
          <cell r="B33" t="str">
            <v xml:space="preserve">  Qualifying Supplies</v>
          </cell>
          <cell r="C33" t="str">
            <v>BU8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A34" t="str">
            <v>||</v>
          </cell>
          <cell r="B34" t="str">
            <v xml:space="preserve">  Qualifying Contract (@65%)</v>
          </cell>
          <cell r="C34" t="str">
            <v>BU8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A35" t="str">
            <v>||</v>
          </cell>
          <cell r="B35" t="str">
            <v>B_U_9</v>
          </cell>
          <cell r="C35" t="str">
            <v>'[california Agouron Supermodel@10%.xls]B_U_9'!$B$2</v>
          </cell>
        </row>
        <row r="36">
          <cell r="A36" t="str">
            <v>||</v>
          </cell>
          <cell r="B36" t="str">
            <v xml:space="preserve">  Qualifying Wages</v>
          </cell>
          <cell r="C36" t="str">
            <v>BU9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A37" t="str">
            <v>||</v>
          </cell>
          <cell r="B37" t="str">
            <v xml:space="preserve">  Qualifying Supplies</v>
          </cell>
          <cell r="C37" t="str">
            <v>BU9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A38" t="str">
            <v>||</v>
          </cell>
          <cell r="B38" t="str">
            <v xml:space="preserve">  Qualifying Contract (@65%)</v>
          </cell>
          <cell r="C38" t="str">
            <v>BU9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A39" t="str">
            <v>||</v>
          </cell>
          <cell r="B39" t="str">
            <v>B_U_10</v>
          </cell>
          <cell r="C39" t="str">
            <v>'[california Agouron Supermodel@10%.xls]B_U_10'!$B$2</v>
          </cell>
        </row>
        <row r="40">
          <cell r="A40" t="str">
            <v>||</v>
          </cell>
          <cell r="B40" t="str">
            <v xml:space="preserve">  Qualifying Wages</v>
          </cell>
          <cell r="C40" t="str">
            <v>BU10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A41" t="str">
            <v>||</v>
          </cell>
          <cell r="B41" t="str">
            <v xml:space="preserve">  Qualifying Supplies</v>
          </cell>
          <cell r="C41" t="str">
            <v>BU10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A42" t="str">
            <v>||</v>
          </cell>
          <cell r="B42" t="str">
            <v xml:space="preserve">  Qualifying Contract (@65%)</v>
          </cell>
          <cell r="C42" t="str">
            <v>BU10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||</v>
          </cell>
          <cell r="B43" t="str">
            <v>B_U_11</v>
          </cell>
          <cell r="C43" t="str">
            <v>'[california Agouron Supermodel@10%.xls]B_U_11'!$B$2</v>
          </cell>
        </row>
        <row r="44">
          <cell r="A44" t="str">
            <v>||</v>
          </cell>
          <cell r="B44" t="str">
            <v xml:space="preserve">  Qualifying Wages</v>
          </cell>
          <cell r="C44" t="str">
            <v>BU11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A45" t="str">
            <v>||</v>
          </cell>
          <cell r="B45" t="str">
            <v xml:space="preserve">  Qualifying Supplies</v>
          </cell>
          <cell r="C45" t="str">
            <v>BU11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A46" t="str">
            <v>||</v>
          </cell>
          <cell r="B46" t="str">
            <v xml:space="preserve">  Qualifying Contract (@65%)</v>
          </cell>
          <cell r="C46" t="str">
            <v>BU11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 t="str">
            <v>||</v>
          </cell>
          <cell r="B47" t="str">
            <v>B_U_12</v>
          </cell>
          <cell r="C47" t="str">
            <v>'[california Agouron Supermodel@10%.xls]B_U_12'!$B$2</v>
          </cell>
        </row>
        <row r="48">
          <cell r="A48" t="str">
            <v>||</v>
          </cell>
          <cell r="B48" t="str">
            <v xml:space="preserve">  Qualifying Wages</v>
          </cell>
          <cell r="C48" t="str">
            <v>BU12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 t="str">
            <v>||</v>
          </cell>
          <cell r="B49" t="str">
            <v xml:space="preserve">  Qualifying Supplies</v>
          </cell>
          <cell r="C49" t="str">
            <v>BU12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 t="str">
            <v>||</v>
          </cell>
          <cell r="B50" t="str">
            <v xml:space="preserve">  Qualifying Contract (@65%)</v>
          </cell>
          <cell r="C50" t="str">
            <v>BU12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A51" t="str">
            <v>||</v>
          </cell>
          <cell r="B51" t="str">
            <v>B_U_13</v>
          </cell>
          <cell r="C51" t="str">
            <v>'[california Agouron Supermodel@10%.xls]B_U_13'!$B$2</v>
          </cell>
        </row>
        <row r="52">
          <cell r="A52" t="str">
            <v>||</v>
          </cell>
          <cell r="B52" t="str">
            <v xml:space="preserve">  Qualifying Wages</v>
          </cell>
          <cell r="C52" t="str">
            <v>BU13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 t="str">
            <v>||</v>
          </cell>
          <cell r="B53" t="str">
            <v xml:space="preserve">  Qualifying Supplies</v>
          </cell>
          <cell r="C53" t="str">
            <v>BU13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 t="str">
            <v>||</v>
          </cell>
          <cell r="B54" t="str">
            <v xml:space="preserve">  Qualifying Contract (@65%)</v>
          </cell>
          <cell r="C54" t="str">
            <v>BU13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A55" t="str">
            <v>||</v>
          </cell>
          <cell r="B55" t="str">
            <v>B_U_14</v>
          </cell>
          <cell r="C55" t="str">
            <v>'[california Agouron Supermodel@10%.xls]B_U_14'!$B$2</v>
          </cell>
        </row>
        <row r="56">
          <cell r="A56" t="str">
            <v>||</v>
          </cell>
          <cell r="B56" t="str">
            <v xml:space="preserve">  Qualifying Wages</v>
          </cell>
          <cell r="C56" t="str">
            <v>BU14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A57" t="str">
            <v>||</v>
          </cell>
          <cell r="B57" t="str">
            <v xml:space="preserve">  Qualifying Supplies</v>
          </cell>
          <cell r="C57" t="str">
            <v>BU14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A58" t="str">
            <v>||</v>
          </cell>
          <cell r="B58" t="str">
            <v xml:space="preserve">  Qualifying Contract (@65%)</v>
          </cell>
          <cell r="C58" t="str">
            <v>BU14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A59" t="str">
            <v>||</v>
          </cell>
          <cell r="B59" t="str">
            <v>B_U_15</v>
          </cell>
          <cell r="C59" t="str">
            <v>'[california Agouron Supermodel@10%.xls]B_U_15'!$B$2</v>
          </cell>
        </row>
        <row r="60">
          <cell r="A60" t="str">
            <v>||</v>
          </cell>
          <cell r="B60" t="str">
            <v xml:space="preserve">  Qualifying Wages</v>
          </cell>
          <cell r="C60" t="str">
            <v>BU15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 t="str">
            <v>||</v>
          </cell>
          <cell r="B61" t="str">
            <v xml:space="preserve">  Qualifying Supplies</v>
          </cell>
          <cell r="C61" t="str">
            <v>BU15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 t="str">
            <v>||</v>
          </cell>
          <cell r="B62" t="str">
            <v xml:space="preserve">  Qualifying Contract (@65%)</v>
          </cell>
          <cell r="C62" t="str">
            <v>BU15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A63" t="str">
            <v>||</v>
          </cell>
          <cell r="B63" t="str">
            <v>B_U_16</v>
          </cell>
          <cell r="C63" t="str">
            <v>'[california Agouron Supermodel@10%.xls]B_U_16'!$B$2</v>
          </cell>
        </row>
        <row r="64">
          <cell r="A64" t="str">
            <v>||</v>
          </cell>
          <cell r="B64" t="str">
            <v xml:space="preserve">  Qualifying Wages</v>
          </cell>
          <cell r="C64" t="str">
            <v>BU16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 t="str">
            <v>||</v>
          </cell>
          <cell r="B65" t="str">
            <v xml:space="preserve">  Qualifying Supplies</v>
          </cell>
          <cell r="C65" t="str">
            <v>BU16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A66" t="str">
            <v>||</v>
          </cell>
          <cell r="B66" t="str">
            <v xml:space="preserve">  Qualifying Contract (@65%)</v>
          </cell>
          <cell r="C66" t="str">
            <v>BU16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A67" t="str">
            <v>||</v>
          </cell>
          <cell r="B67" t="str">
            <v>B_U_17</v>
          </cell>
          <cell r="C67" t="str">
            <v>'[california Agouron Supermodel@10%.xls]B_U_17'!$B$2</v>
          </cell>
        </row>
        <row r="68">
          <cell r="A68" t="str">
            <v>||</v>
          </cell>
          <cell r="B68" t="str">
            <v xml:space="preserve">  Qualifying Wages</v>
          </cell>
          <cell r="C68" t="str">
            <v>BU17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A69" t="str">
            <v>||</v>
          </cell>
          <cell r="B69" t="str">
            <v xml:space="preserve">  Qualifying Supplies</v>
          </cell>
          <cell r="C69" t="str">
            <v>BU17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A70" t="str">
            <v>||</v>
          </cell>
          <cell r="B70" t="str">
            <v xml:space="preserve">  Qualifying Contract (@65%)</v>
          </cell>
          <cell r="C70" t="str">
            <v>BU17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</row>
        <row r="71">
          <cell r="A71" t="str">
            <v>||</v>
          </cell>
          <cell r="B71" t="str">
            <v>B_U_18</v>
          </cell>
          <cell r="C71" t="str">
            <v>'[california Agouron Supermodel@10%.xls]B_U_18'!$B$2</v>
          </cell>
        </row>
        <row r="72">
          <cell r="A72" t="str">
            <v>||</v>
          </cell>
          <cell r="B72" t="str">
            <v xml:space="preserve">  Qualifying Wages</v>
          </cell>
          <cell r="C72" t="str">
            <v>BU18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A73" t="str">
            <v>||</v>
          </cell>
          <cell r="B73" t="str">
            <v xml:space="preserve">  Qualifying Supplies</v>
          </cell>
          <cell r="C73" t="str">
            <v>BU18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A74" t="str">
            <v>||</v>
          </cell>
          <cell r="B74" t="str">
            <v xml:space="preserve">  Qualifying Contract (@65%)</v>
          </cell>
          <cell r="C74" t="str">
            <v>BU18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A75" t="str">
            <v>||</v>
          </cell>
          <cell r="B75" t="str">
            <v>B_U_19</v>
          </cell>
          <cell r="C75" t="str">
            <v>'[california Agouron Supermodel@10%.xls]B_U_19'!$B$2</v>
          </cell>
        </row>
        <row r="76">
          <cell r="A76" t="str">
            <v>||</v>
          </cell>
          <cell r="B76" t="str">
            <v xml:space="preserve">  Qualifying Wages</v>
          </cell>
          <cell r="C76" t="str">
            <v>BU19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A77" t="str">
            <v>||</v>
          </cell>
          <cell r="B77" t="str">
            <v xml:space="preserve">  Qualifying Supplies</v>
          </cell>
          <cell r="C77" t="str">
            <v>BU19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A78" t="str">
            <v>||</v>
          </cell>
          <cell r="B78" t="str">
            <v xml:space="preserve">  Qualifying Contract (@65%)</v>
          </cell>
          <cell r="C78" t="str">
            <v>BU19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</row>
        <row r="79">
          <cell r="A79" t="str">
            <v>||</v>
          </cell>
          <cell r="B79" t="str">
            <v>B_U_20</v>
          </cell>
          <cell r="C79" t="str">
            <v>'[california Agouron Supermodel@10%.xls]B_U_20'!$B$2</v>
          </cell>
        </row>
        <row r="80">
          <cell r="A80" t="str">
            <v>||</v>
          </cell>
          <cell r="B80" t="str">
            <v xml:space="preserve">  Qualifying Wages</v>
          </cell>
          <cell r="C80" t="str">
            <v>BU20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A81" t="str">
            <v>||</v>
          </cell>
          <cell r="B81" t="str">
            <v xml:space="preserve">  Qualifying Supplies</v>
          </cell>
          <cell r="C81" t="str">
            <v>BU20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</row>
        <row r="82">
          <cell r="A82" t="str">
            <v>||</v>
          </cell>
          <cell r="B82" t="str">
            <v xml:space="preserve">  Qualifying Contract (@65%)</v>
          </cell>
          <cell r="C82" t="str">
            <v>BU20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A83" t="str">
            <v>||</v>
          </cell>
          <cell r="B83" t="str">
            <v>B_U_21</v>
          </cell>
          <cell r="C83" t="str">
            <v>'[california Agouron Supermodel@10%.xls]B_U_21'!$B$2</v>
          </cell>
        </row>
        <row r="84">
          <cell r="A84" t="str">
            <v>||</v>
          </cell>
          <cell r="B84" t="str">
            <v xml:space="preserve">  Qualifying Wages</v>
          </cell>
          <cell r="C84" t="str">
            <v>BU21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A85" t="str">
            <v>||</v>
          </cell>
          <cell r="B85" t="str">
            <v xml:space="preserve">  Qualifying Supplies</v>
          </cell>
          <cell r="C85" t="str">
            <v>BU21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</row>
        <row r="86">
          <cell r="A86" t="str">
            <v>||</v>
          </cell>
          <cell r="B86" t="str">
            <v xml:space="preserve">  Qualifying Contract (@65%)</v>
          </cell>
          <cell r="C86" t="str">
            <v>BU21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A87" t="str">
            <v>||</v>
          </cell>
          <cell r="B87" t="str">
            <v>B_U_22</v>
          </cell>
          <cell r="C87" t="str">
            <v>'[california Agouron Supermodel@10%.xls]B_U_22'!$B$2</v>
          </cell>
        </row>
        <row r="88">
          <cell r="A88" t="str">
            <v>||</v>
          </cell>
          <cell r="B88" t="str">
            <v xml:space="preserve">  Qualifying Wages</v>
          </cell>
          <cell r="C88" t="str">
            <v>BU22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</row>
        <row r="89">
          <cell r="A89" t="str">
            <v>||</v>
          </cell>
          <cell r="B89" t="str">
            <v xml:space="preserve">  Qualifying Supplies</v>
          </cell>
          <cell r="C89" t="str">
            <v>BU22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A90" t="str">
            <v>||</v>
          </cell>
          <cell r="B90" t="str">
            <v xml:space="preserve">  Qualifying Contract (@65%)</v>
          </cell>
          <cell r="C90" t="str">
            <v>BU22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</row>
        <row r="91">
          <cell r="A91" t="str">
            <v>||</v>
          </cell>
          <cell r="B91" t="str">
            <v>B_U_23</v>
          </cell>
          <cell r="C91" t="str">
            <v>'[california Agouron Supermodel@10%.xls]B_U_23'!$B$2</v>
          </cell>
        </row>
        <row r="92">
          <cell r="A92" t="str">
            <v>||</v>
          </cell>
          <cell r="B92" t="str">
            <v xml:space="preserve">  Qualifying Wages</v>
          </cell>
          <cell r="C92" t="str">
            <v>BU23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A93" t="str">
            <v>||</v>
          </cell>
          <cell r="B93" t="str">
            <v xml:space="preserve">  Qualifying Supplies</v>
          </cell>
          <cell r="C93" t="str">
            <v>BU23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</row>
        <row r="94">
          <cell r="A94" t="str">
            <v>||</v>
          </cell>
          <cell r="B94" t="str">
            <v xml:space="preserve">  Qualifying Contract (@65%)</v>
          </cell>
          <cell r="C94" t="str">
            <v>BU23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</row>
        <row r="96">
          <cell r="B96" t="str">
            <v>Totals</v>
          </cell>
          <cell r="D96">
            <v>20127</v>
          </cell>
          <cell r="E96">
            <v>63138</v>
          </cell>
          <cell r="F96">
            <v>500401</v>
          </cell>
          <cell r="G96">
            <v>1329416</v>
          </cell>
          <cell r="H96">
            <v>3373992</v>
          </cell>
          <cell r="I96">
            <v>3881959</v>
          </cell>
          <cell r="J96">
            <v>3454243.852</v>
          </cell>
          <cell r="K96">
            <v>5569741.7879999997</v>
          </cell>
          <cell r="L96">
            <v>7927846.0099999998</v>
          </cell>
          <cell r="M96">
            <v>11613530.587000001</v>
          </cell>
          <cell r="N96">
            <v>19707135.007000003</v>
          </cell>
          <cell r="O96">
            <v>35935120.957800001</v>
          </cell>
          <cell r="P96">
            <v>25478958.238794774</v>
          </cell>
          <cell r="Q96">
            <v>58157347.527499996</v>
          </cell>
          <cell r="R96">
            <v>56448709.302500002</v>
          </cell>
        </row>
        <row r="98">
          <cell r="B98" t="str">
            <v>PHASE II Summary:</v>
          </cell>
        </row>
        <row r="99">
          <cell r="B99" t="str">
            <v>Total Qualifying Wages</v>
          </cell>
          <cell r="D99">
            <v>11087</v>
          </cell>
          <cell r="E99">
            <v>50015</v>
          </cell>
          <cell r="F99">
            <v>323590</v>
          </cell>
          <cell r="G99">
            <v>899647</v>
          </cell>
          <cell r="H99">
            <v>2067727</v>
          </cell>
          <cell r="I99">
            <v>2741619</v>
          </cell>
          <cell r="J99">
            <v>2299558.0019999999</v>
          </cell>
          <cell r="K99">
            <v>3542463.7879999997</v>
          </cell>
          <cell r="L99">
            <v>5126210.5599999996</v>
          </cell>
          <cell r="M99">
            <v>7134127.5369999995</v>
          </cell>
          <cell r="N99">
            <v>9257454.4570000004</v>
          </cell>
          <cell r="O99">
            <v>17917881</v>
          </cell>
          <cell r="P99">
            <v>29938649</v>
          </cell>
          <cell r="Q99">
            <v>50930323</v>
          </cell>
          <cell r="R99">
            <v>49405882</v>
          </cell>
        </row>
        <row r="100">
          <cell r="B100" t="str">
            <v>Total Qualifying Supplies</v>
          </cell>
          <cell r="D100">
            <v>5472</v>
          </cell>
          <cell r="E100">
            <v>12863</v>
          </cell>
          <cell r="F100">
            <v>125054</v>
          </cell>
          <cell r="G100">
            <v>256771</v>
          </cell>
          <cell r="H100">
            <v>535563</v>
          </cell>
          <cell r="I100">
            <v>808521</v>
          </cell>
          <cell r="J100">
            <v>710184</v>
          </cell>
          <cell r="K100">
            <v>1384519</v>
          </cell>
          <cell r="L100">
            <v>1667156</v>
          </cell>
          <cell r="M100">
            <v>2705568</v>
          </cell>
          <cell r="N100">
            <v>7703244</v>
          </cell>
          <cell r="O100">
            <v>13677482.189999999</v>
          </cell>
          <cell r="P100">
            <v>2205524.4</v>
          </cell>
          <cell r="Q100">
            <v>6259486.3000000007</v>
          </cell>
          <cell r="R100">
            <v>7163698.8000000007</v>
          </cell>
        </row>
        <row r="101">
          <cell r="B101" t="str">
            <v>Total Qualifying Contract (@65%)</v>
          </cell>
          <cell r="D101">
            <v>3568</v>
          </cell>
          <cell r="E101">
            <v>260</v>
          </cell>
          <cell r="F101">
            <v>51757</v>
          </cell>
          <cell r="G101">
            <v>172998</v>
          </cell>
          <cell r="H101">
            <v>770702</v>
          </cell>
          <cell r="I101">
            <v>331819</v>
          </cell>
          <cell r="J101">
            <v>444501.85</v>
          </cell>
          <cell r="K101">
            <v>642759</v>
          </cell>
          <cell r="L101">
            <v>1134479.4500000002</v>
          </cell>
          <cell r="M101">
            <v>1773835.05</v>
          </cell>
          <cell r="N101">
            <v>2746436.55</v>
          </cell>
          <cell r="O101">
            <v>4339757.7677999996</v>
          </cell>
          <cell r="P101">
            <v>-6665215.1612052238</v>
          </cell>
          <cell r="Q101">
            <v>967538.2274999998</v>
          </cell>
          <cell r="R101">
            <v>-120871.49749999781</v>
          </cell>
        </row>
        <row r="102">
          <cell r="B102" t="str">
            <v xml:space="preserve">  Total Qualifying Expenses</v>
          </cell>
          <cell r="D102">
            <v>20127</v>
          </cell>
          <cell r="E102">
            <v>63138</v>
          </cell>
          <cell r="F102">
            <v>500401</v>
          </cell>
          <cell r="G102">
            <v>1329416</v>
          </cell>
          <cell r="H102">
            <v>3373992</v>
          </cell>
          <cell r="I102">
            <v>3881959</v>
          </cell>
          <cell r="J102">
            <v>3454243.852</v>
          </cell>
          <cell r="K102">
            <v>5569741.7879999997</v>
          </cell>
          <cell r="L102">
            <v>7927846.0099999998</v>
          </cell>
          <cell r="M102">
            <v>11613530.587000001</v>
          </cell>
          <cell r="N102">
            <v>19707135.007000003</v>
          </cell>
          <cell r="O102">
            <v>35935120.957800001</v>
          </cell>
          <cell r="P102">
            <v>25478958.238794774</v>
          </cell>
          <cell r="Q102">
            <v>58157347.527499996</v>
          </cell>
          <cell r="R102">
            <v>56448709.302500002</v>
          </cell>
        </row>
        <row r="103">
          <cell r="B103" t="str">
            <v xml:space="preserve"> </v>
          </cell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</row>
        <row r="104">
          <cell r="B104" t="str">
            <v xml:space="preserve"> *** C A U T I O N *** :  ALL TOTALS AND SUBTOTALS ARE SENSITIVE TO EXISTING LOCATIONS OF ROWS AND COLUMNS !!!</v>
          </cell>
          <cell r="I104" t="str">
            <v xml:space="preserve"> </v>
          </cell>
          <cell r="J104" t="str">
            <v xml:space="preserve"> </v>
          </cell>
          <cell r="K104" t="str">
            <v xml:space="preserve"> </v>
          </cell>
          <cell r="L104" t="str">
            <v xml:space="preserve"> </v>
          </cell>
          <cell r="M104" t="str">
            <v xml:space="preserve"> </v>
          </cell>
          <cell r="N104" t="str">
            <v xml:space="preserve"> </v>
          </cell>
        </row>
        <row r="105">
          <cell r="B105" t="str">
            <v xml:space="preserve">                                       IF ANY ELEMENTS OF EXISTING FORMATS ARE CHANGED, ALL TOTALS AND SUBTOTALS MUST BE CHECKED !!!</v>
          </cell>
        </row>
        <row r="108">
          <cell r="C108" t="str">
            <v>W/P Ref</v>
          </cell>
          <cell r="D108">
            <v>1984</v>
          </cell>
          <cell r="E108">
            <v>1985</v>
          </cell>
          <cell r="F108">
            <v>1986</v>
          </cell>
          <cell r="G108">
            <v>1987</v>
          </cell>
          <cell r="H108">
            <v>1988</v>
          </cell>
          <cell r="I108">
            <v>1989</v>
          </cell>
          <cell r="J108">
            <v>1990</v>
          </cell>
          <cell r="K108">
            <v>1991</v>
          </cell>
          <cell r="L108">
            <v>1992</v>
          </cell>
          <cell r="M108">
            <v>1993</v>
          </cell>
          <cell r="N108">
            <v>1994</v>
          </cell>
          <cell r="O108">
            <v>1995</v>
          </cell>
          <cell r="P108">
            <v>1996</v>
          </cell>
          <cell r="Q108">
            <v>1997</v>
          </cell>
          <cell r="R108">
            <v>1998</v>
          </cell>
        </row>
        <row r="109">
          <cell r="B109" t="str">
            <v>Total Qualifying Wages</v>
          </cell>
          <cell r="D109">
            <v>11087</v>
          </cell>
          <cell r="E109">
            <v>50015</v>
          </cell>
          <cell r="F109">
            <v>323590</v>
          </cell>
          <cell r="G109">
            <v>899647</v>
          </cell>
          <cell r="H109">
            <v>2067727</v>
          </cell>
          <cell r="I109">
            <v>2741619</v>
          </cell>
          <cell r="J109">
            <v>2299558.0019999999</v>
          </cell>
          <cell r="K109">
            <v>3542463.7879999997</v>
          </cell>
          <cell r="L109">
            <v>5126210.5599999996</v>
          </cell>
          <cell r="M109">
            <v>7134127.5369999995</v>
          </cell>
          <cell r="N109">
            <v>9257454.4570000004</v>
          </cell>
          <cell r="O109">
            <v>17917881</v>
          </cell>
          <cell r="P109">
            <v>29938649</v>
          </cell>
          <cell r="Q109">
            <v>50930323</v>
          </cell>
          <cell r="R109">
            <v>49405882</v>
          </cell>
        </row>
        <row r="110">
          <cell r="B110" t="str">
            <v>Total Qualifying Supplies</v>
          </cell>
          <cell r="D110">
            <v>5472</v>
          </cell>
          <cell r="E110">
            <v>12863</v>
          </cell>
          <cell r="F110">
            <v>125054</v>
          </cell>
          <cell r="G110">
            <v>256771</v>
          </cell>
          <cell r="H110">
            <v>535563</v>
          </cell>
          <cell r="I110">
            <v>808521</v>
          </cell>
          <cell r="J110">
            <v>710184</v>
          </cell>
          <cell r="K110">
            <v>1384519</v>
          </cell>
          <cell r="L110">
            <v>1667156</v>
          </cell>
          <cell r="M110">
            <v>2705568</v>
          </cell>
          <cell r="N110">
            <v>7703244</v>
          </cell>
          <cell r="O110">
            <v>13677482.189999999</v>
          </cell>
          <cell r="P110">
            <v>2205524.4</v>
          </cell>
          <cell r="Q110">
            <v>6259486.3000000007</v>
          </cell>
          <cell r="R110">
            <v>7163698.8000000007</v>
          </cell>
        </row>
        <row r="111">
          <cell r="B111" t="str">
            <v>Total Qualifying Contract (@65%)</v>
          </cell>
          <cell r="D111">
            <v>3568</v>
          </cell>
          <cell r="E111">
            <v>260</v>
          </cell>
          <cell r="F111">
            <v>51757</v>
          </cell>
          <cell r="G111">
            <v>172998</v>
          </cell>
          <cell r="H111">
            <v>770702</v>
          </cell>
          <cell r="I111">
            <v>331819</v>
          </cell>
          <cell r="J111">
            <v>444501.85</v>
          </cell>
          <cell r="K111">
            <v>642759</v>
          </cell>
          <cell r="L111">
            <v>1134479.4500000002</v>
          </cell>
          <cell r="M111">
            <v>1773835.05</v>
          </cell>
          <cell r="N111">
            <v>2746436.55</v>
          </cell>
          <cell r="O111">
            <v>4339757.7677999996</v>
          </cell>
          <cell r="P111">
            <v>-6665215.1612052238</v>
          </cell>
          <cell r="Q111">
            <v>967538.2274999998</v>
          </cell>
          <cell r="R111">
            <v>-120871.49749999781</v>
          </cell>
        </row>
        <row r="112">
          <cell r="B112" t="str">
            <v xml:space="preserve">  Total Qualifying Expenses</v>
          </cell>
          <cell r="D112">
            <v>20127</v>
          </cell>
          <cell r="E112">
            <v>63138</v>
          </cell>
          <cell r="F112">
            <v>500401</v>
          </cell>
          <cell r="G112">
            <v>1329416</v>
          </cell>
          <cell r="H112">
            <v>3373992</v>
          </cell>
          <cell r="I112">
            <v>3881959</v>
          </cell>
          <cell r="J112">
            <v>3454243.852</v>
          </cell>
          <cell r="K112">
            <v>5569741.7879999997</v>
          </cell>
          <cell r="L112">
            <v>7927846.0099999998</v>
          </cell>
          <cell r="M112">
            <v>11613530.587000001</v>
          </cell>
          <cell r="N112">
            <v>19707135.007000003</v>
          </cell>
          <cell r="O112">
            <v>35935120.957800001</v>
          </cell>
          <cell r="P112">
            <v>25478958.238794774</v>
          </cell>
          <cell r="Q112">
            <v>58157347.527499996</v>
          </cell>
          <cell r="R112">
            <v>56448709.302500002</v>
          </cell>
        </row>
        <row r="115">
          <cell r="D115">
            <v>84</v>
          </cell>
          <cell r="E115">
            <v>85</v>
          </cell>
          <cell r="F115">
            <v>86</v>
          </cell>
          <cell r="G115">
            <v>87</v>
          </cell>
          <cell r="H115">
            <v>88</v>
          </cell>
          <cell r="I115">
            <v>89</v>
          </cell>
          <cell r="J115">
            <v>90</v>
          </cell>
          <cell r="K115">
            <v>91</v>
          </cell>
          <cell r="L115">
            <v>92</v>
          </cell>
          <cell r="M115">
            <v>93</v>
          </cell>
          <cell r="N115">
            <v>94</v>
          </cell>
          <cell r="O115">
            <v>95</v>
          </cell>
          <cell r="P115">
            <v>96</v>
          </cell>
          <cell r="Q115">
            <v>97</v>
          </cell>
          <cell r="R115">
            <v>98</v>
          </cell>
        </row>
        <row r="116">
          <cell r="D116">
            <v>20127</v>
          </cell>
          <cell r="E116">
            <v>63138</v>
          </cell>
          <cell r="F116">
            <v>500401</v>
          </cell>
          <cell r="G116">
            <v>1329416</v>
          </cell>
          <cell r="H116">
            <v>3373992</v>
          </cell>
          <cell r="I116">
            <v>3881959</v>
          </cell>
          <cell r="J116">
            <v>3454243.852</v>
          </cell>
          <cell r="K116">
            <v>5569741.7879999997</v>
          </cell>
          <cell r="L116">
            <v>7927846.0099999998</v>
          </cell>
          <cell r="M116">
            <v>11613530.587000001</v>
          </cell>
          <cell r="N116">
            <v>19707135.007000003</v>
          </cell>
          <cell r="O116">
            <v>35935120.957800001</v>
          </cell>
          <cell r="P116">
            <v>25478958.238794774</v>
          </cell>
          <cell r="Q116">
            <v>58157347.527499996</v>
          </cell>
          <cell r="R116">
            <v>56448709.302500002</v>
          </cell>
        </row>
      </sheetData>
      <sheetData sheetId="11" refreshError="1">
        <row r="216">
          <cell r="D216">
            <v>1984</v>
          </cell>
          <cell r="E216">
            <v>1985</v>
          </cell>
          <cell r="F216">
            <v>1986</v>
          </cell>
          <cell r="G216">
            <v>1987</v>
          </cell>
          <cell r="H216">
            <v>1988</v>
          </cell>
          <cell r="I216">
            <v>1989</v>
          </cell>
          <cell r="J216">
            <v>1990</v>
          </cell>
          <cell r="K216">
            <v>1991</v>
          </cell>
          <cell r="L216">
            <v>1992</v>
          </cell>
          <cell r="M216">
            <v>1993</v>
          </cell>
          <cell r="N216">
            <v>1994</v>
          </cell>
          <cell r="O216">
            <v>1995</v>
          </cell>
          <cell r="P216">
            <v>1996</v>
          </cell>
          <cell r="Q216">
            <v>1997</v>
          </cell>
          <cell r="R216">
            <v>1998</v>
          </cell>
        </row>
        <row r="217">
          <cell r="C217" t="str">
            <v>Wages</v>
          </cell>
          <cell r="D217">
            <v>11.087</v>
          </cell>
          <cell r="E217">
            <v>50.015000000000001</v>
          </cell>
          <cell r="F217">
            <v>323.58999999999997</v>
          </cell>
          <cell r="G217">
            <v>899.64700000000005</v>
          </cell>
          <cell r="H217">
            <v>2067.7269999999999</v>
          </cell>
          <cell r="I217">
            <v>2741.6190000000001</v>
          </cell>
          <cell r="J217">
            <v>2299.5580019999998</v>
          </cell>
          <cell r="K217">
            <v>3542.4637879999996</v>
          </cell>
          <cell r="L217">
            <v>5126.2105599999995</v>
          </cell>
          <cell r="M217">
            <v>7134.1275369999994</v>
          </cell>
          <cell r="N217">
            <v>9257.4544569999998</v>
          </cell>
          <cell r="O217">
            <v>17917.881000000001</v>
          </cell>
          <cell r="P217">
            <v>29938.649000000001</v>
          </cell>
          <cell r="Q217">
            <v>50930.322999999997</v>
          </cell>
          <cell r="R217">
            <v>49405.881999999998</v>
          </cell>
        </row>
        <row r="218">
          <cell r="C218" t="str">
            <v>Supplies</v>
          </cell>
          <cell r="D218">
            <v>5.4720000000000004</v>
          </cell>
          <cell r="E218">
            <v>12.863</v>
          </cell>
          <cell r="F218">
            <v>125.054</v>
          </cell>
          <cell r="G218">
            <v>256.77100000000002</v>
          </cell>
          <cell r="H218">
            <v>535.56299999999999</v>
          </cell>
          <cell r="I218">
            <v>808.52099999999996</v>
          </cell>
          <cell r="J218">
            <v>710.18399999999997</v>
          </cell>
          <cell r="K218">
            <v>1384.519</v>
          </cell>
          <cell r="L218">
            <v>1667.1559999999999</v>
          </cell>
          <cell r="M218">
            <v>2705.5680000000002</v>
          </cell>
          <cell r="N218">
            <v>7703.2439999999997</v>
          </cell>
          <cell r="O218">
            <v>13677.482189999999</v>
          </cell>
          <cell r="P218">
            <v>2205.5243999999998</v>
          </cell>
          <cell r="Q218">
            <v>6259.4863000000005</v>
          </cell>
          <cell r="R218">
            <v>7163.698800000001</v>
          </cell>
        </row>
        <row r="219">
          <cell r="C219" t="str">
            <v>Contracts</v>
          </cell>
          <cell r="D219">
            <v>3.5680000000000001</v>
          </cell>
          <cell r="E219">
            <v>0.26</v>
          </cell>
          <cell r="F219">
            <v>51.756999999999998</v>
          </cell>
          <cell r="G219">
            <v>172.99799999999999</v>
          </cell>
          <cell r="H219">
            <v>770.702</v>
          </cell>
          <cell r="I219">
            <v>331.81900000000002</v>
          </cell>
          <cell r="J219">
            <v>444.50184999999999</v>
          </cell>
          <cell r="K219">
            <v>642.75900000000001</v>
          </cell>
          <cell r="L219">
            <v>1134.4794500000003</v>
          </cell>
          <cell r="M219">
            <v>1773.8350500000001</v>
          </cell>
          <cell r="N219">
            <v>2746.4365499999999</v>
          </cell>
          <cell r="O219">
            <v>4339.7577677999998</v>
          </cell>
          <cell r="P219">
            <v>-6665.2151612052239</v>
          </cell>
          <cell r="Q219">
            <v>967.53822749999983</v>
          </cell>
          <cell r="R219">
            <v>-120.87149749999782</v>
          </cell>
        </row>
        <row r="222">
          <cell r="D222">
            <v>1984</v>
          </cell>
          <cell r="E222">
            <v>1985</v>
          </cell>
          <cell r="F222">
            <v>1986</v>
          </cell>
          <cell r="G222">
            <v>1987</v>
          </cell>
          <cell r="H222">
            <v>1988</v>
          </cell>
          <cell r="I222">
            <v>1989</v>
          </cell>
          <cell r="J222">
            <v>1990</v>
          </cell>
          <cell r="K222">
            <v>1991</v>
          </cell>
          <cell r="L222">
            <v>1992</v>
          </cell>
          <cell r="M222">
            <v>1993</v>
          </cell>
          <cell r="N222">
            <v>1994</v>
          </cell>
          <cell r="O222">
            <v>1995</v>
          </cell>
          <cell r="P222">
            <v>1996</v>
          </cell>
          <cell r="Q222">
            <v>1997</v>
          </cell>
          <cell r="R222">
            <v>1998</v>
          </cell>
        </row>
        <row r="223">
          <cell r="C223" t="str">
            <v>Phase II Findings</v>
          </cell>
          <cell r="D223">
            <v>11.087</v>
          </cell>
          <cell r="E223">
            <v>50.015000000000001</v>
          </cell>
          <cell r="F223">
            <v>323.58999999999997</v>
          </cell>
          <cell r="G223">
            <v>899.64700000000005</v>
          </cell>
          <cell r="H223">
            <v>2067.7269999999999</v>
          </cell>
          <cell r="I223">
            <v>2741.6190000000001</v>
          </cell>
          <cell r="J223">
            <v>2299.5580019999998</v>
          </cell>
          <cell r="K223">
            <v>3542.4637879999996</v>
          </cell>
          <cell r="L223">
            <v>5126.2105599999995</v>
          </cell>
          <cell r="M223">
            <v>7134.1275369999994</v>
          </cell>
          <cell r="N223">
            <v>9257.4544569999998</v>
          </cell>
          <cell r="O223">
            <v>17917.881000000001</v>
          </cell>
          <cell r="P223">
            <v>29938.649000000001</v>
          </cell>
          <cell r="Q223">
            <v>50930.322999999997</v>
          </cell>
          <cell r="R223">
            <v>49405.881999999998</v>
          </cell>
        </row>
        <row r="224">
          <cell r="C224" t="str">
            <v xml:space="preserve">As Filed QRE </v>
          </cell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I224" t="e">
            <v>#REF!</v>
          </cell>
          <cell r="J224" t="e">
            <v>#REF!</v>
          </cell>
          <cell r="K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 t="e">
            <v>#REF!</v>
          </cell>
          <cell r="Q224" t="e">
            <v>#REF!</v>
          </cell>
          <cell r="R224" t="e">
            <v>#REF!</v>
          </cell>
        </row>
        <row r="225"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  <cell r="P225"/>
          <cell r="Q225"/>
          <cell r="R225"/>
        </row>
        <row r="226"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  <cell r="P226"/>
          <cell r="Q226"/>
          <cell r="R226"/>
        </row>
        <row r="227"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  <cell r="P227"/>
          <cell r="Q227"/>
          <cell r="R227"/>
        </row>
        <row r="228"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  <cell r="P228"/>
          <cell r="Q228"/>
          <cell r="R228"/>
        </row>
        <row r="229"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  <cell r="P229"/>
          <cell r="Q229"/>
          <cell r="R229"/>
        </row>
        <row r="230"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  <cell r="P230"/>
          <cell r="Q230"/>
          <cell r="R230"/>
        </row>
        <row r="231"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  <cell r="P231"/>
          <cell r="Q231"/>
          <cell r="R231"/>
        </row>
        <row r="232"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  <cell r="P232"/>
          <cell r="Q232"/>
          <cell r="R232"/>
        </row>
        <row r="233"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  <cell r="P233"/>
          <cell r="Q233"/>
          <cell r="R233"/>
        </row>
        <row r="234"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  <cell r="P234"/>
          <cell r="Q234"/>
          <cell r="R234"/>
        </row>
        <row r="235"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  <cell r="P235"/>
          <cell r="Q235"/>
          <cell r="R235"/>
        </row>
        <row r="236"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  <cell r="P236"/>
          <cell r="Q236"/>
          <cell r="R236"/>
        </row>
        <row r="237"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  <cell r="P237"/>
          <cell r="Q237"/>
          <cell r="R237"/>
        </row>
        <row r="238"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  <cell r="P238"/>
          <cell r="Q238"/>
          <cell r="R238"/>
        </row>
        <row r="239"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  <cell r="P239"/>
          <cell r="Q239"/>
          <cell r="R239"/>
        </row>
        <row r="240"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  <cell r="P240"/>
          <cell r="Q240"/>
          <cell r="R240"/>
        </row>
        <row r="241"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  <cell r="P241"/>
          <cell r="Q241"/>
          <cell r="R241"/>
        </row>
        <row r="242"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  <cell r="P242"/>
          <cell r="Q242"/>
          <cell r="R242"/>
        </row>
        <row r="243"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  <cell r="P243"/>
          <cell r="Q243"/>
          <cell r="R243"/>
        </row>
        <row r="244"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  <cell r="P244"/>
          <cell r="Q244"/>
          <cell r="R244"/>
        </row>
        <row r="245"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  <cell r="P245"/>
          <cell r="Q245"/>
          <cell r="R245"/>
        </row>
        <row r="248">
          <cell r="D248">
            <v>1984</v>
          </cell>
          <cell r="E248">
            <v>1985</v>
          </cell>
          <cell r="F248">
            <v>1986</v>
          </cell>
          <cell r="G248">
            <v>1987</v>
          </cell>
          <cell r="H248">
            <v>1988</v>
          </cell>
          <cell r="I248">
            <v>1989</v>
          </cell>
          <cell r="J248">
            <v>1990</v>
          </cell>
          <cell r="K248">
            <v>1991</v>
          </cell>
          <cell r="L248">
            <v>1992</v>
          </cell>
          <cell r="M248">
            <v>1993</v>
          </cell>
          <cell r="N248">
            <v>1994</v>
          </cell>
          <cell r="O248">
            <v>1995</v>
          </cell>
          <cell r="P248">
            <v>1996</v>
          </cell>
          <cell r="Q248">
            <v>1997</v>
          </cell>
          <cell r="R248">
            <v>1998</v>
          </cell>
        </row>
        <row r="249">
          <cell r="C249" t="str">
            <v>Phase II Findings</v>
          </cell>
          <cell r="D249">
            <v>5.4720000000000004</v>
          </cell>
          <cell r="E249">
            <v>12.863</v>
          </cell>
          <cell r="F249">
            <v>125.054</v>
          </cell>
          <cell r="G249">
            <v>256.77100000000002</v>
          </cell>
          <cell r="H249">
            <v>535.56299999999999</v>
          </cell>
          <cell r="I249">
            <v>808.52099999999996</v>
          </cell>
          <cell r="J249">
            <v>710.18399999999997</v>
          </cell>
          <cell r="K249">
            <v>1384.519</v>
          </cell>
          <cell r="L249">
            <v>1667.1559999999999</v>
          </cell>
          <cell r="M249">
            <v>2705.5680000000002</v>
          </cell>
          <cell r="N249">
            <v>7703.2439999999997</v>
          </cell>
          <cell r="O249">
            <v>13677.482189999999</v>
          </cell>
          <cell r="P249">
            <v>2205.5243999999998</v>
          </cell>
          <cell r="Q249">
            <v>6259.4863000000005</v>
          </cell>
          <cell r="R249">
            <v>7163.698800000001</v>
          </cell>
        </row>
        <row r="250">
          <cell r="C250" t="str">
            <v xml:space="preserve">As Filed QRE </v>
          </cell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I250" t="e">
            <v>#REF!</v>
          </cell>
          <cell r="J250" t="e">
            <v>#REF!</v>
          </cell>
          <cell r="K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 t="e">
            <v>#REF!</v>
          </cell>
          <cell r="Q250" t="e">
            <v>#REF!</v>
          </cell>
          <cell r="R250" t="e">
            <v>#REF!</v>
          </cell>
        </row>
        <row r="251"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  <cell r="P251"/>
          <cell r="Q251"/>
          <cell r="R251"/>
        </row>
        <row r="252"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  <cell r="P252"/>
          <cell r="Q252"/>
          <cell r="R252"/>
        </row>
        <row r="253"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  <cell r="P253"/>
          <cell r="Q253"/>
          <cell r="R253"/>
        </row>
        <row r="254"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  <cell r="P254"/>
          <cell r="Q254"/>
          <cell r="R254"/>
        </row>
        <row r="255"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  <cell r="P255"/>
          <cell r="Q255"/>
          <cell r="R255"/>
        </row>
        <row r="256"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  <cell r="P256"/>
          <cell r="Q256"/>
          <cell r="R256"/>
        </row>
        <row r="257"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  <cell r="P257"/>
          <cell r="Q257"/>
          <cell r="R257"/>
        </row>
        <row r="258"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  <cell r="P258"/>
          <cell r="Q258"/>
          <cell r="R258"/>
        </row>
        <row r="259"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  <cell r="P259"/>
          <cell r="Q259"/>
          <cell r="R259"/>
        </row>
        <row r="260"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  <cell r="P260"/>
          <cell r="Q260"/>
          <cell r="R260"/>
        </row>
        <row r="261"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  <cell r="P261"/>
          <cell r="Q261"/>
          <cell r="R261"/>
        </row>
        <row r="262"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  <cell r="P262"/>
          <cell r="Q262"/>
          <cell r="R262"/>
        </row>
        <row r="263"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  <cell r="P263"/>
          <cell r="Q263"/>
          <cell r="R263"/>
        </row>
        <row r="264"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  <cell r="P264"/>
          <cell r="Q264"/>
          <cell r="R264"/>
        </row>
        <row r="265"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  <cell r="P265"/>
          <cell r="Q265"/>
          <cell r="R265"/>
        </row>
        <row r="266"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  <cell r="P266"/>
          <cell r="Q266"/>
          <cell r="R266"/>
        </row>
        <row r="267"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  <cell r="P267"/>
          <cell r="Q267"/>
          <cell r="R267"/>
        </row>
        <row r="268"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  <cell r="P268"/>
          <cell r="Q268"/>
          <cell r="R268"/>
        </row>
        <row r="269"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  <cell r="P269"/>
          <cell r="Q269"/>
          <cell r="R269"/>
        </row>
        <row r="270"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  <cell r="P270"/>
          <cell r="Q270"/>
          <cell r="R270"/>
        </row>
        <row r="271"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  <cell r="P271"/>
          <cell r="Q271"/>
          <cell r="R271"/>
        </row>
        <row r="274">
          <cell r="D274">
            <v>1984</v>
          </cell>
          <cell r="E274">
            <v>1985</v>
          </cell>
          <cell r="F274">
            <v>1986</v>
          </cell>
          <cell r="G274">
            <v>1987</v>
          </cell>
          <cell r="H274">
            <v>1988</v>
          </cell>
          <cell r="I274">
            <v>1989</v>
          </cell>
          <cell r="J274">
            <v>1990</v>
          </cell>
          <cell r="K274">
            <v>1991</v>
          </cell>
          <cell r="L274">
            <v>1992</v>
          </cell>
          <cell r="M274">
            <v>1993</v>
          </cell>
          <cell r="N274">
            <v>1994</v>
          </cell>
          <cell r="O274">
            <v>1995</v>
          </cell>
          <cell r="P274">
            <v>1996</v>
          </cell>
          <cell r="Q274">
            <v>1997</v>
          </cell>
          <cell r="R274">
            <v>1998</v>
          </cell>
        </row>
        <row r="275">
          <cell r="C275" t="str">
            <v>Phase II Findings</v>
          </cell>
          <cell r="D275">
            <v>3.5680000000000001</v>
          </cell>
          <cell r="E275">
            <v>0.26</v>
          </cell>
          <cell r="F275">
            <v>51.756999999999998</v>
          </cell>
          <cell r="G275">
            <v>172.99799999999999</v>
          </cell>
          <cell r="H275">
            <v>770.702</v>
          </cell>
          <cell r="I275">
            <v>331.81900000000002</v>
          </cell>
          <cell r="J275">
            <v>444.50184999999999</v>
          </cell>
          <cell r="K275">
            <v>642.75900000000001</v>
          </cell>
          <cell r="L275">
            <v>1134.4794500000003</v>
          </cell>
          <cell r="M275">
            <v>1773.8350500000001</v>
          </cell>
          <cell r="N275">
            <v>2746.4365499999999</v>
          </cell>
          <cell r="O275">
            <v>4339.7577677999998</v>
          </cell>
          <cell r="P275">
            <v>-6665.2151612052239</v>
          </cell>
          <cell r="Q275">
            <v>967.53822749999983</v>
          </cell>
          <cell r="R275">
            <v>-120.87149749999782</v>
          </cell>
        </row>
        <row r="276">
          <cell r="C276" t="str">
            <v xml:space="preserve">As Filed QRE </v>
          </cell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H276" t="e">
            <v>#REF!</v>
          </cell>
          <cell r="I276" t="e">
            <v>#REF!</v>
          </cell>
          <cell r="J276" t="e">
            <v>#REF!</v>
          </cell>
          <cell r="K276" t="e">
            <v>#REF!</v>
          </cell>
          <cell r="L276" t="e">
            <v>#REF!</v>
          </cell>
          <cell r="M276" t="e">
            <v>#REF!</v>
          </cell>
          <cell r="N276" t="e">
            <v>#REF!</v>
          </cell>
          <cell r="O276" t="e">
            <v>#REF!</v>
          </cell>
          <cell r="P276" t="e">
            <v>#REF!</v>
          </cell>
          <cell r="Q276" t="e">
            <v>#REF!</v>
          </cell>
          <cell r="R276" t="e">
            <v>#REF!</v>
          </cell>
        </row>
        <row r="277"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  <cell r="P277"/>
          <cell r="Q277"/>
          <cell r="R277"/>
        </row>
        <row r="278"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  <cell r="P278"/>
          <cell r="Q278"/>
          <cell r="R278"/>
        </row>
        <row r="279"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  <cell r="P279"/>
          <cell r="Q279"/>
          <cell r="R279"/>
        </row>
        <row r="280"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  <cell r="P280"/>
          <cell r="Q280"/>
          <cell r="R280"/>
        </row>
        <row r="281"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  <cell r="P281"/>
          <cell r="Q281"/>
          <cell r="R281"/>
        </row>
        <row r="282"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  <cell r="P282"/>
          <cell r="Q282"/>
          <cell r="R282"/>
        </row>
        <row r="283"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  <cell r="P283"/>
          <cell r="Q283"/>
          <cell r="R283"/>
        </row>
        <row r="284"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  <cell r="P284"/>
          <cell r="Q284"/>
          <cell r="R284"/>
        </row>
        <row r="285"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  <cell r="P285"/>
          <cell r="Q285"/>
          <cell r="R285"/>
        </row>
        <row r="286"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  <cell r="P286"/>
          <cell r="Q286"/>
          <cell r="R286"/>
        </row>
        <row r="287"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  <cell r="P287"/>
          <cell r="Q287"/>
          <cell r="R287"/>
        </row>
        <row r="288"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  <cell r="P288"/>
          <cell r="Q288"/>
          <cell r="R288"/>
        </row>
        <row r="289"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  <cell r="P289"/>
          <cell r="Q289"/>
          <cell r="R289"/>
        </row>
        <row r="290"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  <cell r="P290"/>
          <cell r="Q290"/>
          <cell r="R290"/>
        </row>
        <row r="291"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  <cell r="P291"/>
          <cell r="Q291"/>
          <cell r="R291"/>
        </row>
        <row r="292"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  <cell r="P292"/>
          <cell r="Q292"/>
          <cell r="R292"/>
        </row>
        <row r="293"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  <cell r="P293"/>
          <cell r="Q293"/>
          <cell r="R293"/>
        </row>
        <row r="294"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  <cell r="P294"/>
          <cell r="Q294"/>
          <cell r="R294"/>
        </row>
        <row r="295"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  <cell r="P295"/>
          <cell r="Q295"/>
          <cell r="R295"/>
        </row>
        <row r="296"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  <cell r="P296"/>
          <cell r="Q296"/>
          <cell r="R296"/>
        </row>
        <row r="297"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  <cell r="P297"/>
          <cell r="Q297"/>
          <cell r="R297"/>
        </row>
        <row r="300">
          <cell r="D300">
            <v>1984</v>
          </cell>
          <cell r="E300">
            <v>1985</v>
          </cell>
          <cell r="F300">
            <v>1986</v>
          </cell>
          <cell r="G300">
            <v>1987</v>
          </cell>
          <cell r="H300">
            <v>1988</v>
          </cell>
          <cell r="I300">
            <v>1989</v>
          </cell>
          <cell r="J300">
            <v>1990</v>
          </cell>
          <cell r="K300">
            <v>1991</v>
          </cell>
          <cell r="L300">
            <v>1992</v>
          </cell>
          <cell r="M300">
            <v>1993</v>
          </cell>
          <cell r="N300">
            <v>1994</v>
          </cell>
          <cell r="O300">
            <v>1995</v>
          </cell>
          <cell r="P300">
            <v>1996</v>
          </cell>
          <cell r="Q300">
            <v>1997</v>
          </cell>
          <cell r="R300">
            <v>1998</v>
          </cell>
        </row>
        <row r="301">
          <cell r="C301" t="str">
            <v>Phase II Findings</v>
          </cell>
          <cell r="D301">
            <v>20.127000000000002</v>
          </cell>
          <cell r="E301">
            <v>63.137999999999998</v>
          </cell>
          <cell r="F301">
            <v>500.40100000000001</v>
          </cell>
          <cell r="G301">
            <v>1329.4160000000002</v>
          </cell>
          <cell r="H301">
            <v>3373.9920000000002</v>
          </cell>
          <cell r="I301">
            <v>3881.9590000000003</v>
          </cell>
          <cell r="J301">
            <v>3454.2438520000001</v>
          </cell>
          <cell r="K301">
            <v>5569.7417879999994</v>
          </cell>
          <cell r="L301">
            <v>7927.8460099999993</v>
          </cell>
          <cell r="M301">
            <v>11613.530586999999</v>
          </cell>
          <cell r="N301">
            <v>19707.135006999997</v>
          </cell>
          <cell r="O301">
            <v>35935.120957799998</v>
          </cell>
          <cell r="P301">
            <v>25478.958238794774</v>
          </cell>
          <cell r="Q301">
            <v>58157.347527499995</v>
          </cell>
          <cell r="R301">
            <v>56448.709302499999</v>
          </cell>
        </row>
        <row r="302">
          <cell r="C302" t="str">
            <v xml:space="preserve">As Filed QRE </v>
          </cell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H302" t="e">
            <v>#REF!</v>
          </cell>
          <cell r="I302" t="e">
            <v>#REF!</v>
          </cell>
          <cell r="J302" t="e">
            <v>#REF!</v>
          </cell>
          <cell r="K302" t="e">
            <v>#REF!</v>
          </cell>
          <cell r="L302" t="e">
            <v>#REF!</v>
          </cell>
          <cell r="M302" t="e">
            <v>#REF!</v>
          </cell>
          <cell r="N302" t="e">
            <v>#REF!</v>
          </cell>
          <cell r="O302" t="e">
            <v>#REF!</v>
          </cell>
          <cell r="P302" t="e">
            <v>#REF!</v>
          </cell>
          <cell r="Q302" t="e">
            <v>#REF!</v>
          </cell>
          <cell r="R302" t="e">
            <v>#REF!</v>
          </cell>
        </row>
        <row r="303">
          <cell r="C303"/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</row>
        <row r="304">
          <cell r="C304"/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</row>
        <row r="305">
          <cell r="C305"/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C306"/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</row>
        <row r="307">
          <cell r="C307"/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</row>
        <row r="308">
          <cell r="C308"/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</row>
        <row r="309">
          <cell r="C309"/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</row>
        <row r="310">
          <cell r="C310"/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</row>
        <row r="311">
          <cell r="C311"/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</row>
        <row r="312">
          <cell r="C312"/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</row>
        <row r="313">
          <cell r="C313"/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</row>
        <row r="314">
          <cell r="C314"/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</row>
        <row r="315">
          <cell r="C315"/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</row>
        <row r="316">
          <cell r="C316"/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</row>
        <row r="317">
          <cell r="C317"/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C318"/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</row>
        <row r="319">
          <cell r="C319"/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</row>
        <row r="320">
          <cell r="C320"/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C321"/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</row>
        <row r="322">
          <cell r="C322"/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3">
          <cell r="C323"/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</row>
        <row r="327">
          <cell r="D327" t="str">
            <v>Gross</v>
          </cell>
          <cell r="E327" t="str">
            <v>Reduced</v>
          </cell>
        </row>
        <row r="328">
          <cell r="C328" t="str">
            <v>1987</v>
          </cell>
          <cell r="D328" t="e">
            <v>#REF!</v>
          </cell>
          <cell r="E328" t="e">
            <v>#REF!</v>
          </cell>
        </row>
        <row r="329">
          <cell r="C329" t="str">
            <v>1988</v>
          </cell>
          <cell r="D329" t="e">
            <v>#REF!</v>
          </cell>
          <cell r="E329" t="e">
            <v>#REF!</v>
          </cell>
        </row>
        <row r="330">
          <cell r="C330" t="str">
            <v>1989</v>
          </cell>
          <cell r="D330" t="e">
            <v>#REF!</v>
          </cell>
          <cell r="E330" t="e">
            <v>#REF!</v>
          </cell>
        </row>
        <row r="331">
          <cell r="C331" t="str">
            <v>1990</v>
          </cell>
          <cell r="D331" t="e">
            <v>#REF!</v>
          </cell>
          <cell r="E331" t="e">
            <v>#REF!</v>
          </cell>
        </row>
        <row r="332">
          <cell r="C332" t="str">
            <v>1991</v>
          </cell>
          <cell r="D332">
            <v>222.78967152000001</v>
          </cell>
          <cell r="E332">
            <v>202.07023206864</v>
          </cell>
        </row>
        <row r="333">
          <cell r="C333" t="str">
            <v>1992</v>
          </cell>
          <cell r="D333">
            <v>317.11384039999996</v>
          </cell>
          <cell r="E333">
            <v>287.62225324280001</v>
          </cell>
        </row>
        <row r="334">
          <cell r="C334" t="str">
            <v>1993</v>
          </cell>
          <cell r="D334">
            <v>464.54122348000004</v>
          </cell>
          <cell r="E334">
            <v>421.33888969636007</v>
          </cell>
        </row>
        <row r="335">
          <cell r="C335" t="str">
            <v>1994</v>
          </cell>
          <cell r="D335">
            <v>788.2854002800002</v>
          </cell>
          <cell r="E335">
            <v>714.97485805396013</v>
          </cell>
        </row>
        <row r="336">
          <cell r="C336" t="str">
            <v>1995</v>
          </cell>
          <cell r="D336">
            <v>1437.404838312</v>
          </cell>
          <cell r="E336">
            <v>1303.7261883489841</v>
          </cell>
        </row>
        <row r="337">
          <cell r="C337" t="str">
            <v>1996</v>
          </cell>
          <cell r="D337">
            <v>1019.158329551791</v>
          </cell>
          <cell r="E337">
            <v>924.37660490347446</v>
          </cell>
        </row>
        <row r="338">
          <cell r="C338" t="str">
            <v>1997</v>
          </cell>
          <cell r="D338">
            <v>3198.6541140125</v>
          </cell>
          <cell r="E338">
            <v>2915.8930903337946</v>
          </cell>
        </row>
        <row r="339">
          <cell r="C339" t="str">
            <v>1998</v>
          </cell>
          <cell r="D339">
            <v>3104.6790116375</v>
          </cell>
          <cell r="E339">
            <v>2830.2253870087447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 t="str">
            <v xml:space="preserve">     Total</v>
          </cell>
          <cell r="D341">
            <v>10690.796183273791</v>
          </cell>
          <cell r="E341">
            <v>9725.5474706073182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65">
          <cell r="E365">
            <v>11922041.689999999</v>
          </cell>
          <cell r="F365">
            <v>12694779.039999999</v>
          </cell>
          <cell r="G365">
            <v>13456633.050000001</v>
          </cell>
          <cell r="H365">
            <v>14229370.390000001</v>
          </cell>
          <cell r="I365">
            <v>14996093.039999999</v>
          </cell>
          <cell r="J365">
            <v>15763961.75</v>
          </cell>
          <cell r="K365">
            <v>16653546.26</v>
          </cell>
          <cell r="L365">
            <v>18240241.77</v>
          </cell>
          <cell r="M365">
            <v>19826937.280000001</v>
          </cell>
          <cell r="N365">
            <v>21376616.960000001</v>
          </cell>
          <cell r="O365">
            <v>22870053.800000001</v>
          </cell>
        </row>
        <row r="366">
          <cell r="E366">
            <v>19227246.629999999</v>
          </cell>
          <cell r="F366">
            <v>18774650.579999998</v>
          </cell>
          <cell r="G366">
            <v>18140893.010000002</v>
          </cell>
          <cell r="H366">
            <v>17402761.41</v>
          </cell>
          <cell r="I366">
            <v>16582788.550000001</v>
          </cell>
          <cell r="J366">
            <v>15763961.75</v>
          </cell>
          <cell r="K366">
            <v>15066850.75</v>
          </cell>
          <cell r="L366">
            <v>15066850.75</v>
          </cell>
          <cell r="M366">
            <v>15066850.75</v>
          </cell>
          <cell r="N366">
            <v>15066850.75</v>
          </cell>
          <cell r="O366">
            <v>15066850.75</v>
          </cell>
        </row>
        <row r="367">
          <cell r="E367">
            <v>7727806.9100000001</v>
          </cell>
          <cell r="F367">
            <v>9417179.7200000007</v>
          </cell>
          <cell r="G367">
            <v>11003875.23</v>
          </cell>
          <cell r="H367">
            <v>12590570.74</v>
          </cell>
          <cell r="I367">
            <v>14177266.25</v>
          </cell>
          <cell r="J367">
            <v>15763961.75</v>
          </cell>
          <cell r="K367">
            <v>17350657.260000002</v>
          </cell>
          <cell r="L367">
            <v>18937352.77</v>
          </cell>
          <cell r="M367">
            <v>20478366.350000001</v>
          </cell>
          <cell r="N367">
            <v>21960539.43</v>
          </cell>
          <cell r="O367">
            <v>23371872.800000001</v>
          </cell>
        </row>
        <row r="372">
          <cell r="E372">
            <v>-0.25</v>
          </cell>
          <cell r="F372">
            <v>-0.2</v>
          </cell>
          <cell r="G372">
            <v>-0.15</v>
          </cell>
          <cell r="H372">
            <v>-0.1</v>
          </cell>
          <cell r="I372">
            <v>-0.05</v>
          </cell>
          <cell r="J372">
            <v>0</v>
          </cell>
          <cell r="K372">
            <v>0.05</v>
          </cell>
          <cell r="L372">
            <v>0.1</v>
          </cell>
          <cell r="M372">
            <v>0.15</v>
          </cell>
          <cell r="N372">
            <v>0.2</v>
          </cell>
          <cell r="O372">
            <v>0.25</v>
          </cell>
        </row>
        <row r="373">
          <cell r="D373" t="str">
            <v>All QREs</v>
          </cell>
          <cell r="E373">
            <v>11922.04169</v>
          </cell>
          <cell r="F373">
            <v>12694.779039999999</v>
          </cell>
          <cell r="G373">
            <v>13456.63305</v>
          </cell>
          <cell r="H373">
            <v>14229.37039</v>
          </cell>
          <cell r="I373">
            <v>14996.09304</v>
          </cell>
          <cell r="J373">
            <v>15763.96175</v>
          </cell>
          <cell r="K373">
            <v>16653.546259999999</v>
          </cell>
          <cell r="L373">
            <v>18240.241770000001</v>
          </cell>
          <cell r="M373">
            <v>19826.937280000002</v>
          </cell>
          <cell r="N373">
            <v>21376.616959999999</v>
          </cell>
          <cell r="O373">
            <v>22870.053800000002</v>
          </cell>
        </row>
        <row r="374">
          <cell r="D374" t="str">
            <v>Base Year QREs</v>
          </cell>
          <cell r="E374">
            <v>19227.246629999998</v>
          </cell>
          <cell r="F374">
            <v>18774.650579999998</v>
          </cell>
          <cell r="G374">
            <v>18140.893010000003</v>
          </cell>
          <cell r="H374">
            <v>17402.761409999999</v>
          </cell>
          <cell r="I374">
            <v>16582.788550000001</v>
          </cell>
          <cell r="J374">
            <v>15763.96175</v>
          </cell>
          <cell r="K374">
            <v>15066.85075</v>
          </cell>
          <cell r="L374">
            <v>15066.85075</v>
          </cell>
          <cell r="M374">
            <v>15066.85075</v>
          </cell>
          <cell r="N374">
            <v>15066.85075</v>
          </cell>
          <cell r="O374">
            <v>15066.85075</v>
          </cell>
        </row>
        <row r="375">
          <cell r="D375" t="str">
            <v>Cur. Year QREs</v>
          </cell>
          <cell r="E375">
            <v>7727.8069100000002</v>
          </cell>
          <cell r="F375">
            <v>9417.1797200000001</v>
          </cell>
          <cell r="G375">
            <v>11003.87523</v>
          </cell>
          <cell r="H375">
            <v>12590.570740000001</v>
          </cell>
          <cell r="I375">
            <v>14177.266250000001</v>
          </cell>
          <cell r="J375">
            <v>15763.96175</v>
          </cell>
          <cell r="K375">
            <v>17350.65726</v>
          </cell>
          <cell r="L375">
            <v>18937.352770000001</v>
          </cell>
          <cell r="M375">
            <v>20478.36635</v>
          </cell>
          <cell r="N375">
            <v>21960.539430000001</v>
          </cell>
          <cell r="O375">
            <v>23371.872800000001</v>
          </cell>
        </row>
      </sheetData>
      <sheetData sheetId="12" refreshError="1">
        <row r="8">
          <cell r="B8"/>
        </row>
        <row r="9">
          <cell r="B9"/>
          <cell r="E9">
            <v>11087</v>
          </cell>
          <cell r="F9">
            <v>11087</v>
          </cell>
          <cell r="I9">
            <v>50015</v>
          </cell>
          <cell r="J9">
            <v>50015</v>
          </cell>
          <cell r="M9">
            <v>323590</v>
          </cell>
          <cell r="N9">
            <v>323590</v>
          </cell>
          <cell r="Q9">
            <v>899647</v>
          </cell>
          <cell r="R9">
            <v>899647</v>
          </cell>
          <cell r="U9">
            <v>2067727</v>
          </cell>
          <cell r="V9">
            <v>2067727</v>
          </cell>
          <cell r="W9">
            <v>0</v>
          </cell>
          <cell r="X9">
            <v>0</v>
          </cell>
          <cell r="Y9">
            <v>3352066</v>
          </cell>
          <cell r="Z9">
            <v>3352066</v>
          </cell>
          <cell r="AA9">
            <v>0</v>
          </cell>
          <cell r="AB9">
            <v>1</v>
          </cell>
          <cell r="AD9">
            <v>2741619</v>
          </cell>
          <cell r="AE9">
            <v>2741619</v>
          </cell>
          <cell r="AF9">
            <v>1</v>
          </cell>
          <cell r="AH9">
            <v>2364968.878</v>
          </cell>
          <cell r="AI9">
            <v>2299558.0019999999</v>
          </cell>
          <cell r="AJ9">
            <v>1</v>
          </cell>
          <cell r="AL9">
            <v>3426032.9020000002</v>
          </cell>
          <cell r="AM9">
            <v>3542463.7879999997</v>
          </cell>
          <cell r="AN9">
            <v>1</v>
          </cell>
          <cell r="AP9">
            <v>4621040.9079999998</v>
          </cell>
          <cell r="AQ9">
            <v>5126210.5599999996</v>
          </cell>
          <cell r="AR9">
            <v>1</v>
          </cell>
          <cell r="AT9">
            <v>7353704.7200000007</v>
          </cell>
          <cell r="AU9">
            <v>7134127.5369999995</v>
          </cell>
          <cell r="AV9">
            <v>1</v>
          </cell>
          <cell r="AX9">
            <v>9134388.2870000005</v>
          </cell>
          <cell r="AY9">
            <v>9257454.4570000004</v>
          </cell>
          <cell r="AZ9">
            <v>1</v>
          </cell>
          <cell r="BB9">
            <v>17761685.096699994</v>
          </cell>
          <cell r="BC9">
            <v>17917881</v>
          </cell>
          <cell r="BF9">
            <v>29422280.493699975</v>
          </cell>
          <cell r="BG9">
            <v>29938649</v>
          </cell>
          <cell r="BJ9">
            <v>50557924.736599997</v>
          </cell>
          <cell r="BK9">
            <v>50930323</v>
          </cell>
          <cell r="BN9">
            <v>49233100.005600043</v>
          </cell>
          <cell r="BO9">
            <v>49405882</v>
          </cell>
          <cell r="BP9">
            <v>7</v>
          </cell>
          <cell r="BQ9">
            <v>0</v>
          </cell>
          <cell r="BR9">
            <v>176616745.02760002</v>
          </cell>
          <cell r="BS9">
            <v>178294168.34399998</v>
          </cell>
          <cell r="BT9">
            <v>1677423.3163999617</v>
          </cell>
        </row>
        <row r="10">
          <cell r="B10"/>
          <cell r="E10">
            <v>5472</v>
          </cell>
          <cell r="F10">
            <v>5472</v>
          </cell>
          <cell r="I10">
            <v>12863</v>
          </cell>
          <cell r="J10">
            <v>12863</v>
          </cell>
          <cell r="M10">
            <v>125054</v>
          </cell>
          <cell r="N10">
            <v>125054</v>
          </cell>
          <cell r="Q10">
            <v>256771</v>
          </cell>
          <cell r="R10">
            <v>256771</v>
          </cell>
          <cell r="U10">
            <v>535563</v>
          </cell>
          <cell r="V10">
            <v>535563</v>
          </cell>
          <cell r="W10">
            <v>0</v>
          </cell>
          <cell r="X10">
            <v>0</v>
          </cell>
          <cell r="Y10">
            <v>935723</v>
          </cell>
          <cell r="Z10">
            <v>935723</v>
          </cell>
          <cell r="AA10">
            <v>0</v>
          </cell>
          <cell r="AD10">
            <v>808521</v>
          </cell>
          <cell r="AE10">
            <v>808521</v>
          </cell>
          <cell r="AH10">
            <v>714239</v>
          </cell>
          <cell r="AI10">
            <v>710184</v>
          </cell>
          <cell r="AL10">
            <v>1397172</v>
          </cell>
          <cell r="AM10">
            <v>1384519</v>
          </cell>
          <cell r="AP10">
            <v>1683615</v>
          </cell>
          <cell r="AQ10">
            <v>1667156</v>
          </cell>
          <cell r="AT10">
            <v>2726531</v>
          </cell>
          <cell r="AU10">
            <v>2705568</v>
          </cell>
          <cell r="AX10">
            <v>7723880</v>
          </cell>
          <cell r="AY10">
            <v>7703244</v>
          </cell>
          <cell r="BB10">
            <v>24610983</v>
          </cell>
          <cell r="BC10">
            <v>13677482.189999999</v>
          </cell>
          <cell r="BF10">
            <v>2232470.7999999998</v>
          </cell>
          <cell r="BG10">
            <v>2205524.4</v>
          </cell>
          <cell r="BJ10">
            <v>8856932.6999999993</v>
          </cell>
          <cell r="BK10">
            <v>6259486.3000000007</v>
          </cell>
          <cell r="BN10">
            <v>13919145</v>
          </cell>
          <cell r="BO10">
            <v>7163698.8000000007</v>
          </cell>
          <cell r="BP10">
            <v>0</v>
          </cell>
          <cell r="BQ10">
            <v>0</v>
          </cell>
          <cell r="BR10">
            <v>64673489.5</v>
          </cell>
          <cell r="BS10">
            <v>44285383.689999998</v>
          </cell>
          <cell r="BT10">
            <v>-20388105.810000002</v>
          </cell>
        </row>
        <row r="11">
          <cell r="B11"/>
          <cell r="E11">
            <v>3568</v>
          </cell>
          <cell r="F11">
            <v>3568</v>
          </cell>
          <cell r="I11">
            <v>260</v>
          </cell>
          <cell r="J11">
            <v>260</v>
          </cell>
          <cell r="M11">
            <v>51757</v>
          </cell>
          <cell r="N11">
            <v>51757</v>
          </cell>
          <cell r="Q11">
            <v>172998</v>
          </cell>
          <cell r="R11">
            <v>172998</v>
          </cell>
          <cell r="U11">
            <v>770702</v>
          </cell>
          <cell r="V11">
            <v>770702</v>
          </cell>
          <cell r="W11">
            <v>0</v>
          </cell>
          <cell r="X11">
            <v>0</v>
          </cell>
          <cell r="Y11">
            <v>999285</v>
          </cell>
          <cell r="Z11">
            <v>999285</v>
          </cell>
          <cell r="AA11">
            <v>0</v>
          </cell>
          <cell r="AD11">
            <v>331819</v>
          </cell>
          <cell r="AE11">
            <v>331819</v>
          </cell>
          <cell r="AH11">
            <v>363805.65</v>
          </cell>
          <cell r="AI11">
            <v>444501.85</v>
          </cell>
          <cell r="AL11">
            <v>464111.05</v>
          </cell>
          <cell r="AM11">
            <v>642759</v>
          </cell>
          <cell r="AP11">
            <v>759462.6</v>
          </cell>
          <cell r="AQ11">
            <v>1134479.4500000002</v>
          </cell>
          <cell r="AT11">
            <v>1383510.05</v>
          </cell>
          <cell r="AU11">
            <v>1773835.05</v>
          </cell>
          <cell r="AX11">
            <v>2427295</v>
          </cell>
          <cell r="AY11">
            <v>2746436.55</v>
          </cell>
          <cell r="BB11">
            <v>5976756.6377999987</v>
          </cell>
          <cell r="BC11">
            <v>4339757.7677999996</v>
          </cell>
          <cell r="BF11">
            <v>6597332.0587947778</v>
          </cell>
          <cell r="BG11">
            <v>-6665215.1612052238</v>
          </cell>
          <cell r="BJ11">
            <v>11089853.157499999</v>
          </cell>
          <cell r="BK11">
            <v>967538.2274999998</v>
          </cell>
          <cell r="BN11">
            <v>10010021.612500001</v>
          </cell>
          <cell r="BO11">
            <v>-120871.49749999781</v>
          </cell>
          <cell r="BP11">
            <v>0</v>
          </cell>
          <cell r="BQ11">
            <v>0</v>
          </cell>
          <cell r="BR11">
            <v>39403966.816594779</v>
          </cell>
          <cell r="BS11">
            <v>5595040.2365947785</v>
          </cell>
          <cell r="BT11">
            <v>-33808926.579999998</v>
          </cell>
        </row>
        <row r="12">
          <cell r="B12"/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</row>
        <row r="13">
          <cell r="B13"/>
          <cell r="C13">
            <v>0</v>
          </cell>
          <cell r="D13">
            <v>0</v>
          </cell>
          <cell r="E13">
            <v>20127</v>
          </cell>
          <cell r="F13">
            <v>20127</v>
          </cell>
          <cell r="G13">
            <v>0</v>
          </cell>
          <cell r="H13">
            <v>0</v>
          </cell>
          <cell r="I13">
            <v>63138</v>
          </cell>
          <cell r="J13">
            <v>63138</v>
          </cell>
          <cell r="K13">
            <v>0</v>
          </cell>
          <cell r="L13">
            <v>0</v>
          </cell>
          <cell r="M13">
            <v>500401</v>
          </cell>
          <cell r="N13">
            <v>500401</v>
          </cell>
          <cell r="O13">
            <v>0</v>
          </cell>
          <cell r="P13">
            <v>0</v>
          </cell>
          <cell r="Q13">
            <v>1329416</v>
          </cell>
          <cell r="R13">
            <v>1329416</v>
          </cell>
          <cell r="S13">
            <v>0</v>
          </cell>
          <cell r="T13">
            <v>0</v>
          </cell>
          <cell r="U13">
            <v>3373992</v>
          </cell>
          <cell r="V13">
            <v>3373992</v>
          </cell>
          <cell r="W13">
            <v>0</v>
          </cell>
          <cell r="X13">
            <v>0</v>
          </cell>
          <cell r="Y13">
            <v>5287074</v>
          </cell>
          <cell r="Z13">
            <v>5287074</v>
          </cell>
          <cell r="AA13">
            <v>0</v>
          </cell>
          <cell r="AB13">
            <v>1</v>
          </cell>
          <cell r="AC13">
            <v>0</v>
          </cell>
          <cell r="AD13">
            <v>3881959</v>
          </cell>
          <cell r="AE13">
            <v>3881959</v>
          </cell>
          <cell r="AF13">
            <v>1</v>
          </cell>
          <cell r="AG13">
            <v>0</v>
          </cell>
          <cell r="AH13">
            <v>3443013.5279999999</v>
          </cell>
          <cell r="AI13">
            <v>3454243.852</v>
          </cell>
          <cell r="AJ13">
            <v>1</v>
          </cell>
          <cell r="AK13">
            <v>0</v>
          </cell>
          <cell r="AL13">
            <v>5287315.9520000005</v>
          </cell>
          <cell r="AM13">
            <v>5569741.7879999997</v>
          </cell>
          <cell r="AN13">
            <v>1</v>
          </cell>
          <cell r="AO13">
            <v>0</v>
          </cell>
          <cell r="AP13">
            <v>7064118.5079999994</v>
          </cell>
          <cell r="AQ13">
            <v>7927846.0099999998</v>
          </cell>
          <cell r="AR13">
            <v>1</v>
          </cell>
          <cell r="AS13">
            <v>0</v>
          </cell>
          <cell r="AT13">
            <v>11463745.770000001</v>
          </cell>
          <cell r="AU13">
            <v>11613530.587000001</v>
          </cell>
          <cell r="AV13">
            <v>1</v>
          </cell>
          <cell r="AW13">
            <v>0</v>
          </cell>
          <cell r="AX13">
            <v>19285563.287</v>
          </cell>
          <cell r="AY13">
            <v>19707135.007000003</v>
          </cell>
          <cell r="AZ13">
            <v>1</v>
          </cell>
          <cell r="BA13">
            <v>0</v>
          </cell>
          <cell r="BB13">
            <v>48349424.734499998</v>
          </cell>
          <cell r="BC13">
            <v>35935120.957800001</v>
          </cell>
          <cell r="BD13">
            <v>0</v>
          </cell>
          <cell r="BE13">
            <v>0</v>
          </cell>
          <cell r="BF13">
            <v>38252083.352494754</v>
          </cell>
          <cell r="BG13">
            <v>25478958.238794774</v>
          </cell>
          <cell r="BH13">
            <v>0</v>
          </cell>
          <cell r="BI13">
            <v>0</v>
          </cell>
          <cell r="BJ13">
            <v>70504710.594099998</v>
          </cell>
          <cell r="BK13">
            <v>58157347.527499996</v>
          </cell>
          <cell r="BL13">
            <v>0</v>
          </cell>
          <cell r="BM13">
            <v>0</v>
          </cell>
          <cell r="BN13">
            <v>73162266.618100047</v>
          </cell>
          <cell r="BO13">
            <v>56448709.302500002</v>
          </cell>
          <cell r="BP13">
            <v>7</v>
          </cell>
          <cell r="BQ13">
            <v>0</v>
          </cell>
          <cell r="BR13">
            <v>280694201.34419477</v>
          </cell>
          <cell r="BS13">
            <v>228174592.27059475</v>
          </cell>
          <cell r="BT13">
            <v>-52519609.073600039</v>
          </cell>
        </row>
        <row r="14">
          <cell r="B14"/>
        </row>
        <row r="15">
          <cell r="B15" t="e">
            <v>#REF!</v>
          </cell>
        </row>
        <row r="16">
          <cell r="B16" t="e">
            <v>#REF!</v>
          </cell>
          <cell r="E16">
            <v>11087</v>
          </cell>
          <cell r="F16" t="e">
            <v>#REF!</v>
          </cell>
          <cell r="I16">
            <v>50015</v>
          </cell>
          <cell r="J16" t="e">
            <v>#REF!</v>
          </cell>
          <cell r="M16">
            <v>323590</v>
          </cell>
          <cell r="N16" t="e">
            <v>#REF!</v>
          </cell>
          <cell r="Q16">
            <v>899647</v>
          </cell>
          <cell r="R16" t="e">
            <v>#REF!</v>
          </cell>
          <cell r="U16">
            <v>2067727</v>
          </cell>
          <cell r="V16" t="e">
            <v>#REF!</v>
          </cell>
          <cell r="W16">
            <v>0</v>
          </cell>
          <cell r="X16">
            <v>0</v>
          </cell>
          <cell r="Y16">
            <v>3352066</v>
          </cell>
          <cell r="Z16" t="e">
            <v>#REF!</v>
          </cell>
          <cell r="AA16" t="e">
            <v>#REF!</v>
          </cell>
          <cell r="AD16">
            <v>2741619</v>
          </cell>
          <cell r="AE16" t="e">
            <v>#REF!</v>
          </cell>
          <cell r="AH16">
            <v>2809588</v>
          </cell>
          <cell r="AI16" t="e">
            <v>#REF!</v>
          </cell>
          <cell r="AL16">
            <v>4377397</v>
          </cell>
          <cell r="AM16" t="e">
            <v>#REF!</v>
          </cell>
          <cell r="AP16">
            <v>4698444</v>
          </cell>
          <cell r="AQ16" t="e">
            <v>#REF!</v>
          </cell>
          <cell r="AT16">
            <v>4319648</v>
          </cell>
          <cell r="AU16" t="e">
            <v>#REF!</v>
          </cell>
          <cell r="AX16">
            <v>5302315</v>
          </cell>
          <cell r="AY16" t="e">
            <v>#REF!</v>
          </cell>
          <cell r="BB16">
            <v>9586719</v>
          </cell>
          <cell r="BC16" t="e">
            <v>#REF!</v>
          </cell>
          <cell r="BF16">
            <v>13854048</v>
          </cell>
          <cell r="BG16" t="e">
            <v>#REF!</v>
          </cell>
          <cell r="BJ16">
            <v>33436790</v>
          </cell>
          <cell r="BK16" t="e">
            <v>#REF!</v>
          </cell>
          <cell r="BN16">
            <v>51732983</v>
          </cell>
          <cell r="BO16" t="e">
            <v>#REF!</v>
          </cell>
          <cell r="BP16">
            <v>0</v>
          </cell>
          <cell r="BQ16">
            <v>0</v>
          </cell>
          <cell r="BR16">
            <v>132859551</v>
          </cell>
          <cell r="BS16" t="e">
            <v>#REF!</v>
          </cell>
          <cell r="BT16" t="e">
            <v>#REF!</v>
          </cell>
        </row>
        <row r="17">
          <cell r="B17" t="e">
            <v>#REF!</v>
          </cell>
          <cell r="E17">
            <v>5472</v>
          </cell>
          <cell r="F17" t="e">
            <v>#REF!</v>
          </cell>
          <cell r="I17">
            <v>12863</v>
          </cell>
          <cell r="J17" t="e">
            <v>#REF!</v>
          </cell>
          <cell r="M17">
            <v>125054</v>
          </cell>
          <cell r="N17" t="e">
            <v>#REF!</v>
          </cell>
          <cell r="Q17">
            <v>256771</v>
          </cell>
          <cell r="R17" t="e">
            <v>#REF!</v>
          </cell>
          <cell r="U17">
            <v>535563</v>
          </cell>
          <cell r="V17" t="e">
            <v>#REF!</v>
          </cell>
          <cell r="W17">
            <v>0</v>
          </cell>
          <cell r="X17">
            <v>0</v>
          </cell>
          <cell r="Y17">
            <v>935723</v>
          </cell>
          <cell r="Z17" t="e">
            <v>#REF!</v>
          </cell>
          <cell r="AA17" t="e">
            <v>#REF!</v>
          </cell>
          <cell r="AD17">
            <v>808521</v>
          </cell>
          <cell r="AE17" t="e">
            <v>#REF!</v>
          </cell>
          <cell r="AH17">
            <v>827290</v>
          </cell>
          <cell r="AI17" t="e">
            <v>#REF!</v>
          </cell>
          <cell r="AL17">
            <v>1405466</v>
          </cell>
          <cell r="AM17" t="e">
            <v>#REF!</v>
          </cell>
          <cell r="AP17">
            <v>1631124</v>
          </cell>
          <cell r="AQ17" t="e">
            <v>#REF!</v>
          </cell>
          <cell r="AT17">
            <v>1155473</v>
          </cell>
          <cell r="AU17" t="e">
            <v>#REF!</v>
          </cell>
          <cell r="AX17">
            <v>1311723</v>
          </cell>
          <cell r="AY17" t="e">
            <v>#REF!</v>
          </cell>
          <cell r="BB17">
            <v>1387634</v>
          </cell>
          <cell r="BC17" t="e">
            <v>#REF!</v>
          </cell>
          <cell r="BF17">
            <v>3296508</v>
          </cell>
          <cell r="BG17" t="e">
            <v>#REF!</v>
          </cell>
          <cell r="BJ17">
            <v>6844107</v>
          </cell>
          <cell r="BK17" t="e">
            <v>#REF!</v>
          </cell>
          <cell r="BN17">
            <v>6280173</v>
          </cell>
          <cell r="BO17" t="e">
            <v>#REF!</v>
          </cell>
          <cell r="BP17">
            <v>0</v>
          </cell>
          <cell r="BQ17">
            <v>0</v>
          </cell>
          <cell r="BR17">
            <v>24948019</v>
          </cell>
          <cell r="BS17" t="e">
            <v>#REF!</v>
          </cell>
          <cell r="BT17" t="e">
            <v>#REF!</v>
          </cell>
        </row>
        <row r="18">
          <cell r="B18" t="e">
            <v>#REF!</v>
          </cell>
          <cell r="E18">
            <v>3568</v>
          </cell>
          <cell r="F18" t="e">
            <v>#REF!</v>
          </cell>
          <cell r="I18">
            <v>260</v>
          </cell>
          <cell r="J18" t="e">
            <v>#REF!</v>
          </cell>
          <cell r="M18">
            <v>51757</v>
          </cell>
          <cell r="N18" t="e">
            <v>#REF!</v>
          </cell>
          <cell r="Q18">
            <v>172998</v>
          </cell>
          <cell r="R18" t="e">
            <v>#REF!</v>
          </cell>
          <cell r="U18">
            <v>770702</v>
          </cell>
          <cell r="V18" t="e">
            <v>#REF!</v>
          </cell>
          <cell r="W18">
            <v>0</v>
          </cell>
          <cell r="X18">
            <v>0</v>
          </cell>
          <cell r="Y18">
            <v>999285</v>
          </cell>
          <cell r="Z18" t="e">
            <v>#REF!</v>
          </cell>
          <cell r="AA18" t="e">
            <v>#REF!</v>
          </cell>
          <cell r="AD18">
            <v>331819</v>
          </cell>
          <cell r="AE18" t="e">
            <v>#REF!</v>
          </cell>
          <cell r="AH18">
            <v>380220</v>
          </cell>
          <cell r="AI18" t="e">
            <v>#REF!</v>
          </cell>
          <cell r="AL18">
            <v>566408</v>
          </cell>
          <cell r="AM18" t="e">
            <v>#REF!</v>
          </cell>
          <cell r="AP18">
            <v>835546</v>
          </cell>
          <cell r="AQ18" t="e">
            <v>#REF!</v>
          </cell>
          <cell r="AT18">
            <v>1892597</v>
          </cell>
          <cell r="AU18" t="e">
            <v>#REF!</v>
          </cell>
          <cell r="AX18">
            <v>1906287</v>
          </cell>
          <cell r="AY18" t="e">
            <v>#REF!</v>
          </cell>
          <cell r="BB18">
            <v>3583572</v>
          </cell>
          <cell r="BC18" t="e">
            <v>#REF!</v>
          </cell>
          <cell r="BF18">
            <v>8386911</v>
          </cell>
          <cell r="BG18" t="e">
            <v>#REF!</v>
          </cell>
          <cell r="BJ18">
            <v>12021298</v>
          </cell>
          <cell r="BK18" t="e">
            <v>#REF!</v>
          </cell>
          <cell r="BN18">
            <v>13162696</v>
          </cell>
          <cell r="BO18" t="e">
            <v>#REF!</v>
          </cell>
          <cell r="BP18">
            <v>0</v>
          </cell>
          <cell r="BQ18">
            <v>0</v>
          </cell>
          <cell r="BR18">
            <v>43067354</v>
          </cell>
          <cell r="BS18" t="e">
            <v>#REF!</v>
          </cell>
          <cell r="BT18" t="e">
            <v>#REF!</v>
          </cell>
        </row>
        <row r="19">
          <cell r="B19" t="e">
            <v>#REF!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</row>
        <row r="20">
          <cell r="B20" t="e">
            <v>#REF!</v>
          </cell>
          <cell r="C20">
            <v>0</v>
          </cell>
          <cell r="D20">
            <v>0</v>
          </cell>
          <cell r="E20">
            <v>20127</v>
          </cell>
          <cell r="F20" t="e">
            <v>#REF!</v>
          </cell>
          <cell r="G20">
            <v>0</v>
          </cell>
          <cell r="H20">
            <v>0</v>
          </cell>
          <cell r="I20">
            <v>63138</v>
          </cell>
          <cell r="J20" t="e">
            <v>#REF!</v>
          </cell>
          <cell r="K20">
            <v>0</v>
          </cell>
          <cell r="L20">
            <v>0</v>
          </cell>
          <cell r="M20">
            <v>500401</v>
          </cell>
          <cell r="N20" t="e">
            <v>#REF!</v>
          </cell>
          <cell r="O20">
            <v>0</v>
          </cell>
          <cell r="P20">
            <v>0</v>
          </cell>
          <cell r="Q20">
            <v>1329416</v>
          </cell>
          <cell r="R20" t="e">
            <v>#REF!</v>
          </cell>
          <cell r="S20">
            <v>0</v>
          </cell>
          <cell r="T20">
            <v>0</v>
          </cell>
          <cell r="U20">
            <v>3373992</v>
          </cell>
          <cell r="V20" t="e">
            <v>#REF!</v>
          </cell>
          <cell r="W20">
            <v>0</v>
          </cell>
          <cell r="X20">
            <v>0</v>
          </cell>
          <cell r="Y20">
            <v>5287074</v>
          </cell>
          <cell r="Z20" t="e">
            <v>#REF!</v>
          </cell>
          <cell r="AA20" t="e">
            <v>#REF!</v>
          </cell>
          <cell r="AB20">
            <v>0</v>
          </cell>
          <cell r="AC20">
            <v>0</v>
          </cell>
          <cell r="AD20">
            <v>3881959</v>
          </cell>
          <cell r="AE20" t="e">
            <v>#REF!</v>
          </cell>
          <cell r="AF20">
            <v>0</v>
          </cell>
          <cell r="AG20">
            <v>0</v>
          </cell>
          <cell r="AH20">
            <v>4017098</v>
          </cell>
          <cell r="AI20" t="e">
            <v>#REF!</v>
          </cell>
          <cell r="AJ20">
            <v>0</v>
          </cell>
          <cell r="AK20">
            <v>0</v>
          </cell>
          <cell r="AL20">
            <v>6349271</v>
          </cell>
          <cell r="AM20" t="e">
            <v>#REF!</v>
          </cell>
          <cell r="AN20">
            <v>0</v>
          </cell>
          <cell r="AO20">
            <v>0</v>
          </cell>
          <cell r="AP20">
            <v>7165114</v>
          </cell>
          <cell r="AQ20" t="e">
            <v>#REF!</v>
          </cell>
          <cell r="AR20">
            <v>0</v>
          </cell>
          <cell r="AS20">
            <v>0</v>
          </cell>
          <cell r="AT20">
            <v>7367718</v>
          </cell>
          <cell r="AU20" t="e">
            <v>#REF!</v>
          </cell>
          <cell r="AV20">
            <v>0</v>
          </cell>
          <cell r="AW20">
            <v>0</v>
          </cell>
          <cell r="AX20">
            <v>8520325</v>
          </cell>
          <cell r="AY20" t="e">
            <v>#REF!</v>
          </cell>
          <cell r="AZ20">
            <v>0</v>
          </cell>
          <cell r="BA20">
            <v>0</v>
          </cell>
          <cell r="BB20">
            <v>14557925</v>
          </cell>
          <cell r="BC20" t="e">
            <v>#REF!</v>
          </cell>
          <cell r="BD20">
            <v>0</v>
          </cell>
          <cell r="BE20">
            <v>0</v>
          </cell>
          <cell r="BF20">
            <v>25537467</v>
          </cell>
          <cell r="BG20" t="e">
            <v>#REF!</v>
          </cell>
          <cell r="BH20">
            <v>0</v>
          </cell>
          <cell r="BI20">
            <v>0</v>
          </cell>
          <cell r="BJ20">
            <v>52302195</v>
          </cell>
          <cell r="BK20" t="e">
            <v>#REF!</v>
          </cell>
          <cell r="BL20">
            <v>0</v>
          </cell>
          <cell r="BM20">
            <v>0</v>
          </cell>
          <cell r="BN20">
            <v>71175852</v>
          </cell>
          <cell r="BO20" t="e">
            <v>#REF!</v>
          </cell>
          <cell r="BP20">
            <v>0</v>
          </cell>
          <cell r="BQ20">
            <v>0</v>
          </cell>
          <cell r="BR20">
            <v>200874924</v>
          </cell>
          <cell r="BS20" t="e">
            <v>#REF!</v>
          </cell>
          <cell r="BT20" t="e">
            <v>#REF!</v>
          </cell>
        </row>
        <row r="21">
          <cell r="B21" t="e">
            <v>#REF!</v>
          </cell>
        </row>
        <row r="22">
          <cell r="B22" t="str">
            <v>||</v>
          </cell>
        </row>
        <row r="23">
          <cell r="B23" t="str">
            <v>||</v>
          </cell>
          <cell r="E23">
            <v>0</v>
          </cell>
          <cell r="F23">
            <v>0</v>
          </cell>
          <cell r="I23">
            <v>0</v>
          </cell>
          <cell r="J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D23">
            <v>0</v>
          </cell>
          <cell r="AE23">
            <v>0</v>
          </cell>
          <cell r="AH23">
            <v>0</v>
          </cell>
          <cell r="AI23">
            <v>0</v>
          </cell>
          <cell r="AL23">
            <v>0</v>
          </cell>
          <cell r="AM23">
            <v>0</v>
          </cell>
          <cell r="AP23">
            <v>0</v>
          </cell>
          <cell r="AQ23">
            <v>0</v>
          </cell>
          <cell r="AT23">
            <v>0</v>
          </cell>
          <cell r="AU23">
            <v>0</v>
          </cell>
          <cell r="AX23">
            <v>0</v>
          </cell>
          <cell r="AY23">
            <v>0</v>
          </cell>
          <cell r="BB23">
            <v>0</v>
          </cell>
          <cell r="BC23">
            <v>0</v>
          </cell>
          <cell r="BF23">
            <v>0</v>
          </cell>
          <cell r="BG23">
            <v>0</v>
          </cell>
          <cell r="BJ23">
            <v>0</v>
          </cell>
          <cell r="BK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</row>
        <row r="24">
          <cell r="B24" t="str">
            <v>||</v>
          </cell>
          <cell r="E24">
            <v>0</v>
          </cell>
          <cell r="F24">
            <v>0</v>
          </cell>
          <cell r="I24">
            <v>0</v>
          </cell>
          <cell r="J24">
            <v>0</v>
          </cell>
          <cell r="M24">
            <v>0</v>
          </cell>
          <cell r="N24">
            <v>0</v>
          </cell>
          <cell r="Q24">
            <v>0</v>
          </cell>
          <cell r="R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D24">
            <v>0</v>
          </cell>
          <cell r="AE24">
            <v>0</v>
          </cell>
          <cell r="AH24">
            <v>0</v>
          </cell>
          <cell r="AI24">
            <v>0</v>
          </cell>
          <cell r="AL24">
            <v>0</v>
          </cell>
          <cell r="AM24">
            <v>0</v>
          </cell>
          <cell r="AP24">
            <v>0</v>
          </cell>
          <cell r="AQ24">
            <v>0</v>
          </cell>
          <cell r="AT24">
            <v>0</v>
          </cell>
          <cell r="AU24">
            <v>0</v>
          </cell>
          <cell r="AX24">
            <v>0</v>
          </cell>
          <cell r="AY24">
            <v>0</v>
          </cell>
          <cell r="BB24">
            <v>0</v>
          </cell>
          <cell r="BC24">
            <v>0</v>
          </cell>
          <cell r="BF24">
            <v>0</v>
          </cell>
          <cell r="BG24">
            <v>0</v>
          </cell>
          <cell r="BJ24">
            <v>0</v>
          </cell>
          <cell r="BK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</row>
        <row r="25">
          <cell r="B25" t="str">
            <v>||</v>
          </cell>
          <cell r="E25">
            <v>0</v>
          </cell>
          <cell r="F25">
            <v>0</v>
          </cell>
          <cell r="I25">
            <v>0</v>
          </cell>
          <cell r="J25">
            <v>0</v>
          </cell>
          <cell r="M25">
            <v>0</v>
          </cell>
          <cell r="N25">
            <v>0</v>
          </cell>
          <cell r="Q25">
            <v>0</v>
          </cell>
          <cell r="R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D25">
            <v>0</v>
          </cell>
          <cell r="AE25">
            <v>0</v>
          </cell>
          <cell r="AH25">
            <v>0</v>
          </cell>
          <cell r="AI25">
            <v>0</v>
          </cell>
          <cell r="AL25">
            <v>0</v>
          </cell>
          <cell r="AM25">
            <v>0</v>
          </cell>
          <cell r="AP25">
            <v>0</v>
          </cell>
          <cell r="AQ25">
            <v>0</v>
          </cell>
          <cell r="AT25">
            <v>0</v>
          </cell>
          <cell r="AU25">
            <v>0</v>
          </cell>
          <cell r="AX25">
            <v>0</v>
          </cell>
          <cell r="AY25">
            <v>0</v>
          </cell>
          <cell r="BB25">
            <v>0</v>
          </cell>
          <cell r="BC25">
            <v>0</v>
          </cell>
          <cell r="BF25">
            <v>0</v>
          </cell>
          <cell r="BG25">
            <v>0</v>
          </cell>
          <cell r="BJ25">
            <v>0</v>
          </cell>
          <cell r="BK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</row>
        <row r="26">
          <cell r="B26" t="str">
            <v>||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</row>
        <row r="27">
          <cell r="B27" t="str">
            <v>||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</row>
        <row r="28">
          <cell r="B28" t="str">
            <v>||</v>
          </cell>
        </row>
        <row r="29">
          <cell r="B29" t="str">
            <v>||</v>
          </cell>
        </row>
        <row r="30">
          <cell r="B30" t="str">
            <v>||</v>
          </cell>
          <cell r="E30">
            <v>0</v>
          </cell>
          <cell r="F30">
            <v>0</v>
          </cell>
          <cell r="I30">
            <v>0</v>
          </cell>
          <cell r="J30">
            <v>0</v>
          </cell>
          <cell r="M30">
            <v>0</v>
          </cell>
          <cell r="N30">
            <v>0</v>
          </cell>
          <cell r="Q30">
            <v>0</v>
          </cell>
          <cell r="R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D30">
            <v>0</v>
          </cell>
          <cell r="AE30">
            <v>0</v>
          </cell>
          <cell r="AH30">
            <v>0</v>
          </cell>
          <cell r="AI30">
            <v>0</v>
          </cell>
          <cell r="AL30">
            <v>0</v>
          </cell>
          <cell r="AM30">
            <v>0</v>
          </cell>
          <cell r="AP30">
            <v>0</v>
          </cell>
          <cell r="AQ30">
            <v>0</v>
          </cell>
          <cell r="AT30">
            <v>0</v>
          </cell>
          <cell r="AU30">
            <v>0</v>
          </cell>
          <cell r="AX30">
            <v>0</v>
          </cell>
          <cell r="AY30">
            <v>0</v>
          </cell>
          <cell r="BB30">
            <v>0</v>
          </cell>
          <cell r="BC30">
            <v>0</v>
          </cell>
          <cell r="BF30">
            <v>0</v>
          </cell>
          <cell r="BG30">
            <v>0</v>
          </cell>
          <cell r="BJ30">
            <v>0</v>
          </cell>
          <cell r="BK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</row>
        <row r="31">
          <cell r="B31" t="str">
            <v>||</v>
          </cell>
          <cell r="E31">
            <v>0</v>
          </cell>
          <cell r="F31">
            <v>0</v>
          </cell>
          <cell r="I31">
            <v>0</v>
          </cell>
          <cell r="J31">
            <v>0</v>
          </cell>
          <cell r="M31">
            <v>0</v>
          </cell>
          <cell r="N31">
            <v>0</v>
          </cell>
          <cell r="Q31">
            <v>0</v>
          </cell>
          <cell r="R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D31">
            <v>0</v>
          </cell>
          <cell r="AE31">
            <v>0</v>
          </cell>
          <cell r="AH31">
            <v>0</v>
          </cell>
          <cell r="AI31">
            <v>0</v>
          </cell>
          <cell r="AL31">
            <v>0</v>
          </cell>
          <cell r="AM31">
            <v>0</v>
          </cell>
          <cell r="AP31">
            <v>0</v>
          </cell>
          <cell r="AQ31">
            <v>0</v>
          </cell>
          <cell r="AT31">
            <v>0</v>
          </cell>
          <cell r="AU31">
            <v>0</v>
          </cell>
          <cell r="AX31">
            <v>0</v>
          </cell>
          <cell r="AY31">
            <v>0</v>
          </cell>
          <cell r="BB31">
            <v>0</v>
          </cell>
          <cell r="BC31">
            <v>0</v>
          </cell>
          <cell r="BF31">
            <v>0</v>
          </cell>
          <cell r="BG31">
            <v>0</v>
          </cell>
          <cell r="BJ31">
            <v>0</v>
          </cell>
          <cell r="BK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</row>
        <row r="32">
          <cell r="B32" t="str">
            <v>||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  <cell r="M32">
            <v>0</v>
          </cell>
          <cell r="N32">
            <v>0</v>
          </cell>
          <cell r="Q32">
            <v>0</v>
          </cell>
          <cell r="R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D32">
            <v>0</v>
          </cell>
          <cell r="AE32">
            <v>0</v>
          </cell>
          <cell r="AH32">
            <v>0</v>
          </cell>
          <cell r="AI32">
            <v>0</v>
          </cell>
          <cell r="AL32">
            <v>0</v>
          </cell>
          <cell r="AM32">
            <v>0</v>
          </cell>
          <cell r="AP32">
            <v>0</v>
          </cell>
          <cell r="AQ32">
            <v>0</v>
          </cell>
          <cell r="AT32">
            <v>0</v>
          </cell>
          <cell r="AU32">
            <v>0</v>
          </cell>
          <cell r="AX32">
            <v>0</v>
          </cell>
          <cell r="AY32">
            <v>0</v>
          </cell>
          <cell r="BB32">
            <v>0</v>
          </cell>
          <cell r="BC32">
            <v>0</v>
          </cell>
          <cell r="BF32">
            <v>0</v>
          </cell>
          <cell r="BG32">
            <v>0</v>
          </cell>
          <cell r="BJ32">
            <v>0</v>
          </cell>
          <cell r="BK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</row>
        <row r="33">
          <cell r="B33" t="str">
            <v>||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</row>
        <row r="34">
          <cell r="B34" t="str">
            <v>||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</row>
        <row r="35">
          <cell r="B35" t="str">
            <v>||</v>
          </cell>
        </row>
        <row r="36">
          <cell r="B36" t="str">
            <v>||</v>
          </cell>
        </row>
        <row r="37">
          <cell r="B37" t="str">
            <v>||</v>
          </cell>
          <cell r="E37">
            <v>0</v>
          </cell>
          <cell r="F37">
            <v>0</v>
          </cell>
          <cell r="I37">
            <v>0</v>
          </cell>
          <cell r="J37">
            <v>0</v>
          </cell>
          <cell r="M37">
            <v>0</v>
          </cell>
          <cell r="N37">
            <v>0</v>
          </cell>
          <cell r="Q37">
            <v>0</v>
          </cell>
          <cell r="R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D37">
            <v>0</v>
          </cell>
          <cell r="AE37">
            <v>0</v>
          </cell>
          <cell r="AH37">
            <v>0</v>
          </cell>
          <cell r="AI37">
            <v>0</v>
          </cell>
          <cell r="AL37">
            <v>0</v>
          </cell>
          <cell r="AM37">
            <v>0</v>
          </cell>
          <cell r="AP37">
            <v>0</v>
          </cell>
          <cell r="AQ37">
            <v>0</v>
          </cell>
          <cell r="AT37">
            <v>0</v>
          </cell>
          <cell r="AU37">
            <v>0</v>
          </cell>
          <cell r="AX37">
            <v>0</v>
          </cell>
          <cell r="AY37">
            <v>0</v>
          </cell>
          <cell r="BB37">
            <v>0</v>
          </cell>
          <cell r="BC37">
            <v>0</v>
          </cell>
          <cell r="BF37">
            <v>0</v>
          </cell>
          <cell r="BG37">
            <v>0</v>
          </cell>
          <cell r="BJ37">
            <v>0</v>
          </cell>
          <cell r="BK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</row>
        <row r="38">
          <cell r="B38" t="str">
            <v>||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D38">
            <v>0</v>
          </cell>
          <cell r="AE38">
            <v>0</v>
          </cell>
          <cell r="AH38">
            <v>0</v>
          </cell>
          <cell r="AI38">
            <v>0</v>
          </cell>
          <cell r="AL38">
            <v>0</v>
          </cell>
          <cell r="AM38">
            <v>0</v>
          </cell>
          <cell r="AP38">
            <v>0</v>
          </cell>
          <cell r="AQ38">
            <v>0</v>
          </cell>
          <cell r="AT38">
            <v>0</v>
          </cell>
          <cell r="AU38">
            <v>0</v>
          </cell>
          <cell r="AX38">
            <v>0</v>
          </cell>
          <cell r="AY38">
            <v>0</v>
          </cell>
          <cell r="BB38">
            <v>0</v>
          </cell>
          <cell r="BC38">
            <v>0</v>
          </cell>
          <cell r="BF38">
            <v>0</v>
          </cell>
          <cell r="BG38">
            <v>0</v>
          </cell>
          <cell r="BJ38">
            <v>0</v>
          </cell>
          <cell r="BK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</row>
        <row r="39">
          <cell r="B39" t="str">
            <v>||</v>
          </cell>
          <cell r="E39">
            <v>0</v>
          </cell>
          <cell r="F39">
            <v>0</v>
          </cell>
          <cell r="I39">
            <v>0</v>
          </cell>
          <cell r="J39">
            <v>0</v>
          </cell>
          <cell r="M39">
            <v>0</v>
          </cell>
          <cell r="N39">
            <v>0</v>
          </cell>
          <cell r="Q39">
            <v>0</v>
          </cell>
          <cell r="R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H39">
            <v>0</v>
          </cell>
          <cell r="AI39">
            <v>0</v>
          </cell>
          <cell r="AL39">
            <v>0</v>
          </cell>
          <cell r="AM39">
            <v>0</v>
          </cell>
          <cell r="AP39">
            <v>0</v>
          </cell>
          <cell r="AQ39">
            <v>0</v>
          </cell>
          <cell r="AT39">
            <v>0</v>
          </cell>
          <cell r="AU39">
            <v>0</v>
          </cell>
          <cell r="AX39">
            <v>0</v>
          </cell>
          <cell r="AY39">
            <v>0</v>
          </cell>
          <cell r="BB39">
            <v>0</v>
          </cell>
          <cell r="BC39">
            <v>0</v>
          </cell>
          <cell r="BF39">
            <v>0</v>
          </cell>
          <cell r="BG39">
            <v>0</v>
          </cell>
          <cell r="BJ39">
            <v>0</v>
          </cell>
          <cell r="BK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</row>
        <row r="40">
          <cell r="B40" t="str">
            <v>||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</row>
        <row r="41">
          <cell r="B41" t="str">
            <v>||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</row>
        <row r="42">
          <cell r="B42" t="str">
            <v>||</v>
          </cell>
        </row>
        <row r="43">
          <cell r="B43" t="str">
            <v>||</v>
          </cell>
        </row>
        <row r="44">
          <cell r="B44" t="str">
            <v>||</v>
          </cell>
          <cell r="E44">
            <v>0</v>
          </cell>
          <cell r="F44">
            <v>0</v>
          </cell>
          <cell r="I44">
            <v>0</v>
          </cell>
          <cell r="J44">
            <v>0</v>
          </cell>
          <cell r="M44">
            <v>0</v>
          </cell>
          <cell r="N44">
            <v>0</v>
          </cell>
          <cell r="Q44">
            <v>0</v>
          </cell>
          <cell r="R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H44">
            <v>0</v>
          </cell>
          <cell r="AI44">
            <v>0</v>
          </cell>
          <cell r="AL44">
            <v>0</v>
          </cell>
          <cell r="AM44">
            <v>0</v>
          </cell>
          <cell r="AP44">
            <v>0</v>
          </cell>
          <cell r="AQ44">
            <v>0</v>
          </cell>
          <cell r="AT44">
            <v>0</v>
          </cell>
          <cell r="AU44">
            <v>0</v>
          </cell>
          <cell r="AX44">
            <v>0</v>
          </cell>
          <cell r="AY44">
            <v>0</v>
          </cell>
          <cell r="BB44">
            <v>0</v>
          </cell>
          <cell r="BC44">
            <v>0</v>
          </cell>
          <cell r="BF44">
            <v>0</v>
          </cell>
          <cell r="BG44">
            <v>0</v>
          </cell>
          <cell r="BJ44">
            <v>0</v>
          </cell>
          <cell r="BK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</row>
        <row r="45">
          <cell r="B45" t="str">
            <v>||</v>
          </cell>
          <cell r="E45">
            <v>0</v>
          </cell>
          <cell r="F45">
            <v>0</v>
          </cell>
          <cell r="I45">
            <v>0</v>
          </cell>
          <cell r="J45">
            <v>0</v>
          </cell>
          <cell r="M45">
            <v>0</v>
          </cell>
          <cell r="N45">
            <v>0</v>
          </cell>
          <cell r="Q45">
            <v>0</v>
          </cell>
          <cell r="R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H45">
            <v>0</v>
          </cell>
          <cell r="AI45">
            <v>0</v>
          </cell>
          <cell r="AL45">
            <v>0</v>
          </cell>
          <cell r="AM45">
            <v>0</v>
          </cell>
          <cell r="AP45">
            <v>0</v>
          </cell>
          <cell r="AQ45">
            <v>0</v>
          </cell>
          <cell r="AT45">
            <v>0</v>
          </cell>
          <cell r="AU45">
            <v>0</v>
          </cell>
          <cell r="AX45">
            <v>0</v>
          </cell>
          <cell r="AY45">
            <v>0</v>
          </cell>
          <cell r="BB45">
            <v>0</v>
          </cell>
          <cell r="BC45">
            <v>0</v>
          </cell>
          <cell r="BF45">
            <v>0</v>
          </cell>
          <cell r="BG45">
            <v>0</v>
          </cell>
          <cell r="BJ45">
            <v>0</v>
          </cell>
          <cell r="BK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</row>
        <row r="46">
          <cell r="B46" t="str">
            <v>||</v>
          </cell>
          <cell r="E46">
            <v>0</v>
          </cell>
          <cell r="F46">
            <v>0</v>
          </cell>
          <cell r="I46">
            <v>0</v>
          </cell>
          <cell r="J46">
            <v>0</v>
          </cell>
          <cell r="M46">
            <v>0</v>
          </cell>
          <cell r="N46">
            <v>0</v>
          </cell>
          <cell r="Q46">
            <v>0</v>
          </cell>
          <cell r="R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H46">
            <v>0</v>
          </cell>
          <cell r="AI46">
            <v>0</v>
          </cell>
          <cell r="AL46">
            <v>0</v>
          </cell>
          <cell r="AM46">
            <v>0</v>
          </cell>
          <cell r="AP46">
            <v>0</v>
          </cell>
          <cell r="AQ46">
            <v>0</v>
          </cell>
          <cell r="AT46">
            <v>0</v>
          </cell>
          <cell r="AU46">
            <v>0</v>
          </cell>
          <cell r="AX46">
            <v>0</v>
          </cell>
          <cell r="AY46">
            <v>0</v>
          </cell>
          <cell r="BB46">
            <v>0</v>
          </cell>
          <cell r="BC46">
            <v>0</v>
          </cell>
          <cell r="BF46">
            <v>0</v>
          </cell>
          <cell r="BG46">
            <v>0</v>
          </cell>
          <cell r="BJ46">
            <v>0</v>
          </cell>
          <cell r="BK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</row>
        <row r="47">
          <cell r="B47" t="str">
            <v>||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</row>
        <row r="48">
          <cell r="B48" t="str">
            <v>||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</row>
        <row r="49">
          <cell r="B49" t="str">
            <v>||</v>
          </cell>
        </row>
        <row r="50">
          <cell r="B50" t="str">
            <v>||</v>
          </cell>
        </row>
        <row r="51">
          <cell r="B51" t="str">
            <v>||</v>
          </cell>
          <cell r="E51">
            <v>0</v>
          </cell>
          <cell r="F51">
            <v>0</v>
          </cell>
          <cell r="I51">
            <v>0</v>
          </cell>
          <cell r="J51">
            <v>0</v>
          </cell>
          <cell r="M51">
            <v>0</v>
          </cell>
          <cell r="N51">
            <v>0</v>
          </cell>
          <cell r="Q51">
            <v>0</v>
          </cell>
          <cell r="R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H51">
            <v>0</v>
          </cell>
          <cell r="AI51">
            <v>0</v>
          </cell>
          <cell r="AL51">
            <v>0</v>
          </cell>
          <cell r="AM51">
            <v>0</v>
          </cell>
          <cell r="AP51">
            <v>0</v>
          </cell>
          <cell r="AQ51">
            <v>0</v>
          </cell>
          <cell r="AT51">
            <v>0</v>
          </cell>
          <cell r="AU51">
            <v>0</v>
          </cell>
          <cell r="AX51">
            <v>0</v>
          </cell>
          <cell r="AY51">
            <v>0</v>
          </cell>
          <cell r="BB51">
            <v>0</v>
          </cell>
          <cell r="BC51">
            <v>0</v>
          </cell>
          <cell r="BF51" t="str">
            <v xml:space="preserve"> </v>
          </cell>
          <cell r="BG51" t="str">
            <v xml:space="preserve"> </v>
          </cell>
          <cell r="BJ51">
            <v>0</v>
          </cell>
          <cell r="BK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</row>
        <row r="52">
          <cell r="B52" t="str">
            <v>||</v>
          </cell>
          <cell r="E52">
            <v>0</v>
          </cell>
          <cell r="F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Q52">
            <v>0</v>
          </cell>
          <cell r="R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L52">
            <v>0</v>
          </cell>
          <cell r="AM52">
            <v>0</v>
          </cell>
          <cell r="AP52">
            <v>0</v>
          </cell>
          <cell r="AQ52">
            <v>0</v>
          </cell>
          <cell r="AT52">
            <v>0</v>
          </cell>
          <cell r="AU52">
            <v>0</v>
          </cell>
          <cell r="AX52">
            <v>0</v>
          </cell>
          <cell r="AY52">
            <v>0</v>
          </cell>
          <cell r="BB52">
            <v>0</v>
          </cell>
          <cell r="BC52">
            <v>0</v>
          </cell>
          <cell r="BF52">
            <v>0</v>
          </cell>
          <cell r="BG52">
            <v>0</v>
          </cell>
          <cell r="BJ52">
            <v>0</v>
          </cell>
          <cell r="BK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</row>
        <row r="53">
          <cell r="B53" t="str">
            <v>||</v>
          </cell>
          <cell r="E53">
            <v>0</v>
          </cell>
          <cell r="F53">
            <v>0</v>
          </cell>
          <cell r="I53">
            <v>0</v>
          </cell>
          <cell r="J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E53">
            <v>0</v>
          </cell>
          <cell r="AH53">
            <v>0</v>
          </cell>
          <cell r="AI53">
            <v>0</v>
          </cell>
          <cell r="AL53">
            <v>0</v>
          </cell>
          <cell r="AM53">
            <v>0</v>
          </cell>
          <cell r="AP53">
            <v>0</v>
          </cell>
          <cell r="AQ53">
            <v>0</v>
          </cell>
          <cell r="AT53">
            <v>0</v>
          </cell>
          <cell r="AU53">
            <v>0</v>
          </cell>
          <cell r="AX53">
            <v>0</v>
          </cell>
          <cell r="AY53">
            <v>0</v>
          </cell>
          <cell r="BB53">
            <v>0</v>
          </cell>
          <cell r="BC53">
            <v>0</v>
          </cell>
          <cell r="BF53">
            <v>0</v>
          </cell>
          <cell r="BG53">
            <v>0</v>
          </cell>
          <cell r="BJ53">
            <v>0</v>
          </cell>
          <cell r="BK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</row>
        <row r="54">
          <cell r="B54" t="str">
            <v>||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</row>
        <row r="55">
          <cell r="B55" t="str">
            <v>||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</row>
        <row r="56">
          <cell r="B56" t="str">
            <v>||</v>
          </cell>
        </row>
        <row r="57">
          <cell r="B57" t="str">
            <v>||</v>
          </cell>
        </row>
        <row r="58">
          <cell r="B58" t="str">
            <v>||</v>
          </cell>
          <cell r="E58">
            <v>0</v>
          </cell>
          <cell r="F58">
            <v>0</v>
          </cell>
          <cell r="I58">
            <v>0</v>
          </cell>
          <cell r="J58">
            <v>0</v>
          </cell>
          <cell r="M58">
            <v>0</v>
          </cell>
          <cell r="N58">
            <v>0</v>
          </cell>
          <cell r="Q58">
            <v>0</v>
          </cell>
          <cell r="R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D58">
            <v>0</v>
          </cell>
          <cell r="AE58">
            <v>0</v>
          </cell>
          <cell r="AH58">
            <v>0</v>
          </cell>
          <cell r="AI58">
            <v>0</v>
          </cell>
          <cell r="AL58">
            <v>0</v>
          </cell>
          <cell r="AM58">
            <v>0</v>
          </cell>
          <cell r="AP58">
            <v>0</v>
          </cell>
          <cell r="AQ58">
            <v>0</v>
          </cell>
          <cell r="AT58">
            <v>0</v>
          </cell>
          <cell r="AU58">
            <v>0</v>
          </cell>
          <cell r="AX58">
            <v>0</v>
          </cell>
          <cell r="AY58">
            <v>0</v>
          </cell>
          <cell r="BB58">
            <v>0</v>
          </cell>
          <cell r="BC58">
            <v>0</v>
          </cell>
          <cell r="BF58">
            <v>0</v>
          </cell>
          <cell r="BG58">
            <v>0</v>
          </cell>
          <cell r="BJ58">
            <v>0</v>
          </cell>
          <cell r="BK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</row>
        <row r="59">
          <cell r="B59" t="str">
            <v>||</v>
          </cell>
          <cell r="E59">
            <v>0</v>
          </cell>
          <cell r="F59">
            <v>0</v>
          </cell>
          <cell r="I59">
            <v>0</v>
          </cell>
          <cell r="J59">
            <v>0</v>
          </cell>
          <cell r="M59">
            <v>0</v>
          </cell>
          <cell r="N59">
            <v>0</v>
          </cell>
          <cell r="Q59">
            <v>0</v>
          </cell>
          <cell r="R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D59">
            <v>0</v>
          </cell>
          <cell r="AE59">
            <v>0</v>
          </cell>
          <cell r="AH59">
            <v>0</v>
          </cell>
          <cell r="AI59">
            <v>0</v>
          </cell>
          <cell r="AL59">
            <v>0</v>
          </cell>
          <cell r="AM59">
            <v>0</v>
          </cell>
          <cell r="AP59">
            <v>0</v>
          </cell>
          <cell r="AQ59">
            <v>0</v>
          </cell>
          <cell r="AT59">
            <v>0</v>
          </cell>
          <cell r="AU59">
            <v>0</v>
          </cell>
          <cell r="AX59">
            <v>0</v>
          </cell>
          <cell r="AY59">
            <v>0</v>
          </cell>
          <cell r="BB59">
            <v>0</v>
          </cell>
          <cell r="BC59">
            <v>0</v>
          </cell>
          <cell r="BF59">
            <v>0</v>
          </cell>
          <cell r="BG59">
            <v>0</v>
          </cell>
          <cell r="BJ59">
            <v>0</v>
          </cell>
          <cell r="BK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</row>
        <row r="60">
          <cell r="B60" t="str">
            <v>||</v>
          </cell>
          <cell r="E60">
            <v>0</v>
          </cell>
          <cell r="F60">
            <v>0</v>
          </cell>
          <cell r="I60">
            <v>0</v>
          </cell>
          <cell r="J60">
            <v>0</v>
          </cell>
          <cell r="M60">
            <v>0</v>
          </cell>
          <cell r="N60">
            <v>0</v>
          </cell>
          <cell r="Q60">
            <v>0</v>
          </cell>
          <cell r="R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H60">
            <v>0</v>
          </cell>
          <cell r="AI60">
            <v>0</v>
          </cell>
          <cell r="AL60">
            <v>0</v>
          </cell>
          <cell r="AM60">
            <v>0</v>
          </cell>
          <cell r="AP60">
            <v>0</v>
          </cell>
          <cell r="AQ60">
            <v>0</v>
          </cell>
          <cell r="AT60">
            <v>0</v>
          </cell>
          <cell r="AU60">
            <v>0</v>
          </cell>
          <cell r="AX60">
            <v>0</v>
          </cell>
          <cell r="AY60">
            <v>0</v>
          </cell>
          <cell r="BB60">
            <v>0</v>
          </cell>
          <cell r="BC60">
            <v>0</v>
          </cell>
          <cell r="BF60">
            <v>0</v>
          </cell>
          <cell r="BG60">
            <v>0</v>
          </cell>
          <cell r="BJ60">
            <v>0</v>
          </cell>
          <cell r="BK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</row>
        <row r="61">
          <cell r="B61" t="str">
            <v>||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</row>
        <row r="62">
          <cell r="B62" t="str">
            <v>||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</row>
        <row r="63">
          <cell r="B63" t="str">
            <v>||</v>
          </cell>
        </row>
        <row r="64">
          <cell r="B64" t="str">
            <v>||</v>
          </cell>
        </row>
        <row r="65">
          <cell r="B65" t="str">
            <v>||</v>
          </cell>
          <cell r="E65">
            <v>0</v>
          </cell>
          <cell r="F65">
            <v>0</v>
          </cell>
          <cell r="I65">
            <v>0</v>
          </cell>
          <cell r="J65">
            <v>0</v>
          </cell>
          <cell r="M65">
            <v>0</v>
          </cell>
          <cell r="N65">
            <v>0</v>
          </cell>
          <cell r="Q65">
            <v>0</v>
          </cell>
          <cell r="R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D65">
            <v>0</v>
          </cell>
          <cell r="AE65">
            <v>0</v>
          </cell>
          <cell r="AH65">
            <v>0</v>
          </cell>
          <cell r="AI65">
            <v>0</v>
          </cell>
          <cell r="AL65">
            <v>0</v>
          </cell>
          <cell r="AM65">
            <v>0</v>
          </cell>
          <cell r="AP65">
            <v>0</v>
          </cell>
          <cell r="AQ65">
            <v>0</v>
          </cell>
          <cell r="AT65">
            <v>0</v>
          </cell>
          <cell r="AU65">
            <v>0</v>
          </cell>
          <cell r="AX65">
            <v>0</v>
          </cell>
          <cell r="AY65">
            <v>0</v>
          </cell>
          <cell r="BB65">
            <v>0</v>
          </cell>
          <cell r="BC65">
            <v>0</v>
          </cell>
          <cell r="BF65">
            <v>0</v>
          </cell>
          <cell r="BG65">
            <v>0</v>
          </cell>
          <cell r="BJ65">
            <v>0</v>
          </cell>
          <cell r="BK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</row>
        <row r="66">
          <cell r="B66" t="str">
            <v>||</v>
          </cell>
          <cell r="E66">
            <v>0</v>
          </cell>
          <cell r="F66">
            <v>0</v>
          </cell>
          <cell r="I66">
            <v>0</v>
          </cell>
          <cell r="J66">
            <v>0</v>
          </cell>
          <cell r="M66">
            <v>0</v>
          </cell>
          <cell r="N66">
            <v>0</v>
          </cell>
          <cell r="Q66">
            <v>0</v>
          </cell>
          <cell r="R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H66">
            <v>0</v>
          </cell>
          <cell r="AI66">
            <v>0</v>
          </cell>
          <cell r="AL66">
            <v>0</v>
          </cell>
          <cell r="AM66">
            <v>0</v>
          </cell>
          <cell r="AP66">
            <v>0</v>
          </cell>
          <cell r="AQ66">
            <v>0</v>
          </cell>
          <cell r="AT66">
            <v>0</v>
          </cell>
          <cell r="AU66">
            <v>0</v>
          </cell>
          <cell r="AX66">
            <v>0</v>
          </cell>
          <cell r="AY66">
            <v>0</v>
          </cell>
          <cell r="BB66">
            <v>0</v>
          </cell>
          <cell r="BC66">
            <v>0</v>
          </cell>
          <cell r="BF66">
            <v>0</v>
          </cell>
          <cell r="BG66">
            <v>0</v>
          </cell>
          <cell r="BJ66">
            <v>0</v>
          </cell>
          <cell r="BK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</row>
        <row r="67">
          <cell r="B67" t="str">
            <v>||</v>
          </cell>
          <cell r="E67">
            <v>0</v>
          </cell>
          <cell r="F67">
            <v>0</v>
          </cell>
          <cell r="I67">
            <v>0</v>
          </cell>
          <cell r="J67">
            <v>0</v>
          </cell>
          <cell r="M67">
            <v>0</v>
          </cell>
          <cell r="N67">
            <v>0</v>
          </cell>
          <cell r="Q67">
            <v>0</v>
          </cell>
          <cell r="R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D67">
            <v>0</v>
          </cell>
          <cell r="AE67">
            <v>0</v>
          </cell>
          <cell r="AH67">
            <v>0</v>
          </cell>
          <cell r="AI67">
            <v>0</v>
          </cell>
          <cell r="AL67">
            <v>0</v>
          </cell>
          <cell r="AM67">
            <v>0</v>
          </cell>
          <cell r="AP67">
            <v>0</v>
          </cell>
          <cell r="AQ67">
            <v>0</v>
          </cell>
          <cell r="AT67">
            <v>0</v>
          </cell>
          <cell r="AU67">
            <v>0</v>
          </cell>
          <cell r="AX67">
            <v>0</v>
          </cell>
          <cell r="AY67">
            <v>0</v>
          </cell>
          <cell r="BB67">
            <v>0</v>
          </cell>
          <cell r="BC67">
            <v>0</v>
          </cell>
          <cell r="BF67">
            <v>0</v>
          </cell>
          <cell r="BG67">
            <v>0</v>
          </cell>
          <cell r="BJ67">
            <v>0</v>
          </cell>
          <cell r="BK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</row>
        <row r="68">
          <cell r="B68" t="str">
            <v>||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</row>
        <row r="69">
          <cell r="B69" t="str">
            <v>||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</row>
        <row r="70">
          <cell r="B70" t="str">
            <v>||</v>
          </cell>
        </row>
        <row r="71">
          <cell r="B71" t="str">
            <v>||</v>
          </cell>
        </row>
        <row r="72">
          <cell r="B72" t="str">
            <v>||</v>
          </cell>
          <cell r="E72">
            <v>0</v>
          </cell>
          <cell r="F72">
            <v>0</v>
          </cell>
          <cell r="I72">
            <v>0</v>
          </cell>
          <cell r="J72">
            <v>0</v>
          </cell>
          <cell r="M72">
            <v>0</v>
          </cell>
          <cell r="N72">
            <v>0</v>
          </cell>
          <cell r="Q72">
            <v>0</v>
          </cell>
          <cell r="R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D72">
            <v>0</v>
          </cell>
          <cell r="AE72">
            <v>0</v>
          </cell>
          <cell r="AH72">
            <v>0</v>
          </cell>
          <cell r="AI72">
            <v>0</v>
          </cell>
          <cell r="AL72">
            <v>0</v>
          </cell>
          <cell r="AM72">
            <v>0</v>
          </cell>
          <cell r="AP72">
            <v>0</v>
          </cell>
          <cell r="AQ72">
            <v>0</v>
          </cell>
          <cell r="AT72">
            <v>0</v>
          </cell>
          <cell r="AU72">
            <v>0</v>
          </cell>
          <cell r="AX72">
            <v>0</v>
          </cell>
          <cell r="AY72">
            <v>0</v>
          </cell>
          <cell r="BB72">
            <v>0</v>
          </cell>
          <cell r="BC72">
            <v>0</v>
          </cell>
          <cell r="BF72">
            <v>0</v>
          </cell>
          <cell r="BG72">
            <v>0</v>
          </cell>
          <cell r="BJ72">
            <v>0</v>
          </cell>
          <cell r="BK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</row>
        <row r="73">
          <cell r="B73" t="str">
            <v>||</v>
          </cell>
          <cell r="E73">
            <v>0</v>
          </cell>
          <cell r="F73">
            <v>0</v>
          </cell>
          <cell r="I73">
            <v>0</v>
          </cell>
          <cell r="J73">
            <v>0</v>
          </cell>
          <cell r="M73">
            <v>0</v>
          </cell>
          <cell r="N73">
            <v>0</v>
          </cell>
          <cell r="Q73">
            <v>0</v>
          </cell>
          <cell r="R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D73">
            <v>0</v>
          </cell>
          <cell r="AE73">
            <v>0</v>
          </cell>
          <cell r="AH73">
            <v>0</v>
          </cell>
          <cell r="AI73">
            <v>0</v>
          </cell>
          <cell r="AL73">
            <v>0</v>
          </cell>
          <cell r="AM73">
            <v>0</v>
          </cell>
          <cell r="AP73">
            <v>0</v>
          </cell>
          <cell r="AQ73">
            <v>0</v>
          </cell>
          <cell r="AT73">
            <v>0</v>
          </cell>
          <cell r="AU73">
            <v>0</v>
          </cell>
          <cell r="AX73">
            <v>0</v>
          </cell>
          <cell r="AY73">
            <v>0</v>
          </cell>
          <cell r="BB73">
            <v>0</v>
          </cell>
          <cell r="BC73">
            <v>0</v>
          </cell>
          <cell r="BF73">
            <v>0</v>
          </cell>
          <cell r="BG73">
            <v>0</v>
          </cell>
          <cell r="BJ73">
            <v>0</v>
          </cell>
          <cell r="BK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</row>
        <row r="74">
          <cell r="B74" t="str">
            <v>||</v>
          </cell>
          <cell r="E74">
            <v>0</v>
          </cell>
          <cell r="F74">
            <v>0</v>
          </cell>
          <cell r="I74">
            <v>0</v>
          </cell>
          <cell r="J74">
            <v>0</v>
          </cell>
          <cell r="M74">
            <v>0</v>
          </cell>
          <cell r="N74">
            <v>0</v>
          </cell>
          <cell r="Q74">
            <v>0</v>
          </cell>
          <cell r="R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H74">
            <v>0</v>
          </cell>
          <cell r="AI74">
            <v>0</v>
          </cell>
          <cell r="AL74">
            <v>0</v>
          </cell>
          <cell r="AM74">
            <v>0</v>
          </cell>
          <cell r="AP74">
            <v>0</v>
          </cell>
          <cell r="AQ74">
            <v>0</v>
          </cell>
          <cell r="AT74">
            <v>0</v>
          </cell>
          <cell r="AU74">
            <v>0</v>
          </cell>
          <cell r="AX74">
            <v>0</v>
          </cell>
          <cell r="AY74">
            <v>0</v>
          </cell>
          <cell r="BB74">
            <v>0</v>
          </cell>
          <cell r="BC74">
            <v>0</v>
          </cell>
          <cell r="BF74">
            <v>0</v>
          </cell>
          <cell r="BG74">
            <v>0</v>
          </cell>
          <cell r="BJ74">
            <v>0</v>
          </cell>
          <cell r="BK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</row>
        <row r="75">
          <cell r="B75" t="str">
            <v>||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</row>
        <row r="76">
          <cell r="B76" t="str">
            <v>||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</row>
        <row r="77">
          <cell r="B77" t="str">
            <v>||</v>
          </cell>
        </row>
        <row r="78">
          <cell r="B78" t="str">
            <v>||</v>
          </cell>
        </row>
        <row r="79">
          <cell r="B79" t="str">
            <v>||</v>
          </cell>
          <cell r="E79">
            <v>0</v>
          </cell>
          <cell r="F79">
            <v>0</v>
          </cell>
          <cell r="I79">
            <v>0</v>
          </cell>
          <cell r="J79">
            <v>0</v>
          </cell>
          <cell r="M79">
            <v>0</v>
          </cell>
          <cell r="N79">
            <v>0</v>
          </cell>
          <cell r="Q79">
            <v>0</v>
          </cell>
          <cell r="R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H79">
            <v>0</v>
          </cell>
          <cell r="AI79">
            <v>0</v>
          </cell>
          <cell r="AL79">
            <v>0</v>
          </cell>
          <cell r="AM79">
            <v>0</v>
          </cell>
          <cell r="AP79">
            <v>0</v>
          </cell>
          <cell r="AQ79">
            <v>0</v>
          </cell>
          <cell r="AT79">
            <v>0</v>
          </cell>
          <cell r="AU79">
            <v>0</v>
          </cell>
          <cell r="AX79">
            <v>0</v>
          </cell>
          <cell r="AY79">
            <v>0</v>
          </cell>
          <cell r="BB79">
            <v>0</v>
          </cell>
          <cell r="BC79">
            <v>0</v>
          </cell>
          <cell r="BF79">
            <v>0</v>
          </cell>
          <cell r="BG79">
            <v>0</v>
          </cell>
          <cell r="BJ79">
            <v>0</v>
          </cell>
          <cell r="BK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</row>
        <row r="80">
          <cell r="B80" t="str">
            <v>||</v>
          </cell>
          <cell r="E80">
            <v>0</v>
          </cell>
          <cell r="F80">
            <v>0</v>
          </cell>
          <cell r="I80">
            <v>0</v>
          </cell>
          <cell r="J80">
            <v>0</v>
          </cell>
          <cell r="M80">
            <v>0</v>
          </cell>
          <cell r="N80">
            <v>0</v>
          </cell>
          <cell r="Q80">
            <v>0</v>
          </cell>
          <cell r="R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H80">
            <v>0</v>
          </cell>
          <cell r="AI80">
            <v>0</v>
          </cell>
          <cell r="AL80">
            <v>0</v>
          </cell>
          <cell r="AM80">
            <v>0</v>
          </cell>
          <cell r="AP80">
            <v>0</v>
          </cell>
          <cell r="AQ80">
            <v>0</v>
          </cell>
          <cell r="AT80">
            <v>0</v>
          </cell>
          <cell r="AU80">
            <v>0</v>
          </cell>
          <cell r="AX80">
            <v>0</v>
          </cell>
          <cell r="AY80">
            <v>0</v>
          </cell>
          <cell r="BB80">
            <v>0</v>
          </cell>
          <cell r="BC80">
            <v>0</v>
          </cell>
          <cell r="BF80">
            <v>0</v>
          </cell>
          <cell r="BG80">
            <v>0</v>
          </cell>
          <cell r="BJ80">
            <v>0</v>
          </cell>
          <cell r="BK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</row>
        <row r="81">
          <cell r="B81" t="str">
            <v>||</v>
          </cell>
          <cell r="E81">
            <v>0</v>
          </cell>
          <cell r="F81">
            <v>0</v>
          </cell>
          <cell r="I81">
            <v>0</v>
          </cell>
          <cell r="J81">
            <v>0</v>
          </cell>
          <cell r="M81">
            <v>0</v>
          </cell>
          <cell r="N81">
            <v>0</v>
          </cell>
          <cell r="Q81">
            <v>0</v>
          </cell>
          <cell r="R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H81">
            <v>0</v>
          </cell>
          <cell r="AI81">
            <v>0</v>
          </cell>
          <cell r="AL81">
            <v>0</v>
          </cell>
          <cell r="AM81">
            <v>0</v>
          </cell>
          <cell r="AP81">
            <v>0</v>
          </cell>
          <cell r="AQ81">
            <v>0</v>
          </cell>
          <cell r="AT81">
            <v>0</v>
          </cell>
          <cell r="AU81">
            <v>0</v>
          </cell>
          <cell r="AX81">
            <v>0</v>
          </cell>
          <cell r="AY81">
            <v>0</v>
          </cell>
          <cell r="BB81">
            <v>0</v>
          </cell>
          <cell r="BC81">
            <v>0</v>
          </cell>
          <cell r="BF81">
            <v>0</v>
          </cell>
          <cell r="BG81">
            <v>0</v>
          </cell>
          <cell r="BJ81">
            <v>0</v>
          </cell>
          <cell r="BK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</row>
        <row r="82">
          <cell r="B82" t="str">
            <v>||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</row>
        <row r="83">
          <cell r="B83" t="str">
            <v>||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</row>
        <row r="84">
          <cell r="B84" t="str">
            <v>||</v>
          </cell>
        </row>
        <row r="85">
          <cell r="B85" t="str">
            <v>||</v>
          </cell>
        </row>
        <row r="86">
          <cell r="B86" t="str">
            <v>||</v>
          </cell>
          <cell r="E86">
            <v>0</v>
          </cell>
          <cell r="F86">
            <v>0</v>
          </cell>
          <cell r="I86">
            <v>0</v>
          </cell>
          <cell r="J86">
            <v>0</v>
          </cell>
          <cell r="M86">
            <v>0</v>
          </cell>
          <cell r="N86">
            <v>0</v>
          </cell>
          <cell r="Q86">
            <v>0</v>
          </cell>
          <cell r="R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E86">
            <v>0</v>
          </cell>
          <cell r="AH86">
            <v>0</v>
          </cell>
          <cell r="AI86">
            <v>0</v>
          </cell>
          <cell r="AL86">
            <v>0</v>
          </cell>
          <cell r="AM86">
            <v>0</v>
          </cell>
          <cell r="AP86">
            <v>0</v>
          </cell>
          <cell r="AQ86">
            <v>0</v>
          </cell>
          <cell r="AT86">
            <v>0</v>
          </cell>
          <cell r="AU86">
            <v>0</v>
          </cell>
          <cell r="AX86">
            <v>0</v>
          </cell>
          <cell r="AY86">
            <v>0</v>
          </cell>
          <cell r="BB86">
            <v>0</v>
          </cell>
          <cell r="BC86">
            <v>0</v>
          </cell>
          <cell r="BF86">
            <v>0</v>
          </cell>
          <cell r="BG86">
            <v>0</v>
          </cell>
          <cell r="BJ86">
            <v>0</v>
          </cell>
          <cell r="BK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</row>
        <row r="87">
          <cell r="B87" t="str">
            <v>||</v>
          </cell>
          <cell r="E87">
            <v>0</v>
          </cell>
          <cell r="F87">
            <v>0</v>
          </cell>
          <cell r="I87">
            <v>0</v>
          </cell>
          <cell r="J87">
            <v>0</v>
          </cell>
          <cell r="M87">
            <v>0</v>
          </cell>
          <cell r="N87">
            <v>0</v>
          </cell>
          <cell r="Q87">
            <v>0</v>
          </cell>
          <cell r="R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P87">
            <v>0</v>
          </cell>
          <cell r="AQ87">
            <v>0</v>
          </cell>
          <cell r="AT87">
            <v>0</v>
          </cell>
          <cell r="AU87">
            <v>0</v>
          </cell>
          <cell r="AX87">
            <v>0</v>
          </cell>
          <cell r="AY87">
            <v>0</v>
          </cell>
          <cell r="BB87">
            <v>0</v>
          </cell>
          <cell r="BC87">
            <v>0</v>
          </cell>
          <cell r="BF87">
            <v>0</v>
          </cell>
          <cell r="BG87">
            <v>0</v>
          </cell>
          <cell r="BJ87">
            <v>0</v>
          </cell>
          <cell r="BK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</row>
        <row r="88">
          <cell r="B88" t="str">
            <v>||</v>
          </cell>
          <cell r="E88">
            <v>0</v>
          </cell>
          <cell r="F88">
            <v>0</v>
          </cell>
          <cell r="I88">
            <v>0</v>
          </cell>
          <cell r="J88">
            <v>0</v>
          </cell>
          <cell r="M88">
            <v>0</v>
          </cell>
          <cell r="N88">
            <v>0</v>
          </cell>
          <cell r="Q88">
            <v>0</v>
          </cell>
          <cell r="R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D88">
            <v>0</v>
          </cell>
          <cell r="AE88">
            <v>0</v>
          </cell>
          <cell r="AH88">
            <v>0</v>
          </cell>
          <cell r="AI88">
            <v>0</v>
          </cell>
          <cell r="AL88">
            <v>0</v>
          </cell>
          <cell r="AM88">
            <v>0</v>
          </cell>
          <cell r="AP88">
            <v>0</v>
          </cell>
          <cell r="AQ88">
            <v>0</v>
          </cell>
          <cell r="AT88">
            <v>0</v>
          </cell>
          <cell r="AU88">
            <v>0</v>
          </cell>
          <cell r="AX88">
            <v>0</v>
          </cell>
          <cell r="AY88">
            <v>0</v>
          </cell>
          <cell r="BB88">
            <v>0</v>
          </cell>
          <cell r="BC88">
            <v>0</v>
          </cell>
          <cell r="BF88">
            <v>0</v>
          </cell>
          <cell r="BG88">
            <v>0</v>
          </cell>
          <cell r="BJ88">
            <v>0</v>
          </cell>
          <cell r="BK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</row>
        <row r="89">
          <cell r="B89" t="str">
            <v>||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</row>
        <row r="90">
          <cell r="B90" t="str">
            <v>||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</row>
        <row r="91">
          <cell r="B91" t="str">
            <v>||</v>
          </cell>
        </row>
        <row r="92">
          <cell r="B92" t="str">
            <v>||</v>
          </cell>
        </row>
        <row r="93">
          <cell r="B93" t="str">
            <v>||</v>
          </cell>
          <cell r="E93">
            <v>0</v>
          </cell>
          <cell r="F93">
            <v>0</v>
          </cell>
          <cell r="I93">
            <v>0</v>
          </cell>
          <cell r="J93">
            <v>0</v>
          </cell>
          <cell r="M93">
            <v>0</v>
          </cell>
          <cell r="N93">
            <v>0</v>
          </cell>
          <cell r="Q93">
            <v>0</v>
          </cell>
          <cell r="R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0</v>
          </cell>
          <cell r="AL93">
            <v>0</v>
          </cell>
          <cell r="AM93">
            <v>0</v>
          </cell>
          <cell r="AP93">
            <v>0</v>
          </cell>
          <cell r="AQ93">
            <v>0</v>
          </cell>
          <cell r="AT93">
            <v>0</v>
          </cell>
          <cell r="AU93">
            <v>0</v>
          </cell>
          <cell r="AX93">
            <v>0</v>
          </cell>
          <cell r="AY93">
            <v>0</v>
          </cell>
          <cell r="BB93">
            <v>0</v>
          </cell>
          <cell r="BC93">
            <v>0</v>
          </cell>
          <cell r="BF93">
            <v>0</v>
          </cell>
          <cell r="BG93">
            <v>0</v>
          </cell>
          <cell r="BJ93">
            <v>0</v>
          </cell>
          <cell r="BK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</row>
        <row r="94">
          <cell r="B94" t="str">
            <v>||</v>
          </cell>
          <cell r="E94">
            <v>0</v>
          </cell>
          <cell r="F94">
            <v>0</v>
          </cell>
          <cell r="I94">
            <v>0</v>
          </cell>
          <cell r="J94">
            <v>0</v>
          </cell>
          <cell r="M94">
            <v>0</v>
          </cell>
          <cell r="N94">
            <v>0</v>
          </cell>
          <cell r="Q94">
            <v>0</v>
          </cell>
          <cell r="R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E94">
            <v>0</v>
          </cell>
          <cell r="AH94">
            <v>0</v>
          </cell>
          <cell r="AI94">
            <v>0</v>
          </cell>
          <cell r="AL94">
            <v>0</v>
          </cell>
          <cell r="AM94">
            <v>0</v>
          </cell>
          <cell r="AP94">
            <v>0</v>
          </cell>
          <cell r="AQ94">
            <v>0</v>
          </cell>
          <cell r="AT94">
            <v>0</v>
          </cell>
          <cell r="AU94">
            <v>0</v>
          </cell>
          <cell r="AX94">
            <v>0</v>
          </cell>
          <cell r="AY94">
            <v>0</v>
          </cell>
          <cell r="BB94">
            <v>0</v>
          </cell>
          <cell r="BC94">
            <v>0</v>
          </cell>
          <cell r="BF94">
            <v>0</v>
          </cell>
          <cell r="BG94">
            <v>0</v>
          </cell>
          <cell r="BJ94">
            <v>0</v>
          </cell>
          <cell r="BK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</row>
        <row r="95">
          <cell r="B95" t="str">
            <v>||</v>
          </cell>
          <cell r="E95">
            <v>0</v>
          </cell>
          <cell r="F95">
            <v>0</v>
          </cell>
          <cell r="I95">
            <v>0</v>
          </cell>
          <cell r="J95">
            <v>0</v>
          </cell>
          <cell r="M95">
            <v>0</v>
          </cell>
          <cell r="N95">
            <v>0</v>
          </cell>
          <cell r="Q95">
            <v>0</v>
          </cell>
          <cell r="R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D95">
            <v>0</v>
          </cell>
          <cell r="AE95">
            <v>0</v>
          </cell>
          <cell r="AH95">
            <v>0</v>
          </cell>
          <cell r="AI95">
            <v>0</v>
          </cell>
          <cell r="AL95">
            <v>0</v>
          </cell>
          <cell r="AM95">
            <v>0</v>
          </cell>
          <cell r="AP95">
            <v>0</v>
          </cell>
          <cell r="AQ95">
            <v>0</v>
          </cell>
          <cell r="AT95">
            <v>0</v>
          </cell>
          <cell r="AU95">
            <v>0</v>
          </cell>
          <cell r="AX95">
            <v>0</v>
          </cell>
          <cell r="AY95">
            <v>0</v>
          </cell>
          <cell r="BB95">
            <v>0</v>
          </cell>
          <cell r="BC95">
            <v>0</v>
          </cell>
          <cell r="BF95">
            <v>0</v>
          </cell>
          <cell r="BG95">
            <v>0</v>
          </cell>
          <cell r="BJ95">
            <v>0</v>
          </cell>
          <cell r="BK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</row>
        <row r="96">
          <cell r="B96" t="str">
            <v>||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</row>
        <row r="97">
          <cell r="B97" t="str">
            <v>||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</row>
        <row r="98">
          <cell r="B98" t="str">
            <v>||</v>
          </cell>
        </row>
        <row r="99">
          <cell r="B99" t="str">
            <v>||</v>
          </cell>
        </row>
        <row r="100">
          <cell r="B100" t="str">
            <v>||</v>
          </cell>
          <cell r="E100">
            <v>0</v>
          </cell>
          <cell r="F100">
            <v>0</v>
          </cell>
          <cell r="I100">
            <v>0</v>
          </cell>
          <cell r="J100">
            <v>0</v>
          </cell>
          <cell r="M100">
            <v>0</v>
          </cell>
          <cell r="N100">
            <v>0</v>
          </cell>
          <cell r="Q100">
            <v>0</v>
          </cell>
          <cell r="R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H100">
            <v>0</v>
          </cell>
          <cell r="AI100">
            <v>0</v>
          </cell>
          <cell r="AL100">
            <v>0</v>
          </cell>
          <cell r="AM100">
            <v>0</v>
          </cell>
          <cell r="AP100">
            <v>0</v>
          </cell>
          <cell r="AQ100">
            <v>0</v>
          </cell>
          <cell r="AT100">
            <v>0</v>
          </cell>
          <cell r="AU100">
            <v>0</v>
          </cell>
          <cell r="AX100">
            <v>0</v>
          </cell>
          <cell r="AY100">
            <v>0</v>
          </cell>
          <cell r="BB100">
            <v>0</v>
          </cell>
          <cell r="BC100">
            <v>0</v>
          </cell>
          <cell r="BF100">
            <v>0</v>
          </cell>
          <cell r="BG100">
            <v>0</v>
          </cell>
          <cell r="BJ100">
            <v>0</v>
          </cell>
          <cell r="BK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</row>
        <row r="101">
          <cell r="B101" t="str">
            <v>||</v>
          </cell>
          <cell r="E101">
            <v>0</v>
          </cell>
          <cell r="F101">
            <v>0</v>
          </cell>
          <cell r="I101">
            <v>0</v>
          </cell>
          <cell r="J101">
            <v>0</v>
          </cell>
          <cell r="M101">
            <v>0</v>
          </cell>
          <cell r="N101">
            <v>0</v>
          </cell>
          <cell r="Q101">
            <v>0</v>
          </cell>
          <cell r="R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L101">
            <v>0</v>
          </cell>
          <cell r="AM101">
            <v>0</v>
          </cell>
          <cell r="AP101">
            <v>0</v>
          </cell>
          <cell r="AQ101">
            <v>0</v>
          </cell>
          <cell r="AT101">
            <v>0</v>
          </cell>
          <cell r="AU101">
            <v>0</v>
          </cell>
          <cell r="AX101">
            <v>0</v>
          </cell>
          <cell r="AY101">
            <v>0</v>
          </cell>
          <cell r="BB101">
            <v>0</v>
          </cell>
          <cell r="BC101">
            <v>0</v>
          </cell>
          <cell r="BF101">
            <v>0</v>
          </cell>
          <cell r="BG101">
            <v>0</v>
          </cell>
          <cell r="BJ101">
            <v>0</v>
          </cell>
          <cell r="BK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</row>
        <row r="102">
          <cell r="B102" t="str">
            <v>||</v>
          </cell>
          <cell r="E102">
            <v>0</v>
          </cell>
          <cell r="F102">
            <v>0</v>
          </cell>
          <cell r="I102">
            <v>0</v>
          </cell>
          <cell r="J102">
            <v>0</v>
          </cell>
          <cell r="M102">
            <v>0</v>
          </cell>
          <cell r="N102">
            <v>0</v>
          </cell>
          <cell r="Q102">
            <v>0</v>
          </cell>
          <cell r="R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L102">
            <v>0</v>
          </cell>
          <cell r="AM102">
            <v>0</v>
          </cell>
          <cell r="AP102">
            <v>0</v>
          </cell>
          <cell r="AQ102">
            <v>0</v>
          </cell>
          <cell r="AT102">
            <v>0</v>
          </cell>
          <cell r="AU102">
            <v>0</v>
          </cell>
          <cell r="AX102">
            <v>0</v>
          </cell>
          <cell r="AY102">
            <v>0</v>
          </cell>
          <cell r="BB102">
            <v>0</v>
          </cell>
          <cell r="BC102">
            <v>0</v>
          </cell>
          <cell r="BF102">
            <v>0</v>
          </cell>
          <cell r="BG102">
            <v>0</v>
          </cell>
          <cell r="BJ102">
            <v>0</v>
          </cell>
          <cell r="BK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</row>
        <row r="103">
          <cell r="B103" t="str">
            <v>||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</row>
        <row r="104">
          <cell r="B104" t="str">
            <v>||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</row>
        <row r="105">
          <cell r="B105" t="str">
            <v>||</v>
          </cell>
        </row>
        <row r="106">
          <cell r="B106" t="str">
            <v>||</v>
          </cell>
        </row>
        <row r="107">
          <cell r="B107" t="str">
            <v>||</v>
          </cell>
          <cell r="E107">
            <v>0</v>
          </cell>
          <cell r="F107">
            <v>0</v>
          </cell>
          <cell r="I107">
            <v>0</v>
          </cell>
          <cell r="J107">
            <v>0</v>
          </cell>
          <cell r="M107">
            <v>0</v>
          </cell>
          <cell r="N107">
            <v>0</v>
          </cell>
          <cell r="Q107">
            <v>0</v>
          </cell>
          <cell r="R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L107">
            <v>0</v>
          </cell>
          <cell r="AM107">
            <v>0</v>
          </cell>
          <cell r="AP107">
            <v>0</v>
          </cell>
          <cell r="AQ107">
            <v>0</v>
          </cell>
          <cell r="AT107">
            <v>0</v>
          </cell>
          <cell r="AU107">
            <v>0</v>
          </cell>
          <cell r="AX107">
            <v>0</v>
          </cell>
          <cell r="AY107">
            <v>0</v>
          </cell>
          <cell r="BB107">
            <v>0</v>
          </cell>
          <cell r="BC107">
            <v>0</v>
          </cell>
          <cell r="BF107">
            <v>0</v>
          </cell>
          <cell r="BG107">
            <v>0</v>
          </cell>
          <cell r="BJ107">
            <v>0</v>
          </cell>
          <cell r="BK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</row>
        <row r="108">
          <cell r="B108" t="str">
            <v>||</v>
          </cell>
          <cell r="E108">
            <v>0</v>
          </cell>
          <cell r="F108">
            <v>0</v>
          </cell>
          <cell r="I108">
            <v>0</v>
          </cell>
          <cell r="J108">
            <v>0</v>
          </cell>
          <cell r="M108">
            <v>0</v>
          </cell>
          <cell r="N108">
            <v>0</v>
          </cell>
          <cell r="Q108">
            <v>0</v>
          </cell>
          <cell r="R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L108">
            <v>0</v>
          </cell>
          <cell r="AM108">
            <v>0</v>
          </cell>
          <cell r="AP108">
            <v>0</v>
          </cell>
          <cell r="AQ108">
            <v>0</v>
          </cell>
          <cell r="AT108">
            <v>0</v>
          </cell>
          <cell r="AU108">
            <v>0</v>
          </cell>
          <cell r="AX108">
            <v>0</v>
          </cell>
          <cell r="AY108">
            <v>0</v>
          </cell>
          <cell r="BB108">
            <v>0</v>
          </cell>
          <cell r="BC108">
            <v>0</v>
          </cell>
          <cell r="BF108">
            <v>0</v>
          </cell>
          <cell r="BG108">
            <v>0</v>
          </cell>
          <cell r="BJ108">
            <v>0</v>
          </cell>
          <cell r="BK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</row>
        <row r="109">
          <cell r="B109" t="str">
            <v>||</v>
          </cell>
          <cell r="E109">
            <v>0</v>
          </cell>
          <cell r="F109">
            <v>0</v>
          </cell>
          <cell r="I109">
            <v>0</v>
          </cell>
          <cell r="J109">
            <v>0</v>
          </cell>
          <cell r="M109">
            <v>0</v>
          </cell>
          <cell r="N109">
            <v>0</v>
          </cell>
          <cell r="Q109">
            <v>0</v>
          </cell>
          <cell r="R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H109">
            <v>0</v>
          </cell>
          <cell r="AI109">
            <v>0</v>
          </cell>
          <cell r="AL109">
            <v>0</v>
          </cell>
          <cell r="AM109">
            <v>0</v>
          </cell>
          <cell r="AP109">
            <v>0</v>
          </cell>
          <cell r="AQ109">
            <v>0</v>
          </cell>
          <cell r="AT109">
            <v>0</v>
          </cell>
          <cell r="AU109">
            <v>0</v>
          </cell>
          <cell r="AX109">
            <v>0</v>
          </cell>
          <cell r="AY109">
            <v>0</v>
          </cell>
          <cell r="BB109">
            <v>0</v>
          </cell>
          <cell r="BC109">
            <v>0</v>
          </cell>
          <cell r="BF109">
            <v>0</v>
          </cell>
          <cell r="BG109">
            <v>0</v>
          </cell>
          <cell r="BJ109">
            <v>0</v>
          </cell>
          <cell r="BK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</row>
        <row r="110">
          <cell r="B110" t="str">
            <v>||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</row>
        <row r="111">
          <cell r="B111" t="str">
            <v>||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</row>
        <row r="112">
          <cell r="B112" t="str">
            <v>||</v>
          </cell>
        </row>
        <row r="113">
          <cell r="B113" t="str">
            <v>||</v>
          </cell>
        </row>
        <row r="114">
          <cell r="B114" t="str">
            <v>||</v>
          </cell>
          <cell r="E114">
            <v>0</v>
          </cell>
          <cell r="F114">
            <v>0</v>
          </cell>
          <cell r="I114">
            <v>0</v>
          </cell>
          <cell r="J114">
            <v>0</v>
          </cell>
          <cell r="M114">
            <v>0</v>
          </cell>
          <cell r="N114">
            <v>0</v>
          </cell>
          <cell r="Q114">
            <v>0</v>
          </cell>
          <cell r="R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H114">
            <v>0</v>
          </cell>
          <cell r="AI114">
            <v>0</v>
          </cell>
          <cell r="AL114">
            <v>0</v>
          </cell>
          <cell r="AM114">
            <v>0</v>
          </cell>
          <cell r="AP114">
            <v>0</v>
          </cell>
          <cell r="AQ114">
            <v>0</v>
          </cell>
          <cell r="AT114">
            <v>0</v>
          </cell>
          <cell r="AU114">
            <v>0</v>
          </cell>
          <cell r="AX114">
            <v>0</v>
          </cell>
          <cell r="AY114">
            <v>0</v>
          </cell>
          <cell r="BB114">
            <v>0</v>
          </cell>
          <cell r="BC114">
            <v>0</v>
          </cell>
          <cell r="BF114">
            <v>0</v>
          </cell>
          <cell r="BG114">
            <v>0</v>
          </cell>
          <cell r="BJ114">
            <v>0</v>
          </cell>
          <cell r="BK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</row>
        <row r="115">
          <cell r="B115" t="str">
            <v>||</v>
          </cell>
          <cell r="E115">
            <v>0</v>
          </cell>
          <cell r="F115">
            <v>0</v>
          </cell>
          <cell r="I115">
            <v>0</v>
          </cell>
          <cell r="J115">
            <v>0</v>
          </cell>
          <cell r="M115">
            <v>0</v>
          </cell>
          <cell r="N115">
            <v>0</v>
          </cell>
          <cell r="Q115">
            <v>0</v>
          </cell>
          <cell r="R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H115">
            <v>0</v>
          </cell>
          <cell r="AI115">
            <v>0</v>
          </cell>
          <cell r="AL115">
            <v>0</v>
          </cell>
          <cell r="AM115">
            <v>0</v>
          </cell>
          <cell r="AP115">
            <v>0</v>
          </cell>
          <cell r="AQ115">
            <v>0</v>
          </cell>
          <cell r="AT115">
            <v>0</v>
          </cell>
          <cell r="AU115">
            <v>0</v>
          </cell>
          <cell r="AX115">
            <v>0</v>
          </cell>
          <cell r="AY115">
            <v>0</v>
          </cell>
          <cell r="BB115">
            <v>0</v>
          </cell>
          <cell r="BC115">
            <v>0</v>
          </cell>
          <cell r="BF115">
            <v>0</v>
          </cell>
          <cell r="BG115">
            <v>0</v>
          </cell>
          <cell r="BJ115">
            <v>0</v>
          </cell>
          <cell r="BK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</row>
        <row r="116">
          <cell r="B116" t="str">
            <v>||</v>
          </cell>
          <cell r="E116">
            <v>0</v>
          </cell>
          <cell r="F116">
            <v>0</v>
          </cell>
          <cell r="I116">
            <v>0</v>
          </cell>
          <cell r="J116">
            <v>0</v>
          </cell>
          <cell r="M116">
            <v>0</v>
          </cell>
          <cell r="N116">
            <v>0</v>
          </cell>
          <cell r="Q116">
            <v>0</v>
          </cell>
          <cell r="R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H116">
            <v>0</v>
          </cell>
          <cell r="AI116">
            <v>0</v>
          </cell>
          <cell r="AL116">
            <v>0</v>
          </cell>
          <cell r="AM116">
            <v>0</v>
          </cell>
          <cell r="AP116">
            <v>0</v>
          </cell>
          <cell r="AQ116">
            <v>0</v>
          </cell>
          <cell r="AT116">
            <v>0</v>
          </cell>
          <cell r="AU116">
            <v>0</v>
          </cell>
          <cell r="AX116">
            <v>0</v>
          </cell>
          <cell r="AY116">
            <v>0</v>
          </cell>
          <cell r="BB116">
            <v>0</v>
          </cell>
          <cell r="BC116">
            <v>0</v>
          </cell>
          <cell r="BF116">
            <v>0</v>
          </cell>
          <cell r="BG116">
            <v>0</v>
          </cell>
          <cell r="BJ116">
            <v>0</v>
          </cell>
          <cell r="BK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</row>
        <row r="117">
          <cell r="B117" t="str">
            <v>||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</row>
        <row r="118">
          <cell r="B118" t="str">
            <v>||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</row>
        <row r="119">
          <cell r="B119" t="str">
            <v>||</v>
          </cell>
        </row>
        <row r="120">
          <cell r="B120" t="str">
            <v>||</v>
          </cell>
        </row>
        <row r="121">
          <cell r="B121" t="str">
            <v>||</v>
          </cell>
          <cell r="E121">
            <v>0</v>
          </cell>
          <cell r="F121">
            <v>0</v>
          </cell>
          <cell r="I121">
            <v>0</v>
          </cell>
          <cell r="J121">
            <v>0</v>
          </cell>
          <cell r="M121">
            <v>0</v>
          </cell>
          <cell r="N121">
            <v>0</v>
          </cell>
          <cell r="Q121">
            <v>0</v>
          </cell>
          <cell r="R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H121">
            <v>0</v>
          </cell>
          <cell r="AI121">
            <v>0</v>
          </cell>
          <cell r="AL121">
            <v>0</v>
          </cell>
          <cell r="AM121">
            <v>0</v>
          </cell>
          <cell r="AP121">
            <v>0</v>
          </cell>
          <cell r="AQ121">
            <v>0</v>
          </cell>
          <cell r="AT121">
            <v>0</v>
          </cell>
          <cell r="AU121">
            <v>0</v>
          </cell>
          <cell r="AX121">
            <v>0</v>
          </cell>
          <cell r="AY121">
            <v>0</v>
          </cell>
          <cell r="BB121">
            <v>0</v>
          </cell>
          <cell r="BC121">
            <v>0</v>
          </cell>
          <cell r="BF121">
            <v>0</v>
          </cell>
          <cell r="BG121">
            <v>0</v>
          </cell>
          <cell r="BJ121">
            <v>0</v>
          </cell>
          <cell r="BK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</row>
        <row r="122">
          <cell r="B122" t="str">
            <v>||</v>
          </cell>
          <cell r="E122">
            <v>0</v>
          </cell>
          <cell r="F122">
            <v>0</v>
          </cell>
          <cell r="I122">
            <v>0</v>
          </cell>
          <cell r="J122">
            <v>0</v>
          </cell>
          <cell r="M122">
            <v>0</v>
          </cell>
          <cell r="N122">
            <v>0</v>
          </cell>
          <cell r="Q122">
            <v>0</v>
          </cell>
          <cell r="R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H122">
            <v>0</v>
          </cell>
          <cell r="AI122">
            <v>0</v>
          </cell>
          <cell r="AL122">
            <v>0</v>
          </cell>
          <cell r="AM122">
            <v>0</v>
          </cell>
          <cell r="AP122">
            <v>0</v>
          </cell>
          <cell r="AQ122">
            <v>0</v>
          </cell>
          <cell r="AT122">
            <v>0</v>
          </cell>
          <cell r="AU122">
            <v>0</v>
          </cell>
          <cell r="AX122">
            <v>0</v>
          </cell>
          <cell r="AY122">
            <v>0</v>
          </cell>
          <cell r="BB122">
            <v>0</v>
          </cell>
          <cell r="BC122">
            <v>0</v>
          </cell>
          <cell r="BF122">
            <v>0</v>
          </cell>
          <cell r="BG122">
            <v>0</v>
          </cell>
          <cell r="BJ122">
            <v>0</v>
          </cell>
          <cell r="BK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</row>
        <row r="123">
          <cell r="B123" t="str">
            <v>||</v>
          </cell>
          <cell r="E123">
            <v>0</v>
          </cell>
          <cell r="F123">
            <v>0</v>
          </cell>
          <cell r="I123">
            <v>0</v>
          </cell>
          <cell r="J123">
            <v>0</v>
          </cell>
          <cell r="M123">
            <v>0</v>
          </cell>
          <cell r="N123">
            <v>0</v>
          </cell>
          <cell r="Q123">
            <v>0</v>
          </cell>
          <cell r="R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H123">
            <v>0</v>
          </cell>
          <cell r="AI123">
            <v>0</v>
          </cell>
          <cell r="AL123">
            <v>0</v>
          </cell>
          <cell r="AM123">
            <v>0</v>
          </cell>
          <cell r="AP123">
            <v>0</v>
          </cell>
          <cell r="AQ123">
            <v>0</v>
          </cell>
          <cell r="AT123">
            <v>0</v>
          </cell>
          <cell r="AU123">
            <v>0</v>
          </cell>
          <cell r="AX123">
            <v>0</v>
          </cell>
          <cell r="AY123">
            <v>0</v>
          </cell>
          <cell r="BB123">
            <v>0</v>
          </cell>
          <cell r="BC123">
            <v>0</v>
          </cell>
          <cell r="BF123">
            <v>0</v>
          </cell>
          <cell r="BG123">
            <v>0</v>
          </cell>
          <cell r="BJ123">
            <v>0</v>
          </cell>
          <cell r="BK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</row>
        <row r="124">
          <cell r="B124" t="str">
            <v>||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</row>
        <row r="125">
          <cell r="B125" t="str">
            <v>||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</row>
        <row r="126">
          <cell r="B126" t="str">
            <v>||</v>
          </cell>
        </row>
        <row r="127">
          <cell r="B127" t="str">
            <v>||</v>
          </cell>
        </row>
        <row r="128">
          <cell r="B128" t="str">
            <v>||</v>
          </cell>
          <cell r="E128">
            <v>0</v>
          </cell>
          <cell r="F128">
            <v>0</v>
          </cell>
          <cell r="I128">
            <v>0</v>
          </cell>
          <cell r="J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D128">
            <v>0</v>
          </cell>
          <cell r="AE128">
            <v>0</v>
          </cell>
          <cell r="AH128">
            <v>0</v>
          </cell>
          <cell r="AI128">
            <v>0</v>
          </cell>
          <cell r="AL128">
            <v>0</v>
          </cell>
          <cell r="AM128">
            <v>0</v>
          </cell>
          <cell r="AP128">
            <v>0</v>
          </cell>
          <cell r="AQ128">
            <v>0</v>
          </cell>
          <cell r="AT128">
            <v>0</v>
          </cell>
          <cell r="AU128">
            <v>0</v>
          </cell>
          <cell r="AX128">
            <v>0</v>
          </cell>
          <cell r="AY128">
            <v>0</v>
          </cell>
          <cell r="BB128">
            <v>0</v>
          </cell>
          <cell r="BC128">
            <v>0</v>
          </cell>
          <cell r="BF128">
            <v>0</v>
          </cell>
          <cell r="BG128">
            <v>0</v>
          </cell>
          <cell r="BJ128">
            <v>0</v>
          </cell>
          <cell r="BK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</row>
        <row r="129">
          <cell r="B129" t="str">
            <v>||</v>
          </cell>
          <cell r="E129">
            <v>0</v>
          </cell>
          <cell r="F129">
            <v>0</v>
          </cell>
          <cell r="I129">
            <v>0</v>
          </cell>
          <cell r="J129">
            <v>0</v>
          </cell>
          <cell r="M129">
            <v>0</v>
          </cell>
          <cell r="N129">
            <v>0</v>
          </cell>
          <cell r="Q129">
            <v>0</v>
          </cell>
          <cell r="R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H129">
            <v>0</v>
          </cell>
          <cell r="AI129">
            <v>0</v>
          </cell>
          <cell r="AL129">
            <v>0</v>
          </cell>
          <cell r="AM129">
            <v>0</v>
          </cell>
          <cell r="AP129">
            <v>0</v>
          </cell>
          <cell r="AQ129">
            <v>0</v>
          </cell>
          <cell r="AT129">
            <v>0</v>
          </cell>
          <cell r="AU129">
            <v>0</v>
          </cell>
          <cell r="AX129">
            <v>0</v>
          </cell>
          <cell r="AY129">
            <v>0</v>
          </cell>
          <cell r="BB129">
            <v>0</v>
          </cell>
          <cell r="BC129">
            <v>0</v>
          </cell>
          <cell r="BF129">
            <v>0</v>
          </cell>
          <cell r="BG129">
            <v>0</v>
          </cell>
          <cell r="BJ129">
            <v>0</v>
          </cell>
          <cell r="BK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</row>
        <row r="130">
          <cell r="B130" t="str">
            <v>||</v>
          </cell>
          <cell r="E130">
            <v>0</v>
          </cell>
          <cell r="F130">
            <v>0</v>
          </cell>
          <cell r="I130">
            <v>0</v>
          </cell>
          <cell r="J130">
            <v>0</v>
          </cell>
          <cell r="M130">
            <v>0</v>
          </cell>
          <cell r="N130">
            <v>0</v>
          </cell>
          <cell r="Q130">
            <v>0</v>
          </cell>
          <cell r="R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D130">
            <v>0</v>
          </cell>
          <cell r="AE130">
            <v>0</v>
          </cell>
          <cell r="AH130">
            <v>0</v>
          </cell>
          <cell r="AI130">
            <v>0</v>
          </cell>
          <cell r="AL130">
            <v>0</v>
          </cell>
          <cell r="AM130">
            <v>0</v>
          </cell>
          <cell r="AP130">
            <v>0</v>
          </cell>
          <cell r="AQ130">
            <v>0</v>
          </cell>
          <cell r="AT130">
            <v>0</v>
          </cell>
          <cell r="AU130">
            <v>0</v>
          </cell>
          <cell r="AX130">
            <v>0</v>
          </cell>
          <cell r="AY130">
            <v>0</v>
          </cell>
          <cell r="BB130">
            <v>0</v>
          </cell>
          <cell r="BC130">
            <v>0</v>
          </cell>
          <cell r="BF130">
            <v>0</v>
          </cell>
          <cell r="BG130">
            <v>0</v>
          </cell>
          <cell r="BJ130">
            <v>0</v>
          </cell>
          <cell r="BK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</row>
        <row r="131">
          <cell r="B131" t="str">
            <v>||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</row>
        <row r="132">
          <cell r="B132" t="str">
            <v>||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</row>
        <row r="133">
          <cell r="B133" t="str">
            <v>||</v>
          </cell>
        </row>
        <row r="134">
          <cell r="B134" t="str">
            <v>||</v>
          </cell>
        </row>
        <row r="135">
          <cell r="B135" t="str">
            <v>||</v>
          </cell>
          <cell r="E135">
            <v>0</v>
          </cell>
          <cell r="F135">
            <v>0</v>
          </cell>
          <cell r="I135">
            <v>0</v>
          </cell>
          <cell r="J135">
            <v>0</v>
          </cell>
          <cell r="M135">
            <v>0</v>
          </cell>
          <cell r="N135">
            <v>0</v>
          </cell>
          <cell r="Q135">
            <v>0</v>
          </cell>
          <cell r="R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H135">
            <v>0</v>
          </cell>
          <cell r="AI135">
            <v>0</v>
          </cell>
          <cell r="AL135">
            <v>0</v>
          </cell>
          <cell r="AM135">
            <v>0</v>
          </cell>
          <cell r="AP135">
            <v>0</v>
          </cell>
          <cell r="AQ135">
            <v>0</v>
          </cell>
          <cell r="AT135">
            <v>0</v>
          </cell>
          <cell r="AU135">
            <v>0</v>
          </cell>
          <cell r="AX135">
            <v>0</v>
          </cell>
          <cell r="AY135">
            <v>0</v>
          </cell>
          <cell r="BB135">
            <v>0</v>
          </cell>
          <cell r="BC135">
            <v>0</v>
          </cell>
          <cell r="BF135">
            <v>0</v>
          </cell>
          <cell r="BG135">
            <v>0</v>
          </cell>
          <cell r="BJ135">
            <v>0</v>
          </cell>
          <cell r="BK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</row>
        <row r="136">
          <cell r="B136" t="str">
            <v>||</v>
          </cell>
          <cell r="E136">
            <v>0</v>
          </cell>
          <cell r="F136">
            <v>0</v>
          </cell>
          <cell r="I136">
            <v>0</v>
          </cell>
          <cell r="J136">
            <v>0</v>
          </cell>
          <cell r="M136">
            <v>0</v>
          </cell>
          <cell r="N136">
            <v>0</v>
          </cell>
          <cell r="Q136">
            <v>0</v>
          </cell>
          <cell r="R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E136">
            <v>0</v>
          </cell>
          <cell r="AH136">
            <v>0</v>
          </cell>
          <cell r="AI136">
            <v>0</v>
          </cell>
          <cell r="AL136">
            <v>0</v>
          </cell>
          <cell r="AM136">
            <v>0</v>
          </cell>
          <cell r="AP136">
            <v>0</v>
          </cell>
          <cell r="AQ136">
            <v>0</v>
          </cell>
          <cell r="AT136">
            <v>0</v>
          </cell>
          <cell r="AU136">
            <v>0</v>
          </cell>
          <cell r="AX136">
            <v>0</v>
          </cell>
          <cell r="AY136">
            <v>0</v>
          </cell>
          <cell r="BB136">
            <v>0</v>
          </cell>
          <cell r="BC136">
            <v>0</v>
          </cell>
          <cell r="BF136">
            <v>0</v>
          </cell>
          <cell r="BG136">
            <v>0</v>
          </cell>
          <cell r="BJ136">
            <v>0</v>
          </cell>
          <cell r="BK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</row>
        <row r="137">
          <cell r="B137" t="str">
            <v>||</v>
          </cell>
          <cell r="E137">
            <v>0</v>
          </cell>
          <cell r="F137">
            <v>0</v>
          </cell>
          <cell r="I137">
            <v>0</v>
          </cell>
          <cell r="J137">
            <v>0</v>
          </cell>
          <cell r="M137">
            <v>0</v>
          </cell>
          <cell r="N137">
            <v>0</v>
          </cell>
          <cell r="Q137">
            <v>0</v>
          </cell>
          <cell r="R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H137">
            <v>0</v>
          </cell>
          <cell r="AI137">
            <v>0</v>
          </cell>
          <cell r="AL137">
            <v>0</v>
          </cell>
          <cell r="AM137">
            <v>0</v>
          </cell>
          <cell r="AP137">
            <v>0</v>
          </cell>
          <cell r="AQ137">
            <v>0</v>
          </cell>
          <cell r="AT137">
            <v>0</v>
          </cell>
          <cell r="AU137">
            <v>0</v>
          </cell>
          <cell r="AX137">
            <v>0</v>
          </cell>
          <cell r="AY137">
            <v>0</v>
          </cell>
          <cell r="BB137">
            <v>0</v>
          </cell>
          <cell r="BC137">
            <v>0</v>
          </cell>
          <cell r="BF137">
            <v>0</v>
          </cell>
          <cell r="BG137">
            <v>0</v>
          </cell>
          <cell r="BJ137">
            <v>0</v>
          </cell>
          <cell r="BK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</row>
        <row r="138">
          <cell r="B138" t="str">
            <v>||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</row>
        <row r="139">
          <cell r="B139" t="str">
            <v>||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</row>
        <row r="140">
          <cell r="B140" t="str">
            <v>||</v>
          </cell>
        </row>
        <row r="141">
          <cell r="B141" t="str">
            <v>||</v>
          </cell>
        </row>
        <row r="142">
          <cell r="B142" t="str">
            <v>||</v>
          </cell>
          <cell r="E142">
            <v>0</v>
          </cell>
          <cell r="F142">
            <v>0</v>
          </cell>
          <cell r="I142">
            <v>0</v>
          </cell>
          <cell r="J142">
            <v>0</v>
          </cell>
          <cell r="M142">
            <v>0</v>
          </cell>
          <cell r="N142">
            <v>0</v>
          </cell>
          <cell r="Q142">
            <v>0</v>
          </cell>
          <cell r="R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D142">
            <v>0</v>
          </cell>
          <cell r="AE142">
            <v>0</v>
          </cell>
          <cell r="AH142">
            <v>0</v>
          </cell>
          <cell r="AI142">
            <v>0</v>
          </cell>
          <cell r="AL142">
            <v>0</v>
          </cell>
          <cell r="AM142">
            <v>0</v>
          </cell>
          <cell r="AP142">
            <v>0</v>
          </cell>
          <cell r="AQ142">
            <v>0</v>
          </cell>
          <cell r="AT142">
            <v>0</v>
          </cell>
          <cell r="AU142">
            <v>0</v>
          </cell>
          <cell r="AX142">
            <v>0</v>
          </cell>
          <cell r="AY142">
            <v>0</v>
          </cell>
          <cell r="BB142">
            <v>0</v>
          </cell>
          <cell r="BC142">
            <v>0</v>
          </cell>
          <cell r="BF142">
            <v>0</v>
          </cell>
          <cell r="BG142">
            <v>0</v>
          </cell>
          <cell r="BJ142">
            <v>0</v>
          </cell>
          <cell r="BK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</row>
        <row r="143">
          <cell r="B143" t="str">
            <v>||</v>
          </cell>
          <cell r="E143">
            <v>0</v>
          </cell>
          <cell r="F143">
            <v>0</v>
          </cell>
          <cell r="I143">
            <v>0</v>
          </cell>
          <cell r="J143">
            <v>0</v>
          </cell>
          <cell r="M143">
            <v>0</v>
          </cell>
          <cell r="N143">
            <v>0</v>
          </cell>
          <cell r="Q143">
            <v>0</v>
          </cell>
          <cell r="R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D143">
            <v>0</v>
          </cell>
          <cell r="AE143">
            <v>0</v>
          </cell>
          <cell r="AH143">
            <v>0</v>
          </cell>
          <cell r="AI143">
            <v>0</v>
          </cell>
          <cell r="AL143">
            <v>0</v>
          </cell>
          <cell r="AM143">
            <v>0</v>
          </cell>
          <cell r="AP143">
            <v>0</v>
          </cell>
          <cell r="AQ143">
            <v>0</v>
          </cell>
          <cell r="AT143">
            <v>0</v>
          </cell>
          <cell r="AU143">
            <v>0</v>
          </cell>
          <cell r="AX143">
            <v>0</v>
          </cell>
          <cell r="AY143">
            <v>0</v>
          </cell>
          <cell r="BB143">
            <v>0</v>
          </cell>
          <cell r="BC143">
            <v>0</v>
          </cell>
          <cell r="BF143">
            <v>0</v>
          </cell>
          <cell r="BG143">
            <v>0</v>
          </cell>
          <cell r="BJ143">
            <v>0</v>
          </cell>
          <cell r="BK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</row>
        <row r="144">
          <cell r="B144" t="str">
            <v>||</v>
          </cell>
          <cell r="E144">
            <v>0</v>
          </cell>
          <cell r="F144">
            <v>0</v>
          </cell>
          <cell r="I144">
            <v>0</v>
          </cell>
          <cell r="J144">
            <v>0</v>
          </cell>
          <cell r="M144">
            <v>0</v>
          </cell>
          <cell r="N144">
            <v>0</v>
          </cell>
          <cell r="Q144">
            <v>0</v>
          </cell>
          <cell r="R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D144">
            <v>0</v>
          </cell>
          <cell r="AE144">
            <v>0</v>
          </cell>
          <cell r="AH144">
            <v>0</v>
          </cell>
          <cell r="AI144">
            <v>0</v>
          </cell>
          <cell r="AL144">
            <v>0</v>
          </cell>
          <cell r="AM144">
            <v>0</v>
          </cell>
          <cell r="AP144">
            <v>0</v>
          </cell>
          <cell r="AQ144">
            <v>0</v>
          </cell>
          <cell r="AT144">
            <v>0</v>
          </cell>
          <cell r="AU144">
            <v>0</v>
          </cell>
          <cell r="AX144">
            <v>0</v>
          </cell>
          <cell r="AY144">
            <v>0</v>
          </cell>
          <cell r="BB144">
            <v>0</v>
          </cell>
          <cell r="BC144">
            <v>0</v>
          </cell>
          <cell r="BF144">
            <v>0</v>
          </cell>
          <cell r="BG144">
            <v>0</v>
          </cell>
          <cell r="BJ144">
            <v>0</v>
          </cell>
          <cell r="BK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</row>
        <row r="145">
          <cell r="B145" t="str">
            <v>||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</row>
        <row r="146">
          <cell r="B146" t="str">
            <v>||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</row>
        <row r="147">
          <cell r="B147" t="str">
            <v>||</v>
          </cell>
        </row>
        <row r="148">
          <cell r="B148" t="str">
            <v>||</v>
          </cell>
        </row>
        <row r="149">
          <cell r="B149" t="str">
            <v>||</v>
          </cell>
          <cell r="E149">
            <v>0</v>
          </cell>
          <cell r="F149">
            <v>0</v>
          </cell>
          <cell r="I149">
            <v>0</v>
          </cell>
          <cell r="J149">
            <v>0</v>
          </cell>
          <cell r="M149">
            <v>0</v>
          </cell>
          <cell r="N149">
            <v>0</v>
          </cell>
          <cell r="Q149">
            <v>0</v>
          </cell>
          <cell r="R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D149">
            <v>0</v>
          </cell>
          <cell r="AE149">
            <v>0</v>
          </cell>
          <cell r="AH149">
            <v>0</v>
          </cell>
          <cell r="AI149">
            <v>0</v>
          </cell>
          <cell r="AL149">
            <v>0</v>
          </cell>
          <cell r="AM149">
            <v>0</v>
          </cell>
          <cell r="AP149">
            <v>0</v>
          </cell>
          <cell r="AQ149">
            <v>0</v>
          </cell>
          <cell r="AT149">
            <v>0</v>
          </cell>
          <cell r="AU149">
            <v>0</v>
          </cell>
          <cell r="AX149">
            <v>0</v>
          </cell>
          <cell r="AY149">
            <v>0</v>
          </cell>
          <cell r="BB149">
            <v>0</v>
          </cell>
          <cell r="BC149">
            <v>0</v>
          </cell>
          <cell r="BF149">
            <v>0</v>
          </cell>
          <cell r="BG149">
            <v>0</v>
          </cell>
          <cell r="BJ149">
            <v>0</v>
          </cell>
          <cell r="BK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</row>
        <row r="150">
          <cell r="B150" t="str">
            <v>||</v>
          </cell>
          <cell r="E150">
            <v>0</v>
          </cell>
          <cell r="F150">
            <v>0</v>
          </cell>
          <cell r="I150">
            <v>0</v>
          </cell>
          <cell r="J150">
            <v>0</v>
          </cell>
          <cell r="M150">
            <v>0</v>
          </cell>
          <cell r="N150">
            <v>0</v>
          </cell>
          <cell r="Q150">
            <v>0</v>
          </cell>
          <cell r="R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D150">
            <v>0</v>
          </cell>
          <cell r="AE150">
            <v>0</v>
          </cell>
          <cell r="AH150">
            <v>0</v>
          </cell>
          <cell r="AI150">
            <v>0</v>
          </cell>
          <cell r="AL150">
            <v>0</v>
          </cell>
          <cell r="AM150">
            <v>0</v>
          </cell>
          <cell r="AP150">
            <v>0</v>
          </cell>
          <cell r="AQ150">
            <v>0</v>
          </cell>
          <cell r="AT150">
            <v>0</v>
          </cell>
          <cell r="AU150">
            <v>0</v>
          </cell>
          <cell r="AX150">
            <v>0</v>
          </cell>
          <cell r="AY150">
            <v>0</v>
          </cell>
          <cell r="BB150">
            <v>0</v>
          </cell>
          <cell r="BC150">
            <v>0</v>
          </cell>
          <cell r="BF150">
            <v>0</v>
          </cell>
          <cell r="BG150">
            <v>0</v>
          </cell>
          <cell r="BJ150">
            <v>0</v>
          </cell>
          <cell r="BK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</row>
        <row r="151">
          <cell r="B151" t="str">
            <v>||</v>
          </cell>
          <cell r="E151">
            <v>0</v>
          </cell>
          <cell r="F151">
            <v>0</v>
          </cell>
          <cell r="I151">
            <v>0</v>
          </cell>
          <cell r="J151">
            <v>0</v>
          </cell>
          <cell r="M151">
            <v>0</v>
          </cell>
          <cell r="N151">
            <v>0</v>
          </cell>
          <cell r="Q151">
            <v>0</v>
          </cell>
          <cell r="R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D151">
            <v>0</v>
          </cell>
          <cell r="AE151">
            <v>0</v>
          </cell>
          <cell r="AH151">
            <v>0</v>
          </cell>
          <cell r="AI151">
            <v>0</v>
          </cell>
          <cell r="AL151">
            <v>0</v>
          </cell>
          <cell r="AM151">
            <v>0</v>
          </cell>
          <cell r="AP151">
            <v>0</v>
          </cell>
          <cell r="AQ151">
            <v>0</v>
          </cell>
          <cell r="AT151">
            <v>0</v>
          </cell>
          <cell r="AU151">
            <v>0</v>
          </cell>
          <cell r="AX151">
            <v>0</v>
          </cell>
          <cell r="AY151">
            <v>0</v>
          </cell>
          <cell r="BB151">
            <v>0</v>
          </cell>
          <cell r="BC151">
            <v>0</v>
          </cell>
          <cell r="BF151">
            <v>0</v>
          </cell>
          <cell r="BG151">
            <v>0</v>
          </cell>
          <cell r="BJ151">
            <v>0</v>
          </cell>
          <cell r="BK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</row>
        <row r="152">
          <cell r="B152" t="str">
            <v>||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</row>
        <row r="153">
          <cell r="B153" t="str">
            <v>||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</row>
        <row r="154">
          <cell r="B154" t="str">
            <v>||</v>
          </cell>
        </row>
        <row r="155">
          <cell r="B155" t="str">
            <v>||</v>
          </cell>
        </row>
        <row r="156">
          <cell r="B156" t="str">
            <v>||</v>
          </cell>
          <cell r="E156">
            <v>0</v>
          </cell>
          <cell r="F156">
            <v>0</v>
          </cell>
          <cell r="I156">
            <v>0</v>
          </cell>
          <cell r="J156">
            <v>0</v>
          </cell>
          <cell r="M156">
            <v>0</v>
          </cell>
          <cell r="N156">
            <v>0</v>
          </cell>
          <cell r="Q156">
            <v>0</v>
          </cell>
          <cell r="R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D156">
            <v>0</v>
          </cell>
          <cell r="AE156">
            <v>0</v>
          </cell>
          <cell r="AH156">
            <v>0</v>
          </cell>
          <cell r="AI156">
            <v>0</v>
          </cell>
          <cell r="AL156">
            <v>0</v>
          </cell>
          <cell r="AM156">
            <v>0</v>
          </cell>
          <cell r="AP156">
            <v>0</v>
          </cell>
          <cell r="AQ156">
            <v>0</v>
          </cell>
          <cell r="AT156">
            <v>0</v>
          </cell>
          <cell r="AU156">
            <v>0</v>
          </cell>
          <cell r="AX156">
            <v>0</v>
          </cell>
          <cell r="AY156">
            <v>0</v>
          </cell>
          <cell r="BB156">
            <v>0</v>
          </cell>
          <cell r="BC156">
            <v>0</v>
          </cell>
          <cell r="BF156">
            <v>0</v>
          </cell>
          <cell r="BG156">
            <v>0</v>
          </cell>
          <cell r="BJ156">
            <v>0</v>
          </cell>
          <cell r="BK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</row>
        <row r="157">
          <cell r="B157" t="str">
            <v>||</v>
          </cell>
          <cell r="E157">
            <v>0</v>
          </cell>
          <cell r="F157">
            <v>0</v>
          </cell>
          <cell r="I157">
            <v>0</v>
          </cell>
          <cell r="J157">
            <v>0</v>
          </cell>
          <cell r="M157">
            <v>0</v>
          </cell>
          <cell r="N157">
            <v>0</v>
          </cell>
          <cell r="Q157">
            <v>0</v>
          </cell>
          <cell r="R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D157">
            <v>0</v>
          </cell>
          <cell r="AE157">
            <v>0</v>
          </cell>
          <cell r="AH157">
            <v>0</v>
          </cell>
          <cell r="AI157">
            <v>0</v>
          </cell>
          <cell r="AL157">
            <v>0</v>
          </cell>
          <cell r="AM157">
            <v>0</v>
          </cell>
          <cell r="AP157">
            <v>0</v>
          </cell>
          <cell r="AQ157">
            <v>0</v>
          </cell>
          <cell r="AT157">
            <v>0</v>
          </cell>
          <cell r="AU157">
            <v>0</v>
          </cell>
          <cell r="AX157">
            <v>0</v>
          </cell>
          <cell r="AY157">
            <v>0</v>
          </cell>
          <cell r="BB157">
            <v>0</v>
          </cell>
          <cell r="BC157">
            <v>0</v>
          </cell>
          <cell r="BF157">
            <v>0</v>
          </cell>
          <cell r="BG157">
            <v>0</v>
          </cell>
          <cell r="BJ157">
            <v>0</v>
          </cell>
          <cell r="BK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</row>
        <row r="158">
          <cell r="B158" t="str">
            <v>||</v>
          </cell>
          <cell r="E158">
            <v>0</v>
          </cell>
          <cell r="F158">
            <v>0</v>
          </cell>
          <cell r="I158">
            <v>0</v>
          </cell>
          <cell r="J158">
            <v>0</v>
          </cell>
          <cell r="M158">
            <v>0</v>
          </cell>
          <cell r="N158">
            <v>0</v>
          </cell>
          <cell r="Q158">
            <v>0</v>
          </cell>
          <cell r="R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D158">
            <v>0</v>
          </cell>
          <cell r="AE158">
            <v>0</v>
          </cell>
          <cell r="AH158">
            <v>0</v>
          </cell>
          <cell r="AI158">
            <v>0</v>
          </cell>
          <cell r="AL158">
            <v>0</v>
          </cell>
          <cell r="AM158">
            <v>0</v>
          </cell>
          <cell r="AP158">
            <v>0</v>
          </cell>
          <cell r="AQ158">
            <v>0</v>
          </cell>
          <cell r="AT158">
            <v>0</v>
          </cell>
          <cell r="AU158">
            <v>0</v>
          </cell>
          <cell r="AX158">
            <v>0</v>
          </cell>
          <cell r="AY158">
            <v>0</v>
          </cell>
          <cell r="BB158">
            <v>0</v>
          </cell>
          <cell r="BC158">
            <v>0</v>
          </cell>
          <cell r="BF158">
            <v>0</v>
          </cell>
          <cell r="BG158">
            <v>0</v>
          </cell>
          <cell r="BJ158">
            <v>0</v>
          </cell>
          <cell r="BK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</row>
        <row r="159">
          <cell r="B159" t="str">
            <v>||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</row>
        <row r="160">
          <cell r="B160" t="str">
            <v>||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</row>
        <row r="161">
          <cell r="B161" t="str">
            <v>||</v>
          </cell>
        </row>
        <row r="162">
          <cell r="B162" t="str">
            <v>||</v>
          </cell>
        </row>
        <row r="163">
          <cell r="B163" t="str">
            <v>||</v>
          </cell>
          <cell r="E163">
            <v>0</v>
          </cell>
          <cell r="F163">
            <v>0</v>
          </cell>
          <cell r="I163">
            <v>0</v>
          </cell>
          <cell r="J163">
            <v>0</v>
          </cell>
          <cell r="M163">
            <v>0</v>
          </cell>
          <cell r="N163">
            <v>0</v>
          </cell>
          <cell r="Q163">
            <v>0</v>
          </cell>
          <cell r="R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D163">
            <v>0</v>
          </cell>
          <cell r="AE163">
            <v>0</v>
          </cell>
          <cell r="AH163">
            <v>0</v>
          </cell>
          <cell r="AI163">
            <v>0</v>
          </cell>
          <cell r="AL163">
            <v>0</v>
          </cell>
          <cell r="AM163">
            <v>0</v>
          </cell>
          <cell r="AP163">
            <v>0</v>
          </cell>
          <cell r="AQ163">
            <v>0</v>
          </cell>
          <cell r="AT163">
            <v>0</v>
          </cell>
          <cell r="AU163">
            <v>0</v>
          </cell>
          <cell r="AX163">
            <v>0</v>
          </cell>
          <cell r="AY163">
            <v>0</v>
          </cell>
          <cell r="BB163">
            <v>0</v>
          </cell>
          <cell r="BC163">
            <v>0</v>
          </cell>
          <cell r="BF163">
            <v>0</v>
          </cell>
          <cell r="BG163">
            <v>0</v>
          </cell>
          <cell r="BJ163">
            <v>0</v>
          </cell>
          <cell r="BK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</row>
        <row r="164">
          <cell r="B164" t="str">
            <v>||</v>
          </cell>
          <cell r="E164">
            <v>0</v>
          </cell>
          <cell r="F164">
            <v>0</v>
          </cell>
          <cell r="I164">
            <v>0</v>
          </cell>
          <cell r="J164">
            <v>0</v>
          </cell>
          <cell r="M164">
            <v>0</v>
          </cell>
          <cell r="N164">
            <v>0</v>
          </cell>
          <cell r="Q164">
            <v>0</v>
          </cell>
          <cell r="R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D164">
            <v>0</v>
          </cell>
          <cell r="AE164">
            <v>0</v>
          </cell>
          <cell r="AH164">
            <v>0</v>
          </cell>
          <cell r="AI164">
            <v>0</v>
          </cell>
          <cell r="AL164">
            <v>0</v>
          </cell>
          <cell r="AM164">
            <v>0</v>
          </cell>
          <cell r="AP164">
            <v>0</v>
          </cell>
          <cell r="AQ164">
            <v>0</v>
          </cell>
          <cell r="AT164">
            <v>0</v>
          </cell>
          <cell r="AU164">
            <v>0</v>
          </cell>
          <cell r="AX164">
            <v>0</v>
          </cell>
          <cell r="AY164">
            <v>0</v>
          </cell>
          <cell r="BB164">
            <v>0</v>
          </cell>
          <cell r="BC164">
            <v>0</v>
          </cell>
          <cell r="BF164">
            <v>0</v>
          </cell>
          <cell r="BG164">
            <v>0</v>
          </cell>
          <cell r="BJ164">
            <v>0</v>
          </cell>
          <cell r="BK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</row>
        <row r="165">
          <cell r="B165" t="str">
            <v>||</v>
          </cell>
          <cell r="E165">
            <v>0</v>
          </cell>
          <cell r="F165">
            <v>0</v>
          </cell>
          <cell r="I165">
            <v>0</v>
          </cell>
          <cell r="J165">
            <v>0</v>
          </cell>
          <cell r="M165">
            <v>0</v>
          </cell>
          <cell r="N165">
            <v>0</v>
          </cell>
          <cell r="Q165">
            <v>0</v>
          </cell>
          <cell r="R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D165">
            <v>0</v>
          </cell>
          <cell r="AE165">
            <v>0</v>
          </cell>
          <cell r="AH165">
            <v>0</v>
          </cell>
          <cell r="AI165">
            <v>0</v>
          </cell>
          <cell r="AL165">
            <v>0</v>
          </cell>
          <cell r="AM165">
            <v>0</v>
          </cell>
          <cell r="AP165">
            <v>0</v>
          </cell>
          <cell r="AQ165">
            <v>0</v>
          </cell>
          <cell r="AT165">
            <v>0</v>
          </cell>
          <cell r="AU165">
            <v>0</v>
          </cell>
          <cell r="AX165">
            <v>0</v>
          </cell>
          <cell r="AY165">
            <v>0</v>
          </cell>
          <cell r="BB165">
            <v>0</v>
          </cell>
          <cell r="BC165">
            <v>0</v>
          </cell>
          <cell r="BF165">
            <v>0</v>
          </cell>
          <cell r="BG165">
            <v>0</v>
          </cell>
          <cell r="BJ165">
            <v>0</v>
          </cell>
          <cell r="BK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</row>
        <row r="166">
          <cell r="B166" t="str">
            <v>||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</row>
        <row r="167">
          <cell r="B167" t="str">
            <v>||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</row>
        <row r="168">
          <cell r="B168" t="str">
            <v>||</v>
          </cell>
        </row>
        <row r="169">
          <cell r="C169">
            <v>0</v>
          </cell>
          <cell r="D169">
            <v>0</v>
          </cell>
          <cell r="E169">
            <v>40254</v>
          </cell>
          <cell r="F169" t="e">
            <v>#REF!</v>
          </cell>
          <cell r="G169">
            <v>0</v>
          </cell>
          <cell r="H169">
            <v>0</v>
          </cell>
          <cell r="I169">
            <v>126276</v>
          </cell>
          <cell r="J169" t="e">
            <v>#REF!</v>
          </cell>
          <cell r="K169">
            <v>0</v>
          </cell>
          <cell r="L169">
            <v>0</v>
          </cell>
          <cell r="M169">
            <v>1000802</v>
          </cell>
          <cell r="N169" t="e">
            <v>#REF!</v>
          </cell>
          <cell r="O169">
            <v>0</v>
          </cell>
          <cell r="P169">
            <v>0</v>
          </cell>
          <cell r="Q169">
            <v>2658832</v>
          </cell>
          <cell r="R169" t="e">
            <v>#REF!</v>
          </cell>
          <cell r="S169">
            <v>0</v>
          </cell>
          <cell r="T169">
            <v>0</v>
          </cell>
          <cell r="U169">
            <v>6747984</v>
          </cell>
          <cell r="V169" t="e">
            <v>#REF!</v>
          </cell>
          <cell r="W169">
            <v>0</v>
          </cell>
          <cell r="X169">
            <v>0</v>
          </cell>
          <cell r="Y169">
            <v>10574148</v>
          </cell>
          <cell r="Z169" t="e">
            <v>#REF!</v>
          </cell>
          <cell r="AA169" t="e">
            <v>#REF!</v>
          </cell>
          <cell r="AB169">
            <v>1</v>
          </cell>
          <cell r="AC169">
            <v>0</v>
          </cell>
          <cell r="AD169">
            <v>7763918</v>
          </cell>
          <cell r="AE169" t="e">
            <v>#REF!</v>
          </cell>
          <cell r="AF169">
            <v>1</v>
          </cell>
          <cell r="AG169">
            <v>0</v>
          </cell>
          <cell r="AH169">
            <v>7460111.5279999999</v>
          </cell>
          <cell r="AI169" t="e">
            <v>#REF!</v>
          </cell>
          <cell r="AJ169">
            <v>1</v>
          </cell>
          <cell r="AK169">
            <v>0</v>
          </cell>
          <cell r="AL169">
            <v>11636586.952</v>
          </cell>
          <cell r="AM169" t="e">
            <v>#REF!</v>
          </cell>
          <cell r="AN169">
            <v>1</v>
          </cell>
          <cell r="AO169">
            <v>0</v>
          </cell>
          <cell r="AP169">
            <v>14229232.507999999</v>
          </cell>
          <cell r="AQ169" t="e">
            <v>#REF!</v>
          </cell>
          <cell r="AR169">
            <v>1</v>
          </cell>
          <cell r="AS169">
            <v>0</v>
          </cell>
          <cell r="AT169">
            <v>18831463.770000003</v>
          </cell>
          <cell r="AU169" t="e">
            <v>#REF!</v>
          </cell>
          <cell r="AV169">
            <v>1</v>
          </cell>
          <cell r="AW169">
            <v>0</v>
          </cell>
          <cell r="AX169">
            <v>27805888.287</v>
          </cell>
          <cell r="AY169" t="e">
            <v>#REF!</v>
          </cell>
          <cell r="AZ169">
            <v>1</v>
          </cell>
          <cell r="BA169">
            <v>0</v>
          </cell>
          <cell r="BB169">
            <v>62907349.734499998</v>
          </cell>
          <cell r="BC169" t="e">
            <v>#REF!</v>
          </cell>
          <cell r="BD169">
            <v>0</v>
          </cell>
          <cell r="BE169">
            <v>0</v>
          </cell>
          <cell r="BF169">
            <v>63789550.352494754</v>
          </cell>
          <cell r="BG169" t="e">
            <v>#REF!</v>
          </cell>
          <cell r="BH169">
            <v>0</v>
          </cell>
          <cell r="BI169">
            <v>0</v>
          </cell>
          <cell r="BJ169">
            <v>122806905.5941</v>
          </cell>
          <cell r="BK169" t="e">
            <v>#REF!</v>
          </cell>
          <cell r="BL169">
            <v>0</v>
          </cell>
          <cell r="BM169">
            <v>0</v>
          </cell>
          <cell r="BN169">
            <v>144338118.61810005</v>
          </cell>
          <cell r="BO169" t="e">
            <v>#REF!</v>
          </cell>
          <cell r="BP169">
            <v>7</v>
          </cell>
          <cell r="BQ169">
            <v>0</v>
          </cell>
          <cell r="BR169">
            <v>481569125.34419477</v>
          </cell>
          <cell r="BS169" t="e">
            <v>#REF!</v>
          </cell>
          <cell r="BT169" t="e">
            <v>#REF!</v>
          </cell>
        </row>
        <row r="170">
          <cell r="C170" t="e">
            <v>#REF!</v>
          </cell>
          <cell r="G170" t="e">
            <v>#REF!</v>
          </cell>
          <cell r="K170" t="e">
            <v>#REF!</v>
          </cell>
          <cell r="O170" t="e">
            <v>#REF!</v>
          </cell>
          <cell r="S170" t="e">
            <v>#REF!</v>
          </cell>
          <cell r="AB170" t="e">
            <v>#REF!</v>
          </cell>
          <cell r="AF170" t="e">
            <v>#REF!</v>
          </cell>
          <cell r="AJ170" t="e">
            <v>#REF!</v>
          </cell>
          <cell r="AN170" t="e">
            <v>#REF!</v>
          </cell>
          <cell r="AR170" t="e">
            <v>#REF!</v>
          </cell>
          <cell r="AV170" t="e">
            <v>#REF!</v>
          </cell>
          <cell r="AZ170" t="e">
            <v>#REF!</v>
          </cell>
        </row>
      </sheetData>
      <sheetData sheetId="13" refreshError="1">
        <row r="193">
          <cell r="E193" t="e">
            <v>#REF!</v>
          </cell>
        </row>
      </sheetData>
      <sheetData sheetId="14"/>
      <sheetData sheetId="15"/>
      <sheetData sheetId="16" refreshError="1">
        <row r="118">
          <cell r="D118">
            <v>1984</v>
          </cell>
          <cell r="E118">
            <v>1985</v>
          </cell>
          <cell r="F118">
            <v>1986</v>
          </cell>
          <cell r="G118">
            <v>1987</v>
          </cell>
          <cell r="H118">
            <v>1988</v>
          </cell>
          <cell r="I118">
            <v>1989</v>
          </cell>
          <cell r="J118">
            <v>1990</v>
          </cell>
          <cell r="K118">
            <v>1991</v>
          </cell>
          <cell r="L118">
            <v>1992</v>
          </cell>
          <cell r="M118">
            <v>1993</v>
          </cell>
          <cell r="N118">
            <v>1994</v>
          </cell>
          <cell r="O118">
            <v>1995</v>
          </cell>
          <cell r="P118">
            <v>1996</v>
          </cell>
          <cell r="Q118">
            <v>1997</v>
          </cell>
          <cell r="R118">
            <v>1998</v>
          </cell>
        </row>
        <row r="119">
          <cell r="C119" t="str">
            <v>&lt;&lt;California Phase II QRE Findings&gt;&gt;</v>
          </cell>
          <cell r="D119">
            <v>11087</v>
          </cell>
          <cell r="E119">
            <v>50015</v>
          </cell>
          <cell r="F119">
            <v>323590</v>
          </cell>
          <cell r="G119">
            <v>899647</v>
          </cell>
          <cell r="H119">
            <v>2067727</v>
          </cell>
          <cell r="I119">
            <v>2741619</v>
          </cell>
          <cell r="J119">
            <v>2299558.0019999999</v>
          </cell>
          <cell r="K119">
            <v>3542463.7879999997</v>
          </cell>
          <cell r="L119">
            <v>5126210.5599999996</v>
          </cell>
          <cell r="M119">
            <v>7134127.5369999995</v>
          </cell>
          <cell r="N119">
            <v>9257454.4570000004</v>
          </cell>
          <cell r="O119">
            <v>17917881</v>
          </cell>
          <cell r="P119">
            <v>29938649</v>
          </cell>
          <cell r="Q119">
            <v>50930323</v>
          </cell>
          <cell r="R119">
            <v>49405882</v>
          </cell>
        </row>
        <row r="120"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  <cell r="K120" t="e">
            <v>#REF!</v>
          </cell>
          <cell r="L120" t="e">
            <v>#REF!</v>
          </cell>
          <cell r="M120" t="e">
            <v>#REF!</v>
          </cell>
          <cell r="N120" t="e">
            <v>#REF!</v>
          </cell>
          <cell r="O120" t="e">
            <v>#REF!</v>
          </cell>
          <cell r="P120" t="e">
            <v>#REF!</v>
          </cell>
          <cell r="Q120" t="e">
            <v>#REF!</v>
          </cell>
          <cell r="R120" t="e">
            <v>#REF!</v>
          </cell>
        </row>
        <row r="121"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</row>
        <row r="122"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</row>
        <row r="123"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</row>
        <row r="124"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  <cell r="P124"/>
          <cell r="Q124"/>
          <cell r="R124"/>
        </row>
        <row r="125"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</row>
        <row r="126"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</row>
        <row r="127"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</row>
        <row r="128"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</row>
        <row r="129"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  <cell r="P129"/>
          <cell r="Q129"/>
          <cell r="R129"/>
        </row>
        <row r="130"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</row>
        <row r="131"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</row>
        <row r="132"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</row>
        <row r="133"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</row>
        <row r="134"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</row>
        <row r="135"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</row>
        <row r="136"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</row>
        <row r="137"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</row>
        <row r="138"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  <cell r="P138"/>
          <cell r="Q138"/>
          <cell r="R138"/>
        </row>
        <row r="139"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</row>
        <row r="140"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</row>
        <row r="141"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</row>
      </sheetData>
      <sheetData sheetId="17" refreshError="1">
        <row r="8"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</row>
        <row r="9"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</row>
        <row r="10">
          <cell r="D10">
            <v>1</v>
          </cell>
          <cell r="E10">
            <v>1</v>
          </cell>
          <cell r="F10">
            <v>1</v>
          </cell>
          <cell r="G10">
            <v>1</v>
          </cell>
          <cell r="H10">
            <v>1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</row>
        <row r="11"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</row>
        <row r="12"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</row>
        <row r="13"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</row>
        <row r="14"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</row>
        <row r="15"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</row>
        <row r="16"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</row>
        <row r="17"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</row>
        <row r="18"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</row>
        <row r="19"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</row>
        <row r="20">
          <cell r="D20">
            <v>1</v>
          </cell>
          <cell r="E20">
            <v>1</v>
          </cell>
          <cell r="F20">
            <v>1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</row>
        <row r="21">
          <cell r="D21">
            <v>1</v>
          </cell>
          <cell r="E21">
            <v>1</v>
          </cell>
          <cell r="F21">
            <v>1</v>
          </cell>
          <cell r="G21">
            <v>1</v>
          </cell>
          <cell r="H21">
            <v>1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</row>
        <row r="22">
          <cell r="D22">
            <v>1</v>
          </cell>
          <cell r="E22">
            <v>1</v>
          </cell>
          <cell r="F22">
            <v>1</v>
          </cell>
          <cell r="G22">
            <v>1</v>
          </cell>
          <cell r="H22">
            <v>1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</row>
        <row r="23">
          <cell r="D23">
            <v>1</v>
          </cell>
          <cell r="E23">
            <v>1</v>
          </cell>
          <cell r="F23">
            <v>1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</row>
        <row r="24"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</row>
        <row r="25">
          <cell r="D25">
            <v>1</v>
          </cell>
          <cell r="E25">
            <v>1</v>
          </cell>
          <cell r="F25">
            <v>1</v>
          </cell>
          <cell r="G25">
            <v>1</v>
          </cell>
          <cell r="H25">
            <v>1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</row>
        <row r="26">
          <cell r="D26">
            <v>1</v>
          </cell>
          <cell r="E26">
            <v>1</v>
          </cell>
          <cell r="F26">
            <v>1</v>
          </cell>
          <cell r="G26">
            <v>1</v>
          </cell>
          <cell r="H26">
            <v>1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</row>
        <row r="27"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</row>
        <row r="28">
          <cell r="D28">
            <v>1</v>
          </cell>
          <cell r="E28">
            <v>1</v>
          </cell>
          <cell r="F28">
            <v>1</v>
          </cell>
          <cell r="G28">
            <v>1</v>
          </cell>
          <cell r="H28">
            <v>1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</row>
        <row r="29">
          <cell r="D29">
            <v>1</v>
          </cell>
          <cell r="E29">
            <v>1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</row>
        <row r="31">
          <cell r="D31">
            <v>1</v>
          </cell>
          <cell r="E31">
            <v>1</v>
          </cell>
          <cell r="F31">
            <v>1</v>
          </cell>
          <cell r="G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</row>
        <row r="32">
          <cell r="D32">
            <v>1</v>
          </cell>
          <cell r="E32">
            <v>1</v>
          </cell>
          <cell r="F32">
            <v>1</v>
          </cell>
          <cell r="G32">
            <v>1</v>
          </cell>
          <cell r="H32">
            <v>1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</row>
        <row r="33"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</row>
        <row r="34">
          <cell r="D34">
            <v>1</v>
          </cell>
          <cell r="E34">
            <v>1</v>
          </cell>
          <cell r="F34">
            <v>1</v>
          </cell>
          <cell r="G34">
            <v>1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</row>
        <row r="36"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</row>
        <row r="37"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</row>
        <row r="38"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</row>
        <row r="39"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</row>
        <row r="40"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</row>
        <row r="41"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</row>
        <row r="42"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</row>
        <row r="43"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</row>
        <row r="44"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</row>
        <row r="45"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</row>
        <row r="46"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</row>
        <row r="47"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</row>
        <row r="48"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</row>
        <row r="49"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</row>
        <row r="50"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</row>
        <row r="51"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</row>
        <row r="52"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</row>
        <row r="53"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</row>
        <row r="54">
          <cell r="D54">
            <v>1</v>
          </cell>
          <cell r="E54">
            <v>1</v>
          </cell>
          <cell r="F54">
            <v>1</v>
          </cell>
          <cell r="G54">
            <v>1</v>
          </cell>
          <cell r="H54">
            <v>1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</row>
        <row r="55">
          <cell r="D55">
            <v>1</v>
          </cell>
          <cell r="E55">
            <v>1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</row>
        <row r="56">
          <cell r="D56">
            <v>1</v>
          </cell>
          <cell r="E56">
            <v>1</v>
          </cell>
          <cell r="F56">
            <v>1</v>
          </cell>
          <cell r="G56">
            <v>1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</row>
        <row r="57">
          <cell r="D57">
            <v>1</v>
          </cell>
          <cell r="E57">
            <v>1</v>
          </cell>
          <cell r="F57">
            <v>1</v>
          </cell>
          <cell r="G57">
            <v>1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</row>
        <row r="58">
          <cell r="D58">
            <v>1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</row>
        <row r="59">
          <cell r="D59">
            <v>1</v>
          </cell>
          <cell r="E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</row>
        <row r="60"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</row>
        <row r="61"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1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</row>
        <row r="62"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1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</row>
        <row r="63">
          <cell r="D63">
            <v>1</v>
          </cell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</row>
        <row r="64">
          <cell r="D64">
            <v>1</v>
          </cell>
          <cell r="E64">
            <v>1</v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</row>
        <row r="65">
          <cell r="D65">
            <v>1</v>
          </cell>
          <cell r="E65">
            <v>1</v>
          </cell>
          <cell r="F65">
            <v>1</v>
          </cell>
          <cell r="G65">
            <v>1</v>
          </cell>
          <cell r="H65">
            <v>1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</row>
        <row r="66"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</row>
        <row r="67"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</row>
        <row r="68">
          <cell r="D68">
            <v>1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</row>
        <row r="69">
          <cell r="D69">
            <v>1</v>
          </cell>
          <cell r="E69">
            <v>1</v>
          </cell>
          <cell r="F69">
            <v>1</v>
          </cell>
          <cell r="G69">
            <v>1</v>
          </cell>
          <cell r="H69">
            <v>1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</row>
        <row r="70">
          <cell r="D70">
            <v>1</v>
          </cell>
          <cell r="E70">
            <v>1</v>
          </cell>
          <cell r="F70">
            <v>1</v>
          </cell>
          <cell r="G70">
            <v>1</v>
          </cell>
          <cell r="H70">
            <v>1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</row>
        <row r="71">
          <cell r="D71">
            <v>1</v>
          </cell>
          <cell r="E71">
            <v>1</v>
          </cell>
          <cell r="F71">
            <v>1</v>
          </cell>
          <cell r="G71">
            <v>1</v>
          </cell>
          <cell r="H71">
            <v>1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</row>
        <row r="72">
          <cell r="D72">
            <v>1</v>
          </cell>
          <cell r="E72">
            <v>1</v>
          </cell>
          <cell r="F72">
            <v>1</v>
          </cell>
          <cell r="G72">
            <v>1</v>
          </cell>
          <cell r="H72">
            <v>1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</row>
        <row r="73">
          <cell r="D73">
            <v>1</v>
          </cell>
          <cell r="E73">
            <v>1</v>
          </cell>
          <cell r="F73">
            <v>1</v>
          </cell>
          <cell r="G73">
            <v>1</v>
          </cell>
          <cell r="H73">
            <v>1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</row>
        <row r="74">
          <cell r="D74">
            <v>1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</row>
        <row r="75">
          <cell r="D75">
            <v>1</v>
          </cell>
          <cell r="E75">
            <v>1</v>
          </cell>
          <cell r="F75">
            <v>1</v>
          </cell>
          <cell r="G75">
            <v>1</v>
          </cell>
          <cell r="H75">
            <v>1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</row>
        <row r="76"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>
            <v>1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</row>
        <row r="77"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</row>
        <row r="78">
          <cell r="D78">
            <v>1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</row>
        <row r="79"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</row>
        <row r="80">
          <cell r="D80">
            <v>1</v>
          </cell>
          <cell r="E80">
            <v>1</v>
          </cell>
          <cell r="F80">
            <v>1</v>
          </cell>
          <cell r="G80">
            <v>1</v>
          </cell>
          <cell r="H80">
            <v>1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</row>
        <row r="81"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</row>
        <row r="82"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</row>
        <row r="83"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1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</row>
        <row r="84"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</row>
        <row r="85">
          <cell r="D85">
            <v>1</v>
          </cell>
          <cell r="E85">
            <v>1</v>
          </cell>
          <cell r="F85">
            <v>1</v>
          </cell>
          <cell r="G85">
            <v>1</v>
          </cell>
          <cell r="H85">
            <v>1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</row>
        <row r="86">
          <cell r="D86">
            <v>1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</row>
        <row r="87"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</row>
        <row r="88">
          <cell r="D88">
            <v>1</v>
          </cell>
          <cell r="E88">
            <v>1</v>
          </cell>
          <cell r="F88">
            <v>1</v>
          </cell>
          <cell r="G88">
            <v>1</v>
          </cell>
          <cell r="H88">
            <v>1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</row>
        <row r="89">
          <cell r="D89">
            <v>1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</row>
        <row r="90">
          <cell r="D90">
            <v>1</v>
          </cell>
          <cell r="E90">
            <v>1</v>
          </cell>
          <cell r="F90">
            <v>1</v>
          </cell>
          <cell r="G90">
            <v>1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</row>
        <row r="91">
          <cell r="D91">
            <v>1</v>
          </cell>
          <cell r="E91">
            <v>1</v>
          </cell>
          <cell r="F91">
            <v>1</v>
          </cell>
          <cell r="G91">
            <v>1</v>
          </cell>
          <cell r="H91">
            <v>1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</row>
        <row r="92">
          <cell r="D92">
            <v>1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</row>
        <row r="93">
          <cell r="D93">
            <v>1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</row>
        <row r="94">
          <cell r="D94">
            <v>1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</row>
        <row r="95">
          <cell r="D95">
            <v>1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</row>
        <row r="96">
          <cell r="D96">
            <v>1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M96">
            <v>1</v>
          </cell>
          <cell r="N96">
            <v>1</v>
          </cell>
          <cell r="O96">
            <v>1</v>
          </cell>
          <cell r="P96">
            <v>1</v>
          </cell>
          <cell r="Q96">
            <v>1</v>
          </cell>
          <cell r="R96">
            <v>1</v>
          </cell>
        </row>
        <row r="97">
          <cell r="D97">
            <v>1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1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1</v>
          </cell>
          <cell r="R97">
            <v>1</v>
          </cell>
        </row>
        <row r="98">
          <cell r="D98">
            <v>1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1</v>
          </cell>
          <cell r="J98">
            <v>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1</v>
          </cell>
          <cell r="P98">
            <v>1</v>
          </cell>
          <cell r="Q98">
            <v>1</v>
          </cell>
          <cell r="R98">
            <v>1</v>
          </cell>
        </row>
      </sheetData>
      <sheetData sheetId="18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103">
          <cell r="C103">
            <v>20127</v>
          </cell>
          <cell r="D103">
            <v>63138</v>
          </cell>
          <cell r="E103">
            <v>500401</v>
          </cell>
          <cell r="F103">
            <v>1329416</v>
          </cell>
          <cell r="G103">
            <v>3373992</v>
          </cell>
          <cell r="H103">
            <v>3881959</v>
          </cell>
          <cell r="I103">
            <v>4017098</v>
          </cell>
          <cell r="J103">
            <v>6349271</v>
          </cell>
          <cell r="K103">
            <v>7165114</v>
          </cell>
          <cell r="L103">
            <v>7367718</v>
          </cell>
          <cell r="M103">
            <v>8520325</v>
          </cell>
          <cell r="N103">
            <v>14557925</v>
          </cell>
          <cell r="O103">
            <v>25537467</v>
          </cell>
          <cell r="P103">
            <v>52302195</v>
          </cell>
          <cell r="Q103">
            <v>71175852</v>
          </cell>
        </row>
      </sheetData>
      <sheetData sheetId="19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8071031.0039999997</v>
          </cell>
          <cell r="K95">
            <v>12820545.575999999</v>
          </cell>
          <cell r="M95">
            <v>18822792.119999997</v>
          </cell>
          <cell r="O95">
            <v>27866322.074000001</v>
          </cell>
          <cell r="Q95">
            <v>46597257.914000005</v>
          </cell>
          <cell r="S95">
            <v>83220377.615999997</v>
          </cell>
          <cell r="T95">
            <v>33525815.286745109</v>
          </cell>
          <cell r="U95">
            <v>118845179.64999999</v>
          </cell>
          <cell r="W95">
            <v>112581293.15000001</v>
          </cell>
        </row>
        <row r="103">
          <cell r="C103">
            <v>20127</v>
          </cell>
          <cell r="D103">
            <v>63138</v>
          </cell>
          <cell r="E103">
            <v>500401</v>
          </cell>
          <cell r="F103">
            <v>1329416</v>
          </cell>
          <cell r="G103">
            <v>3373992</v>
          </cell>
          <cell r="H103">
            <v>3881959</v>
          </cell>
          <cell r="I103">
            <v>3454243.852</v>
          </cell>
          <cell r="K103">
            <v>5569741.7879999997</v>
          </cell>
          <cell r="M103">
            <v>7927846.0099999998</v>
          </cell>
          <cell r="O103">
            <v>11613530.587000001</v>
          </cell>
          <cell r="Q103">
            <v>19707135.007000003</v>
          </cell>
          <cell r="S103">
            <v>35935120.957800001</v>
          </cell>
          <cell r="T103">
            <v>25478958.238794774</v>
          </cell>
          <cell r="U103">
            <v>58157347.527499996</v>
          </cell>
          <cell r="W103">
            <v>56448709.302500002</v>
          </cell>
        </row>
      </sheetData>
      <sheetData sheetId="20" refreshError="1"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1" refreshError="1">
        <row r="95"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2" refreshError="1">
        <row r="95">
          <cell r="O95">
            <v>0</v>
          </cell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3" refreshError="1">
        <row r="94">
          <cell r="P94">
            <v>0</v>
          </cell>
          <cell r="Q94">
            <v>0</v>
          </cell>
        </row>
      </sheetData>
      <sheetData sheetId="24" refreshError="1">
        <row r="95">
          <cell r="O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5" refreshError="1"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</sheetData>
      <sheetData sheetId="26" refreshError="1">
        <row r="95">
          <cell r="P95">
            <v>0</v>
          </cell>
          <cell r="Q95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7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8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29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0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1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2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3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4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5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6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7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8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39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  <sheetData sheetId="40" refreshError="1"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ad"/>
      <sheetName val="mwd-th"/>
      <sheetName val="Front End Cost "/>
      <sheetName val="amort"/>
      <sheetName val="tax dep"/>
      <sheetName val="reg_cost"/>
      <sheetName val="sum cost"/>
      <sheetName val="unamort"/>
      <sheetName val="control"/>
      <sheetName val="input MWDth"/>
      <sheetName val="Journal"/>
      <sheetName val="Var Rpt"/>
      <sheetName val="load perf rpt"/>
      <sheetName val="update instructions"/>
      <sheetName val="F-in core interest"/>
      <sheetName val="H-finance"/>
      <sheetName val="I-3rd Qtr amort"/>
      <sheetName val="J-total amort"/>
      <sheetName val="nuclear_journal_December"/>
      <sheetName val="DEPR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Key Assumps"/>
      <sheetName val="Overview"/>
      <sheetName val="Ratios"/>
      <sheetName val="NI Detail"/>
      <sheetName val="Capital Report"/>
      <sheetName val="DTE Consol"/>
      <sheetName val="Fin Ratio"/>
      <sheetName val="Tax Cred CFwd"/>
      <sheetName val="Tax Calc"/>
      <sheetName val="CFO by Entity"/>
      <sheetName val="DECO OM Capital"/>
      <sheetName val="MC OM Capital"/>
      <sheetName val="MCGC&amp;Cit"/>
      <sheetName val="EG"/>
      <sheetName val="ER"/>
      <sheetName val="ERTrad"/>
      <sheetName val="ES"/>
      <sheetName val="ED"/>
      <sheetName val="OTHER"/>
      <sheetName val="HOLDCO"/>
      <sheetName val="Hold Co Int Overlay"/>
      <sheetName val="Impact of LTD interest"/>
      <sheetName val="Hold Co Summary"/>
      <sheetName val="Old Aday Hold Co"/>
      <sheetName val="DECO"/>
      <sheetName val="DECO Changes 0603"/>
      <sheetName val="DD&amp;A Detail"/>
      <sheetName val="DECo Walk 04-06"/>
      <sheetName val="DECo Margin"/>
      <sheetName val="DECo Depr &amp; PTax"/>
      <sheetName val="DECo OM Cap links"/>
      <sheetName val="DECO RATE RELIEF"/>
      <sheetName val="Aday DECo"/>
      <sheetName val="Aday BS 2002"/>
      <sheetName val="Aday BS 2003"/>
      <sheetName val="Aday IS DECo &amp; Other"/>
      <sheetName val="Aday IS EG Subs"/>
      <sheetName val="Outstanding"/>
      <sheetName val="2004 Statements"/>
      <sheetName val="CF &amp; Inv by Entity"/>
      <sheetName val="DECo Summary"/>
      <sheetName val="Reg Assumps"/>
      <sheetName val="Non Reg Net Income"/>
      <sheetName val="Non Reg CAPEX"/>
      <sheetName val="Scenario Cover"/>
      <sheetName val="Scenario Cover (2)"/>
      <sheetName val="Scenario Mgr"/>
      <sheetName val="#RE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Page"/>
      <sheetName val="Production Ratio"/>
      <sheetName val="Mixed Service Dept"/>
      <sheetName val="De minimis"/>
      <sheetName val="Deductible"/>
      <sheetName val="Book to Tax"/>
      <sheetName val="Fuels Adjustment"/>
      <sheetName val="CWIP Breakout"/>
      <sheetName val="Wage SPG 99"/>
    </sheetNames>
    <sheetDataSet>
      <sheetData sheetId="0">
        <row r="7">
          <cell r="E7">
            <v>612546</v>
          </cell>
        </row>
        <row r="8">
          <cell r="E8">
            <v>1739653</v>
          </cell>
        </row>
        <row r="9">
          <cell r="E9">
            <v>1813775</v>
          </cell>
        </row>
        <row r="10">
          <cell r="E10">
            <v>2371303</v>
          </cell>
        </row>
        <row r="11">
          <cell r="E11">
            <v>237049573</v>
          </cell>
        </row>
        <row r="12">
          <cell r="E12">
            <v>378604254</v>
          </cell>
        </row>
        <row r="13">
          <cell r="E13">
            <v>213233242</v>
          </cell>
        </row>
        <row r="14">
          <cell r="E14">
            <v>22461563</v>
          </cell>
        </row>
        <row r="15">
          <cell r="E15">
            <v>38073001</v>
          </cell>
        </row>
        <row r="16">
          <cell r="E16">
            <v>4001021</v>
          </cell>
        </row>
        <row r="17">
          <cell r="E17">
            <v>27663250.34</v>
          </cell>
        </row>
        <row r="18">
          <cell r="E18">
            <v>143285457.56999999</v>
          </cell>
        </row>
        <row r="19">
          <cell r="E19">
            <v>151609318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Summary of Adjustments"/>
      <sheetName val="2 - 481(a) Calculation"/>
      <sheetName val="3 - Total Deduction Summary"/>
      <sheetName val="4 - Interest Expense "/>
      <sheetName val="5 - Increased Deduction"/>
      <sheetName val="5.1 - Tax-Book Ratio"/>
      <sheetName val="Est for future Q"/>
      <sheetName val="6 - Level 2 Allocation"/>
      <sheetName val="6.1 - Prod &amp; Contr Costs"/>
      <sheetName val="7 - Level 1 Allocation"/>
      <sheetName val="7.1 - Employee Headcount"/>
      <sheetName val="8 - Assets Placed in Service"/>
      <sheetName val="9 - Disposal Summary"/>
      <sheetName val="10 - Mixed Service Costs"/>
      <sheetName val="10.08 - 2008 Mixed Serv Costs"/>
      <sheetName val="10.08.1 - Mapping"/>
      <sheetName val="10.08.2 - 2008 Expense"/>
      <sheetName val="10.08.3 - 2008 Expense - TDBU"/>
      <sheetName val="10.08.4 -2008 Capital"/>
      <sheetName val="10.08.5 - 2008 Capital - TDBU"/>
      <sheetName val="10.07 - 2007"/>
      <sheetName val="10.06 - 2006"/>
      <sheetName val="10.05 - 2005"/>
      <sheetName val="10.04 - 2004"/>
      <sheetName val="10.03 - 2003"/>
      <sheetName val="10.02 - 2002"/>
      <sheetName val="10.01 - 2001"/>
      <sheetName val="10.00 - 2000"/>
      <sheetName val="10.99 - 1999"/>
      <sheetName val="10.98 - 1998"/>
      <sheetName val="73 - Depr - Fed"/>
      <sheetName val="74 - Depr - AMT"/>
      <sheetName val="75 - Depr - CA"/>
      <sheetName val="76 - Depr - CA AMT"/>
      <sheetName val="84 - 2005-2008 Gain_Loss"/>
      <sheetName val="Input Page"/>
    </sheetNames>
    <sheetDataSet>
      <sheetData sheetId="0"/>
      <sheetData sheetId="1">
        <row r="51">
          <cell r="C51">
            <v>229384969.3649615</v>
          </cell>
        </row>
      </sheetData>
      <sheetData sheetId="2">
        <row r="12">
          <cell r="H12">
            <v>150904055.40061679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304">
          <cell r="X304">
            <v>92338686.793609649</v>
          </cell>
        </row>
      </sheetData>
      <sheetData sheetId="33"/>
      <sheetData sheetId="34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Mapping"/>
      <sheetName val="Graph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Sheet"/>
      <sheetName val="Rate Component Matrix"/>
      <sheetName val="Notes"/>
      <sheetName val="7-Year Constant Treasury"/>
      <sheetName val="Assumptions"/>
      <sheetName val="Schedule D"/>
      <sheetName val="2003 Rate Increase Summary"/>
      <sheetName val="Deferral Balance Components"/>
      <sheetName val="TUB Rate Summary"/>
      <sheetName val="TUB Revenue Summary"/>
      <sheetName val="2001 Budget Revenues"/>
      <sheetName val="BGS Rates"/>
      <sheetName val="BGS Load-Cost Summary"/>
      <sheetName val="Shopping Credit Table"/>
      <sheetName val="NNC Rates"/>
      <sheetName val="BGS NUG Rates"/>
      <sheetName val="NUG Output-Cost Forecast "/>
      <sheetName val="DRMI"/>
      <sheetName val="KCLP"/>
      <sheetName val="CCLP"/>
      <sheetName val="Generation Results"/>
      <sheetName val="Generation Results (2)"/>
      <sheetName val="Generation Results 6101"/>
      <sheetName val="Generation Results 7-2-01"/>
      <sheetName val="Reg Asset Rates"/>
      <sheetName val="GRFT Amortization"/>
      <sheetName val="Updated Stranded Cost Principal"/>
      <sheetName val="TBC Rate"/>
      <sheetName val="Stranded Cost Recovery-MTC"/>
      <sheetName val="SBC Rates"/>
      <sheetName val="CEP Recovery"/>
      <sheetName val="Deferral Recovery"/>
      <sheetName val="ACE 25 Year Sales Forecast"/>
      <sheetName val="2001 Sales"/>
      <sheetName val="2002 Sales"/>
      <sheetName val="2003 Sales"/>
      <sheetName val="2004 Sales"/>
      <sheetName val="2005 Sales"/>
      <sheetName val="2006 Sales"/>
      <sheetName val="Graph-Actual Data"/>
      <sheetName val="2001 ACE Ancillary Services"/>
      <sheetName val="BGS Admin Forecast"/>
      <sheetName val="Bidder Response Form"/>
      <sheetName val="2002 Generation Results"/>
      <sheetName val="BGS Deferral"/>
      <sheetName val="NNC Deferral"/>
      <sheetName val="CC618"/>
      <sheetName val="MTC Deferral"/>
      <sheetName val="Peach Bottom Rev Req"/>
      <sheetName val="Salem Rev Req"/>
      <sheetName val="Hope Creek Rev Req"/>
      <sheetName val="BL England Rev Req"/>
      <sheetName val="BLE 2002 Budget"/>
      <sheetName val="Keystone Rev Req"/>
      <sheetName val="Conemaugh Rev Req"/>
      <sheetName val="Fossil Rev Req"/>
      <sheetName val="SBC Deferral"/>
      <sheetName val="MTC Return"/>
      <sheetName val="taxes"/>
      <sheetName val="TUB Income Statement 2001"/>
      <sheetName val="Variance Analysis"/>
      <sheetName val="2002 TUB Income Statement wo DW"/>
      <sheetName val="Deepwater 2002 Income Statement"/>
      <sheetName val="2002 TUB Income Statement w DW"/>
      <sheetName val="TUB Income Statement 2002-2006"/>
      <sheetName val="TUB Inc State 2002-2006 w DW"/>
      <sheetName val="Sheet1"/>
      <sheetName val="OTRA Discounts"/>
      <sheetName val="TBC Rate Summary"/>
      <sheetName val="Restructuring Amort."/>
      <sheetName val="JFJ-4 CEP Rate"/>
      <sheetName val="JFJ-1 Deferral Recovery Rate"/>
      <sheetName val="Keystone Swap Amort Sched"/>
      <sheetName val="ADJUSTMENTS"/>
      <sheetName val="COST OF SERV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JFJ-1 Deferral Recovery Rate"/>
      <sheetName val="JFJ-3 MTC Rate"/>
      <sheetName val="JFJ-2 NNC Rates"/>
      <sheetName val="JFJ-4 CEP Rate"/>
      <sheetName val="JFJ-5 USF Rate"/>
      <sheetName val="JFJ-6 CRA Rate"/>
      <sheetName val="JFJ-7 2003 Rate Impact Summary"/>
      <sheetName val="Deferral Forecast"/>
      <sheetName val="BGS Deferral"/>
      <sheetName val="NNC Deferral"/>
      <sheetName val="MTC Deferral"/>
      <sheetName val="SBC Deferral"/>
      <sheetName val="DSM August 1999 - July 2003"/>
      <sheetName val="Deferral Balances"/>
      <sheetName val="Interest Calc"/>
      <sheetName val="Income Statement"/>
      <sheetName val="TUB Rate Summary"/>
      <sheetName val="NNC Rates 2002-2003"/>
      <sheetName val="Reg Asset Rates"/>
      <sheetName val="2002 Reg Asset Rate"/>
      <sheetName val="TBC Rate"/>
      <sheetName val="2002 - 2007 BGS FP Costs"/>
      <sheetName val="Shopping Credit Table"/>
      <sheetName val="BGS Rates"/>
      <sheetName val="BGS NUG Rates"/>
      <sheetName val="Generation Results 7-2-01"/>
      <sheetName val="GRFT Amortization"/>
      <sheetName val="Keystone Swap Amort Sched"/>
      <sheetName val="Updated Stranded Cost Principal"/>
      <sheetName val="ACE 25 Year Sales Forecast"/>
      <sheetName val="2002 Sales"/>
      <sheetName val="2003 Sales"/>
      <sheetName val="2004 Sales"/>
      <sheetName val="2005 Sales"/>
      <sheetName val="2006 Sales"/>
      <sheetName val="PJM Capacity Obligation"/>
      <sheetName val="2001 ACE Ancillary Services"/>
      <sheetName val="BGS Admin Forecast"/>
      <sheetName val="Bidder Response Form"/>
      <sheetName val="2002 Generation Results"/>
      <sheetName val="10-25-01 NUG Update"/>
      <sheetName val="ACE Unit 10-25-01 Update"/>
      <sheetName val="ACE Unit 11-09-01 Update"/>
      <sheetName val="Congestion-DA"/>
      <sheetName val="Peach Bottom Rev Req"/>
      <sheetName val="Salem Rev Req"/>
      <sheetName val="Hope Creek Rev Req"/>
      <sheetName val="BL England Rev Req"/>
      <sheetName val="BLE 2002 Budget"/>
      <sheetName val="Keystone Rev Req"/>
      <sheetName val="Conemaugh Rev Req"/>
      <sheetName val="MTC Return"/>
      <sheetName val="taxes"/>
      <sheetName val="SAP Upload Support"/>
      <sheetName val="OTRA Discounts"/>
      <sheetName val="5 YearUpdated4-24-02"/>
      <sheetName val="2002 Budget Revenues"/>
      <sheetName val="2001 Budget Revenues"/>
      <sheetName val="Rate Component Matrix"/>
      <sheetName val="SBC Over Recovery Amort"/>
      <sheetName val="Pepco_Billed"/>
      <sheetName val="Pepco_Net UnBilled"/>
      <sheetName val="Monthly Bill Data"/>
      <sheetName val="Input"/>
      <sheetName val="ListsOfValues"/>
    </sheetNames>
    <sheetDataSet>
      <sheetData sheetId="0">
        <row r="28">
          <cell r="E28">
            <v>38718</v>
          </cell>
        </row>
        <row r="29">
          <cell r="E29">
            <v>38718</v>
          </cell>
        </row>
        <row r="52">
          <cell r="E52">
            <v>1.6906170752324599</v>
          </cell>
        </row>
        <row r="58">
          <cell r="E58" t="str">
            <v>Yes</v>
          </cell>
        </row>
        <row r="59">
          <cell r="E59">
            <v>1</v>
          </cell>
        </row>
      </sheetData>
      <sheetData sheetId="1">
        <row r="14">
          <cell r="B14" t="str">
            <v>STARTING</v>
          </cell>
          <cell r="E14" t="str">
            <v>PRINCIPAL</v>
          </cell>
          <cell r="F14" t="str">
            <v>ENDING</v>
          </cell>
        </row>
        <row r="15">
          <cell r="A15" t="str">
            <v>PERIOD</v>
          </cell>
          <cell r="B15" t="str">
            <v>BALANCE</v>
          </cell>
          <cell r="C15" t="str">
            <v>TOTAL</v>
          </cell>
          <cell r="D15" t="str">
            <v>RETURN</v>
          </cell>
          <cell r="E15" t="str">
            <v>AMORTIZATION</v>
          </cell>
          <cell r="F15" t="str">
            <v>BALANCE</v>
          </cell>
        </row>
        <row r="16">
          <cell r="A16">
            <v>37803</v>
          </cell>
          <cell r="B16">
            <v>169931640.97767127</v>
          </cell>
          <cell r="F16">
            <v>169931640.97767127</v>
          </cell>
        </row>
        <row r="17">
          <cell r="A17">
            <v>37834</v>
          </cell>
          <cell r="B17">
            <v>169931640.97767127</v>
          </cell>
          <cell r="C17">
            <v>3955157.4647271265</v>
          </cell>
          <cell r="D17">
            <v>770356.77243210969</v>
          </cell>
          <cell r="E17">
            <v>3184800.6922950167</v>
          </cell>
          <cell r="F17">
            <v>166746840.28537625</v>
          </cell>
        </row>
        <row r="18">
          <cell r="A18">
            <v>37865</v>
          </cell>
          <cell r="B18">
            <v>166746840.28537625</v>
          </cell>
          <cell r="C18">
            <v>3955157.4647271265</v>
          </cell>
          <cell r="D18">
            <v>763137.89086290763</v>
          </cell>
          <cell r="E18">
            <v>3192019.5738642188</v>
          </cell>
          <cell r="F18">
            <v>163554820.71151203</v>
          </cell>
        </row>
        <row r="19">
          <cell r="A19">
            <v>37895</v>
          </cell>
          <cell r="B19">
            <v>163554820.71151203</v>
          </cell>
          <cell r="C19">
            <v>3955157.4647271265</v>
          </cell>
          <cell r="D19">
            <v>748683.76492628001</v>
          </cell>
          <cell r="E19">
            <v>3206473.6998008466</v>
          </cell>
          <cell r="F19">
            <v>160348347.01171118</v>
          </cell>
        </row>
        <row r="20">
          <cell r="A20">
            <v>37926</v>
          </cell>
          <cell r="B20">
            <v>160348347.01171118</v>
          </cell>
          <cell r="C20">
            <v>3955157.4647271265</v>
          </cell>
          <cell r="D20">
            <v>734180.51350597257</v>
          </cell>
          <cell r="E20">
            <v>3220976.9512211541</v>
          </cell>
          <cell r="F20">
            <v>157127370.06049001</v>
          </cell>
        </row>
        <row r="21">
          <cell r="A21">
            <v>37956</v>
          </cell>
          <cell r="B21">
            <v>157127370.06049001</v>
          </cell>
          <cell r="C21">
            <v>3955157.4647271265</v>
          </cell>
          <cell r="D21">
            <v>719611.62536365597</v>
          </cell>
          <cell r="E21">
            <v>3235545.8393634707</v>
          </cell>
          <cell r="F21">
            <v>153891824.22112656</v>
          </cell>
        </row>
        <row r="22">
          <cell r="A22">
            <v>37987</v>
          </cell>
          <cell r="B22">
            <v>153891824.22112656</v>
          </cell>
          <cell r="C22">
            <v>3955157.4647271265</v>
          </cell>
          <cell r="D22">
            <v>704976.84037166415</v>
          </cell>
          <cell r="E22">
            <v>3250180.6243554624</v>
          </cell>
          <cell r="F22">
            <v>150641643.59677109</v>
          </cell>
        </row>
        <row r="23">
          <cell r="A23">
            <v>38018</v>
          </cell>
          <cell r="B23">
            <v>150641643.59677109</v>
          </cell>
          <cell r="C23">
            <v>3955157.4647271265</v>
          </cell>
          <cell r="D23">
            <v>690275.8603872346</v>
          </cell>
          <cell r="E23">
            <v>3264881.604339892</v>
          </cell>
          <cell r="F23">
            <v>147376761.99243119</v>
          </cell>
        </row>
        <row r="24">
          <cell r="A24">
            <v>38047</v>
          </cell>
          <cell r="B24">
            <v>147376761.99243119</v>
          </cell>
          <cell r="C24">
            <v>3955157.4647271265</v>
          </cell>
          <cell r="D24">
            <v>675508.38600219181</v>
          </cell>
          <cell r="E24">
            <v>3279649.0787249347</v>
          </cell>
          <cell r="F24">
            <v>144097112.91370627</v>
          </cell>
        </row>
        <row r="25">
          <cell r="A25">
            <v>38078</v>
          </cell>
          <cell r="B25">
            <v>144097112.91370627</v>
          </cell>
          <cell r="C25">
            <v>3955157.4647271265</v>
          </cell>
          <cell r="D25">
            <v>660674.11645391153</v>
          </cell>
          <cell r="E25">
            <v>3294483.3482732149</v>
          </cell>
          <cell r="F25">
            <v>140802629.56543306</v>
          </cell>
        </row>
        <row r="26">
          <cell r="A26">
            <v>38108</v>
          </cell>
          <cell r="B26">
            <v>140802629.56543306</v>
          </cell>
          <cell r="C26">
            <v>3955157.4647271265</v>
          </cell>
          <cell r="D26">
            <v>645772.74961938243</v>
          </cell>
          <cell r="E26">
            <v>3309384.7151077441</v>
          </cell>
          <cell r="F26">
            <v>137493244.85032532</v>
          </cell>
        </row>
        <row r="27">
          <cell r="A27">
            <v>38139</v>
          </cell>
          <cell r="B27">
            <v>137493244.85032532</v>
          </cell>
          <cell r="C27">
            <v>3955157.4647271265</v>
          </cell>
          <cell r="D27">
            <v>630803.98200905218</v>
          </cell>
          <cell r="E27">
            <v>3324353.4827180742</v>
          </cell>
          <cell r="F27">
            <v>134168891.36760724</v>
          </cell>
        </row>
        <row r="28">
          <cell r="A28">
            <v>38169</v>
          </cell>
          <cell r="B28">
            <v>134168891.36760724</v>
          </cell>
          <cell r="C28">
            <v>3955157.4647271265</v>
          </cell>
          <cell r="D28">
            <v>615767.50876064715</v>
          </cell>
          <cell r="E28">
            <v>3339389.9559664791</v>
          </cell>
          <cell r="F28">
            <v>130829501.41164076</v>
          </cell>
        </row>
        <row r="29">
          <cell r="A29">
            <v>38200</v>
          </cell>
          <cell r="B29">
            <v>130829501.41164076</v>
          </cell>
          <cell r="C29">
            <v>3955157.4647271265</v>
          </cell>
          <cell r="D29">
            <v>600663.02363296202</v>
          </cell>
          <cell r="E29">
            <v>3354494.4410941647</v>
          </cell>
          <cell r="F29">
            <v>127475006.9705466</v>
          </cell>
        </row>
        <row r="30">
          <cell r="A30">
            <v>38231</v>
          </cell>
          <cell r="B30">
            <v>127475006.9705466</v>
          </cell>
          <cell r="C30">
            <v>3955157.4647271265</v>
          </cell>
          <cell r="D30">
            <v>585490.2189996246</v>
          </cell>
          <cell r="E30">
            <v>3369667.2457275018</v>
          </cell>
          <cell r="F30">
            <v>124105339.72481909</v>
          </cell>
        </row>
        <row r="31">
          <cell r="A31">
            <v>38261</v>
          </cell>
          <cell r="B31">
            <v>124105339.72481909</v>
          </cell>
          <cell r="C31">
            <v>3955157.4647271265</v>
          </cell>
          <cell r="D31">
            <v>570248.7858428288</v>
          </cell>
          <cell r="E31">
            <v>3384908.6788842976</v>
          </cell>
          <cell r="F31">
            <v>120720431.0459348</v>
          </cell>
        </row>
        <row r="32">
          <cell r="A32">
            <v>38292</v>
          </cell>
          <cell r="B32">
            <v>120720431.0459348</v>
          </cell>
          <cell r="C32">
            <v>3955157.4647271265</v>
          </cell>
          <cell r="D32">
            <v>554938.41374704207</v>
          </cell>
          <cell r="E32">
            <v>3400219.0509800846</v>
          </cell>
          <cell r="F32">
            <v>117320211.99495471</v>
          </cell>
        </row>
        <row r="33">
          <cell r="A33">
            <v>38322</v>
          </cell>
          <cell r="B33">
            <v>117320211.99495471</v>
          </cell>
          <cell r="C33">
            <v>3955157.4647271265</v>
          </cell>
          <cell r="D33">
            <v>539558.79089268285</v>
          </cell>
          <cell r="E33">
            <v>3415598.6738344436</v>
          </cell>
          <cell r="F33">
            <v>113904613.32112026</v>
          </cell>
        </row>
        <row r="34">
          <cell r="A34">
            <v>38353</v>
          </cell>
          <cell r="B34">
            <v>113904613.32112026</v>
          </cell>
          <cell r="C34">
            <v>3955157.4647271265</v>
          </cell>
          <cell r="D34">
            <v>524109.60404976987</v>
          </cell>
          <cell r="E34">
            <v>3431047.8606773568</v>
          </cell>
          <cell r="F34">
            <v>110473565.4604429</v>
          </cell>
        </row>
        <row r="35">
          <cell r="A35">
            <v>38384</v>
          </cell>
          <cell r="B35">
            <v>110473565.4604429</v>
          </cell>
          <cell r="C35">
            <v>3955157.4647271265</v>
          </cell>
          <cell r="D35">
            <v>508590.53857154312</v>
          </cell>
          <cell r="E35">
            <v>3446566.9261555835</v>
          </cell>
          <cell r="F35">
            <v>107026998.53428732</v>
          </cell>
        </row>
        <row r="36">
          <cell r="A36">
            <v>38412</v>
          </cell>
          <cell r="B36">
            <v>107026998.53428732</v>
          </cell>
          <cell r="C36">
            <v>3955157.4647271265</v>
          </cell>
          <cell r="D36">
            <v>493001.27838805516</v>
          </cell>
          <cell r="E36">
            <v>3462156.1863390715</v>
          </cell>
          <cell r="F36">
            <v>103564842.34794825</v>
          </cell>
        </row>
        <row r="37">
          <cell r="A37">
            <v>38443</v>
          </cell>
          <cell r="B37">
            <v>103564842.34794825</v>
          </cell>
          <cell r="C37">
            <v>3955157.4647271265</v>
          </cell>
          <cell r="D37">
            <v>477341.50599973393</v>
          </cell>
          <cell r="E37">
            <v>3477815.9587273924</v>
          </cell>
          <cell r="F37">
            <v>100087026.38922086</v>
          </cell>
        </row>
        <row r="38">
          <cell r="A38">
            <v>38473</v>
          </cell>
          <cell r="B38">
            <v>100087026.38922086</v>
          </cell>
          <cell r="C38">
            <v>3955157.4647271265</v>
          </cell>
          <cell r="D38">
            <v>461610.90247091663</v>
          </cell>
          <cell r="E38">
            <v>3493546.56225621</v>
          </cell>
          <cell r="F38">
            <v>96593479.826964647</v>
          </cell>
        </row>
        <row r="39">
          <cell r="A39">
            <v>38504</v>
          </cell>
          <cell r="B39">
            <v>96593479.826964647</v>
          </cell>
          <cell r="C39">
            <v>3955157.4647271265</v>
          </cell>
          <cell r="D39">
            <v>445809.14742335374</v>
          </cell>
          <cell r="E39">
            <v>3509348.317303773</v>
          </cell>
          <cell r="F39">
            <v>93084131.50966087</v>
          </cell>
        </row>
        <row r="40">
          <cell r="A40">
            <v>38534</v>
          </cell>
          <cell r="B40">
            <v>93084131.50966087</v>
          </cell>
          <cell r="C40">
            <v>3955157.4647271265</v>
          </cell>
          <cell r="D40">
            <v>429935.91902968445</v>
          </cell>
          <cell r="E40">
            <v>3525221.5456974423</v>
          </cell>
          <cell r="F40">
            <v>89558909.963963434</v>
          </cell>
        </row>
        <row r="41">
          <cell r="A41">
            <v>38565</v>
          </cell>
          <cell r="B41">
            <v>89558909.963963434</v>
          </cell>
          <cell r="C41">
            <v>3955157.4647271265</v>
          </cell>
          <cell r="D41">
            <v>413990.89400688169</v>
          </cell>
          <cell r="E41">
            <v>3541166.5707202447</v>
          </cell>
          <cell r="F41">
            <v>86017743.393243194</v>
          </cell>
        </row>
        <row r="42">
          <cell r="A42">
            <v>38596</v>
          </cell>
          <cell r="B42">
            <v>86017743.393243194</v>
          </cell>
          <cell r="C42">
            <v>3955157.4647271265</v>
          </cell>
          <cell r="D42">
            <v>397973.74760966835</v>
          </cell>
          <cell r="E42">
            <v>3557183.7171174581</v>
          </cell>
          <cell r="F42">
            <v>82460559.676125735</v>
          </cell>
        </row>
        <row r="43">
          <cell r="A43">
            <v>38626</v>
          </cell>
          <cell r="B43">
            <v>82460559.676125735</v>
          </cell>
          <cell r="C43">
            <v>3955157.4647271265</v>
          </cell>
          <cell r="D43">
            <v>381884.15362390288</v>
          </cell>
          <cell r="E43">
            <v>3573273.3111032238</v>
          </cell>
          <cell r="F43">
            <v>78887286.36502251</v>
          </cell>
        </row>
        <row r="44">
          <cell r="A44">
            <v>38657</v>
          </cell>
          <cell r="B44">
            <v>78887286.36502251</v>
          </cell>
          <cell r="C44">
            <v>3955157.4647271265</v>
          </cell>
          <cell r="D44">
            <v>365721.78435993596</v>
          </cell>
          <cell r="E44">
            <v>3589435.6803671904</v>
          </cell>
          <cell r="F44">
            <v>75297850.684655324</v>
          </cell>
        </row>
        <row r="45">
          <cell r="A45">
            <v>38687</v>
          </cell>
          <cell r="B45">
            <v>75297850.684655324</v>
          </cell>
          <cell r="C45">
            <v>3955157.4647271265</v>
          </cell>
          <cell r="D45">
            <v>349486.31064593641</v>
          </cell>
          <cell r="E45">
            <v>3605671.15408119</v>
          </cell>
          <cell r="F45">
            <v>71692179.530574128</v>
          </cell>
        </row>
        <row r="46">
          <cell r="A46">
            <v>38718</v>
          </cell>
          <cell r="B46">
            <v>71692179.530574128</v>
          </cell>
          <cell r="C46">
            <v>3955157.4647271265</v>
          </cell>
          <cell r="D46">
            <v>333177.40182118671</v>
          </cell>
          <cell r="E46">
            <v>3621980.0629059398</v>
          </cell>
          <cell r="F46">
            <v>68070199.467668191</v>
          </cell>
        </row>
        <row r="47">
          <cell r="A47">
            <v>38749</v>
          </cell>
          <cell r="B47">
            <v>68070199.467668191</v>
          </cell>
          <cell r="C47">
            <v>3955157.4647271265</v>
          </cell>
          <cell r="D47">
            <v>316794.72572934924</v>
          </cell>
          <cell r="E47">
            <v>3638362.7389977775</v>
          </cell>
          <cell r="F47">
            <v>64431836.728670411</v>
          </cell>
        </row>
        <row r="48">
          <cell r="A48">
            <v>38777</v>
          </cell>
          <cell r="B48">
            <v>64431836.728670411</v>
          </cell>
          <cell r="C48">
            <v>3955157.4647271265</v>
          </cell>
          <cell r="D48">
            <v>300337.9487117008</v>
          </cell>
          <cell r="E48">
            <v>3654819.5160154258</v>
          </cell>
          <cell r="F48">
            <v>60777017.212654985</v>
          </cell>
        </row>
        <row r="49">
          <cell r="A49">
            <v>38808</v>
          </cell>
          <cell r="B49">
            <v>60777017.212654985</v>
          </cell>
          <cell r="C49">
            <v>3955157.4647271265</v>
          </cell>
          <cell r="D49">
            <v>283806.7356003375</v>
          </cell>
          <cell r="E49">
            <v>3671350.7291267891</v>
          </cell>
          <cell r="F49">
            <v>57105666.483528197</v>
          </cell>
        </row>
        <row r="50">
          <cell r="A50">
            <v>38838</v>
          </cell>
          <cell r="B50">
            <v>57105666.483528197</v>
          </cell>
          <cell r="C50">
            <v>3955157.4647271265</v>
          </cell>
          <cell r="D50">
            <v>267200.7497113485</v>
          </cell>
          <cell r="E50">
            <v>3687956.7150157779</v>
          </cell>
          <cell r="F50">
            <v>53417709.76851242</v>
          </cell>
        </row>
        <row r="51">
          <cell r="A51">
            <v>38869</v>
          </cell>
          <cell r="B51">
            <v>53417709.76851242</v>
          </cell>
          <cell r="C51">
            <v>3955157.4647271265</v>
          </cell>
          <cell r="D51">
            <v>250519.65283795871</v>
          </cell>
          <cell r="E51">
            <v>3704637.8118891679</v>
          </cell>
          <cell r="F51">
            <v>49713071.956623256</v>
          </cell>
        </row>
        <row r="52">
          <cell r="A52">
            <v>38899</v>
          </cell>
          <cell r="B52">
            <v>49713071.956623256</v>
          </cell>
          <cell r="C52">
            <v>3955157.4647271265</v>
          </cell>
          <cell r="D52">
            <v>233763.10524364086</v>
          </cell>
          <cell r="E52">
            <v>3721394.3594834856</v>
          </cell>
          <cell r="F52">
            <v>45991677.597139768</v>
          </cell>
        </row>
        <row r="53">
          <cell r="A53">
            <v>38930</v>
          </cell>
          <cell r="B53">
            <v>45991677.597139768</v>
          </cell>
          <cell r="C53">
            <v>3955157.4647271265</v>
          </cell>
          <cell r="D53">
            <v>216930.76565519618</v>
          </cell>
          <cell r="E53">
            <v>3738226.6990719303</v>
          </cell>
          <cell r="F53">
            <v>42253450.898067839</v>
          </cell>
        </row>
        <row r="54">
          <cell r="A54">
            <v>38961</v>
          </cell>
          <cell r="B54">
            <v>42253450.898067839</v>
          </cell>
          <cell r="C54">
            <v>3955157.4647271265</v>
          </cell>
          <cell r="D54">
            <v>200022.2912558039</v>
          </cell>
          <cell r="E54">
            <v>3755135.1734713227</v>
          </cell>
          <cell r="F54">
            <v>38498315.724596515</v>
          </cell>
        </row>
        <row r="55">
          <cell r="A55">
            <v>38991</v>
          </cell>
          <cell r="B55">
            <v>38498315.724596515</v>
          </cell>
          <cell r="C55">
            <v>3955157.4647271265</v>
          </cell>
          <cell r="D55">
            <v>183037.33767803921</v>
          </cell>
          <cell r="E55">
            <v>3772120.1270490875</v>
          </cell>
          <cell r="F55">
            <v>34726195.597547427</v>
          </cell>
        </row>
        <row r="56">
          <cell r="A56">
            <v>39022</v>
          </cell>
          <cell r="B56">
            <v>34726195.597547427</v>
          </cell>
          <cell r="C56">
            <v>3955157.4647271265</v>
          </cell>
          <cell r="D56">
            <v>165975.55899685959</v>
          </cell>
          <cell r="E56">
            <v>3789181.9057302671</v>
          </cell>
          <cell r="F56">
            <v>30937013.691817161</v>
          </cell>
        </row>
        <row r="57">
          <cell r="A57">
            <v>39052</v>
          </cell>
          <cell r="B57">
            <v>30937013.691817161</v>
          </cell>
          <cell r="C57">
            <v>3955157.4647271265</v>
          </cell>
          <cell r="D57">
            <v>148836.60772255971</v>
          </cell>
          <cell r="E57">
            <v>3806320.857004567</v>
          </cell>
          <cell r="F57">
            <v>27130692.834812593</v>
          </cell>
        </row>
        <row r="58">
          <cell r="A58">
            <v>39083</v>
          </cell>
          <cell r="B58">
            <v>27130692.834812593</v>
          </cell>
          <cell r="C58">
            <v>3955157.4647271265</v>
          </cell>
          <cell r="D58">
            <v>131620.1347936941</v>
          </cell>
          <cell r="E58">
            <v>3823537.3299334324</v>
          </cell>
          <cell r="F58">
            <v>23307155.504879162</v>
          </cell>
        </row>
        <row r="59">
          <cell r="A59">
            <v>39114</v>
          </cell>
          <cell r="B59">
            <v>23307155.504879162</v>
          </cell>
          <cell r="C59">
            <v>3955157.4647271265</v>
          </cell>
          <cell r="D59">
            <v>114325.78956996796</v>
          </cell>
          <cell r="E59">
            <v>3840831.6751571586</v>
          </cell>
          <cell r="F59">
            <v>19466323.829722002</v>
          </cell>
        </row>
        <row r="60">
          <cell r="A60">
            <v>39142</v>
          </cell>
          <cell r="B60">
            <v>19466323.829722002</v>
          </cell>
          <cell r="C60">
            <v>3955157.4647271265</v>
          </cell>
          <cell r="D60">
            <v>96953.219825095963</v>
          </cell>
          <cell r="E60">
            <v>3858204.2449020306</v>
          </cell>
          <cell r="F60">
            <v>15608119.584819973</v>
          </cell>
        </row>
        <row r="61">
          <cell r="A61">
            <v>39173</v>
          </cell>
          <cell r="B61">
            <v>15608119.584819973</v>
          </cell>
          <cell r="C61">
            <v>3955157.4647271265</v>
          </cell>
          <cell r="D61">
            <v>79502.07173962846</v>
          </cell>
          <cell r="E61">
            <v>3875655.3929874981</v>
          </cell>
          <cell r="F61">
            <v>11732464.191832475</v>
          </cell>
        </row>
        <row r="62">
          <cell r="A62">
            <v>39203</v>
          </cell>
          <cell r="B62">
            <v>11732464.191832475</v>
          </cell>
          <cell r="C62">
            <v>3955157.4647271265</v>
          </cell>
          <cell r="D62">
            <v>61971.989893745544</v>
          </cell>
          <cell r="E62">
            <v>3893185.4748333809</v>
          </cell>
          <cell r="F62">
            <v>7839278.7169990949</v>
          </cell>
        </row>
        <row r="63">
          <cell r="A63">
            <v>39234</v>
          </cell>
          <cell r="B63">
            <v>7839278.7169990949</v>
          </cell>
          <cell r="C63">
            <v>3955157.4647271265</v>
          </cell>
          <cell r="D63">
            <v>44362.617260018218</v>
          </cell>
          <cell r="E63">
            <v>3910794.8474671082</v>
          </cell>
          <cell r="F63">
            <v>3928483.8695319868</v>
          </cell>
        </row>
        <row r="64">
          <cell r="A64">
            <v>39264</v>
          </cell>
          <cell r="B64">
            <v>3928483.8695319868</v>
          </cell>
          <cell r="C64">
            <v>3955157.4647271265</v>
          </cell>
          <cell r="D64">
            <v>26673.595196137117</v>
          </cell>
          <cell r="E64">
            <v>3928483.8695309893</v>
          </cell>
          <cell r="F64">
            <v>9.9744647741317749E-7</v>
          </cell>
        </row>
      </sheetData>
      <sheetData sheetId="2">
        <row r="32">
          <cell r="B32" t="str">
            <v>STARTING</v>
          </cell>
          <cell r="E32" t="str">
            <v>PRINCIPAL</v>
          </cell>
          <cell r="F32" t="str">
            <v>ENDING</v>
          </cell>
        </row>
        <row r="33">
          <cell r="A33" t="str">
            <v>PERIOD</v>
          </cell>
          <cell r="B33" t="str">
            <v>BALANCE</v>
          </cell>
          <cell r="C33" t="str">
            <v>TOTAL</v>
          </cell>
          <cell r="D33" t="str">
            <v>RETURN</v>
          </cell>
          <cell r="E33" t="str">
            <v>AMORTIZATION</v>
          </cell>
          <cell r="F33" t="str">
            <v>BALANCE</v>
          </cell>
        </row>
        <row r="34">
          <cell r="A34">
            <v>37803</v>
          </cell>
          <cell r="B34">
            <v>14756374.188158778</v>
          </cell>
          <cell r="F34">
            <v>14756374.188158778</v>
          </cell>
        </row>
        <row r="35">
          <cell r="A35">
            <v>37834</v>
          </cell>
          <cell r="B35">
            <v>14756374.188158778</v>
          </cell>
          <cell r="C35">
            <v>343454.48079486995</v>
          </cell>
          <cell r="D35">
            <v>66895.562986319783</v>
          </cell>
          <cell r="E35">
            <v>276558.91780855018</v>
          </cell>
          <cell r="F35">
            <v>14479815.270350229</v>
          </cell>
        </row>
        <row r="36">
          <cell r="A36">
            <v>37865</v>
          </cell>
          <cell r="B36">
            <v>14479815.270350229</v>
          </cell>
          <cell r="C36">
            <v>343454.48079486995</v>
          </cell>
          <cell r="D36">
            <v>66268.696105953743</v>
          </cell>
          <cell r="E36">
            <v>277185.78468891617</v>
          </cell>
          <cell r="F36">
            <v>14202629.485661313</v>
          </cell>
        </row>
        <row r="37">
          <cell r="A37">
            <v>37895</v>
          </cell>
          <cell r="B37">
            <v>14202629.485661313</v>
          </cell>
          <cell r="C37">
            <v>343454.48079486995</v>
          </cell>
          <cell r="D37">
            <v>65013.541446959491</v>
          </cell>
          <cell r="E37">
            <v>278440.93934791046</v>
          </cell>
          <cell r="F37">
            <v>13924188.546313403</v>
          </cell>
        </row>
        <row r="38">
          <cell r="A38">
            <v>37926</v>
          </cell>
          <cell r="B38">
            <v>13924188.546313403</v>
          </cell>
          <cell r="C38">
            <v>343454.48079486995</v>
          </cell>
          <cell r="D38">
            <v>63754.120872476022</v>
          </cell>
          <cell r="E38">
            <v>279700.35992239392</v>
          </cell>
          <cell r="F38">
            <v>13644488.186391009</v>
          </cell>
        </row>
        <row r="39">
          <cell r="A39">
            <v>37956</v>
          </cell>
          <cell r="B39">
            <v>13644488.186391009</v>
          </cell>
          <cell r="C39">
            <v>343454.48079486995</v>
          </cell>
          <cell r="D39">
            <v>62489.000594129997</v>
          </cell>
          <cell r="E39">
            <v>280965.48020073993</v>
          </cell>
          <cell r="F39">
            <v>13363522.706190269</v>
          </cell>
        </row>
        <row r="40">
          <cell r="A40">
            <v>37987</v>
          </cell>
          <cell r="B40">
            <v>13363522.706190269</v>
          </cell>
          <cell r="C40">
            <v>343454.48079486995</v>
          </cell>
          <cell r="D40">
            <v>61218.158023184216</v>
          </cell>
          <cell r="E40">
            <v>282236.32277168572</v>
          </cell>
          <cell r="F40">
            <v>13081286.383418584</v>
          </cell>
        </row>
        <row r="41">
          <cell r="A41">
            <v>38018</v>
          </cell>
          <cell r="B41">
            <v>13081286.383418584</v>
          </cell>
          <cell r="C41">
            <v>343454.48079486995</v>
          </cell>
          <cell r="D41">
            <v>59941.567269780062</v>
          </cell>
          <cell r="E41">
            <v>283512.91352508985</v>
          </cell>
          <cell r="F41">
            <v>12797773.469893495</v>
          </cell>
        </row>
        <row r="42">
          <cell r="A42">
            <v>38047</v>
          </cell>
          <cell r="B42">
            <v>12797773.469893495</v>
          </cell>
          <cell r="C42">
            <v>343454.48079486995</v>
          </cell>
          <cell r="D42">
            <v>58659.202334174035</v>
          </cell>
          <cell r="E42">
            <v>284795.27846069593</v>
          </cell>
          <cell r="F42">
            <v>12512978.191432798</v>
          </cell>
        </row>
        <row r="43">
          <cell r="A43">
            <v>38078</v>
          </cell>
          <cell r="B43">
            <v>12512978.191432798</v>
          </cell>
          <cell r="C43">
            <v>343454.48079486995</v>
          </cell>
          <cell r="D43">
            <v>57371.037099006258</v>
          </cell>
          <cell r="E43">
            <v>286083.44369586371</v>
          </cell>
          <cell r="F43">
            <v>12226894.747736935</v>
          </cell>
        </row>
        <row r="44">
          <cell r="A44">
            <v>38108</v>
          </cell>
          <cell r="B44">
            <v>12226894.747736935</v>
          </cell>
          <cell r="C44">
            <v>343454.48079486995</v>
          </cell>
          <cell r="D44">
            <v>56077.045328784727</v>
          </cell>
          <cell r="E44">
            <v>287377.43546608521</v>
          </cell>
          <cell r="F44">
            <v>11939517.31227085</v>
          </cell>
        </row>
        <row r="45">
          <cell r="A45">
            <v>38139</v>
          </cell>
          <cell r="B45">
            <v>11939517.31227085</v>
          </cell>
          <cell r="C45">
            <v>343454.48079486995</v>
          </cell>
          <cell r="D45">
            <v>54777.200669350968</v>
          </cell>
          <cell r="E45">
            <v>288677.28012551897</v>
          </cell>
          <cell r="F45">
            <v>11650840.032145331</v>
          </cell>
        </row>
        <row r="46">
          <cell r="A46">
            <v>38169</v>
          </cell>
          <cell r="B46">
            <v>11650840.032145331</v>
          </cell>
          <cell r="C46">
            <v>343454.48079486995</v>
          </cell>
          <cell r="D46">
            <v>53471.476647343334</v>
          </cell>
          <cell r="E46">
            <v>289983.00414752663</v>
          </cell>
          <cell r="F46">
            <v>11360857.027997805</v>
          </cell>
        </row>
        <row r="47">
          <cell r="A47">
            <v>38200</v>
          </cell>
          <cell r="B47">
            <v>11360857.027997805</v>
          </cell>
          <cell r="C47">
            <v>343454.48079486995</v>
          </cell>
          <cell r="D47">
            <v>52159.846669657767</v>
          </cell>
          <cell r="E47">
            <v>291294.63412521221</v>
          </cell>
          <cell r="F47">
            <v>11069562.393872593</v>
          </cell>
        </row>
        <row r="48">
          <cell r="A48">
            <v>38231</v>
          </cell>
          <cell r="B48">
            <v>11069562.393872593</v>
          </cell>
          <cell r="C48">
            <v>343454.48079486995</v>
          </cell>
          <cell r="D48">
            <v>50842.28402290622</v>
          </cell>
          <cell r="E48">
            <v>292612.19677196373</v>
          </cell>
          <cell r="F48">
            <v>10776950.197100628</v>
          </cell>
        </row>
        <row r="49">
          <cell r="A49">
            <v>38261</v>
          </cell>
          <cell r="B49">
            <v>10776950.197100628</v>
          </cell>
          <cell r="C49">
            <v>343454.48079486995</v>
          </cell>
          <cell r="D49">
            <v>49518.76187287263</v>
          </cell>
          <cell r="E49">
            <v>293935.71892199729</v>
          </cell>
          <cell r="F49">
            <v>10483014.478178632</v>
          </cell>
        </row>
        <row r="50">
          <cell r="A50">
            <v>38292</v>
          </cell>
          <cell r="B50">
            <v>10483014.478178632</v>
          </cell>
          <cell r="C50">
            <v>343454.48079486995</v>
          </cell>
          <cell r="D50">
            <v>48189.253263966319</v>
          </cell>
          <cell r="E50">
            <v>295265.22753090365</v>
          </cell>
          <cell r="F50">
            <v>10187749.250647727</v>
          </cell>
        </row>
        <row r="51">
          <cell r="A51">
            <v>38322</v>
          </cell>
          <cell r="B51">
            <v>10187749.250647727</v>
          </cell>
          <cell r="C51">
            <v>343454.48079486995</v>
          </cell>
          <cell r="D51">
            <v>46853.731118673073</v>
          </cell>
          <cell r="E51">
            <v>296600.74967619689</v>
          </cell>
          <cell r="F51">
            <v>9891148.5009715296</v>
          </cell>
        </row>
        <row r="52">
          <cell r="A52">
            <v>38353</v>
          </cell>
          <cell r="B52">
            <v>9891148.5009715296</v>
          </cell>
          <cell r="C52">
            <v>343454.48079486995</v>
          </cell>
          <cell r="D52">
            <v>45512.168237003643</v>
          </cell>
          <cell r="E52">
            <v>297942.31255786633</v>
          </cell>
          <cell r="F52">
            <v>9593206.1884136628</v>
          </cell>
        </row>
        <row r="53">
          <cell r="A53">
            <v>38384</v>
          </cell>
          <cell r="B53">
            <v>9593206.1884136628</v>
          </cell>
          <cell r="C53">
            <v>343454.48079486995</v>
          </cell>
          <cell r="D53">
            <v>44164.537295939757</v>
          </cell>
          <cell r="E53">
            <v>299289.9434989302</v>
          </cell>
          <cell r="F53">
            <v>9293916.2449147329</v>
          </cell>
        </row>
        <row r="54">
          <cell r="A54">
            <v>38412</v>
          </cell>
          <cell r="B54">
            <v>9293916.2449147329</v>
          </cell>
          <cell r="C54">
            <v>343454.48079486995</v>
          </cell>
          <cell r="D54">
            <v>42810.810848877692</v>
          </cell>
          <cell r="E54">
            <v>300643.66994599224</v>
          </cell>
          <cell r="F54">
            <v>8993272.5749687403</v>
          </cell>
        </row>
        <row r="55">
          <cell r="A55">
            <v>38443</v>
          </cell>
          <cell r="B55">
            <v>8993272.5749687403</v>
          </cell>
          <cell r="C55">
            <v>343454.48079486995</v>
          </cell>
          <cell r="D55">
            <v>41450.961325069198</v>
          </cell>
          <cell r="E55">
            <v>302003.51946980075</v>
          </cell>
          <cell r="F55">
            <v>8691269.055498939</v>
          </cell>
        </row>
        <row r="56">
          <cell r="A56">
            <v>38473</v>
          </cell>
          <cell r="B56">
            <v>8691269.055498939</v>
          </cell>
          <cell r="C56">
            <v>343454.48079486995</v>
          </cell>
          <cell r="D56">
            <v>40084.961029060069</v>
          </cell>
          <cell r="E56">
            <v>303369.51976580988</v>
          </cell>
          <cell r="F56">
            <v>8387899.5357331289</v>
          </cell>
        </row>
        <row r="57">
          <cell r="A57">
            <v>38504</v>
          </cell>
          <cell r="B57">
            <v>8387899.5357331289</v>
          </cell>
          <cell r="C57">
            <v>343454.48079486995</v>
          </cell>
          <cell r="D57">
            <v>38712.782140126015</v>
          </cell>
          <cell r="E57">
            <v>304741.69865474396</v>
          </cell>
          <cell r="F57">
            <v>8083157.8370783851</v>
          </cell>
        </row>
        <row r="58">
          <cell r="A58">
            <v>38534</v>
          </cell>
          <cell r="B58">
            <v>8083157.8370783851</v>
          </cell>
          <cell r="C58">
            <v>343454.48079486995</v>
          </cell>
          <cell r="D58">
            <v>37334.396711706097</v>
          </cell>
          <cell r="E58">
            <v>306120.08408316388</v>
          </cell>
          <cell r="F58">
            <v>7777037.7529952209</v>
          </cell>
        </row>
        <row r="59">
          <cell r="A59">
            <v>38565</v>
          </cell>
          <cell r="B59">
            <v>7777037.7529952209</v>
          </cell>
          <cell r="C59">
            <v>343454.48079486995</v>
          </cell>
          <cell r="D59">
            <v>35949.776670833504</v>
          </cell>
          <cell r="E59">
            <v>307504.70412403642</v>
          </cell>
          <cell r="F59">
            <v>7469533.0488711847</v>
          </cell>
        </row>
        <row r="60">
          <cell r="A60">
            <v>38596</v>
          </cell>
          <cell r="B60">
            <v>7469533.0488711847</v>
          </cell>
          <cell r="C60">
            <v>343454.48079486995</v>
          </cell>
          <cell r="D60">
            <v>34558.893817563847</v>
          </cell>
          <cell r="E60">
            <v>308895.58697730611</v>
          </cell>
          <cell r="F60">
            <v>7160637.4618938789</v>
          </cell>
        </row>
        <row r="61">
          <cell r="A61">
            <v>38626</v>
          </cell>
          <cell r="B61">
            <v>7160637.4618938789</v>
          </cell>
          <cell r="C61">
            <v>343454.48079486995</v>
          </cell>
          <cell r="D61">
            <v>33161.71982440081</v>
          </cell>
          <cell r="E61">
            <v>310292.76097046916</v>
          </cell>
          <cell r="F61">
            <v>6850344.7009234093</v>
          </cell>
        </row>
        <row r="62">
          <cell r="A62">
            <v>38657</v>
          </cell>
          <cell r="B62">
            <v>6850344.7009234093</v>
          </cell>
          <cell r="C62">
            <v>343454.48079486995</v>
          </cell>
          <cell r="D62">
            <v>31758.226235719183</v>
          </cell>
          <cell r="E62">
            <v>311696.25455915078</v>
          </cell>
          <cell r="F62">
            <v>6538648.4463642584</v>
          </cell>
        </row>
        <row r="63">
          <cell r="A63">
            <v>38687</v>
          </cell>
          <cell r="B63">
            <v>6538648.4463642584</v>
          </cell>
          <cell r="C63">
            <v>343454.48079486995</v>
          </cell>
          <cell r="D63">
            <v>30348.384467185373</v>
          </cell>
          <cell r="E63">
            <v>313106.09632768459</v>
          </cell>
          <cell r="F63">
            <v>6225542.3500365736</v>
          </cell>
        </row>
        <row r="64">
          <cell r="A64">
            <v>38718</v>
          </cell>
          <cell r="B64">
            <v>6225542.3500365736</v>
          </cell>
          <cell r="C64">
            <v>343454.48079486995</v>
          </cell>
          <cell r="D64">
            <v>28932.165805175217</v>
          </cell>
          <cell r="E64">
            <v>314522.31498969474</v>
          </cell>
          <cell r="F64">
            <v>5911020.0350468792</v>
          </cell>
        </row>
        <row r="65">
          <cell r="A65">
            <v>38749</v>
          </cell>
          <cell r="B65">
            <v>5911020.0350468792</v>
          </cell>
          <cell r="C65">
            <v>343454.48079486995</v>
          </cell>
          <cell r="D65">
            <v>27509.541406189153</v>
          </cell>
          <cell r="E65">
            <v>315944.9393886808</v>
          </cell>
          <cell r="F65">
            <v>5595075.095658198</v>
          </cell>
        </row>
        <row r="66">
          <cell r="A66">
            <v>38777</v>
          </cell>
          <cell r="B66">
            <v>5595075.095658198</v>
          </cell>
          <cell r="C66">
            <v>343454.48079486995</v>
          </cell>
          <cell r="D66">
            <v>26080.48229626484</v>
          </cell>
          <cell r="E66">
            <v>317373.9984986051</v>
          </cell>
          <cell r="F66">
            <v>5277701.0971595924</v>
          </cell>
        </row>
        <row r="67">
          <cell r="A67">
            <v>38808</v>
          </cell>
          <cell r="B67">
            <v>5277701.0971595924</v>
          </cell>
          <cell r="C67">
            <v>343454.48079486995</v>
          </cell>
          <cell r="D67">
            <v>24644.95937038699</v>
          </cell>
          <cell r="E67">
            <v>318809.52142448293</v>
          </cell>
          <cell r="F67">
            <v>4958891.5757351099</v>
          </cell>
        </row>
        <row r="68">
          <cell r="A68">
            <v>38838</v>
          </cell>
          <cell r="B68">
            <v>4958891.5757351099</v>
          </cell>
          <cell r="C68">
            <v>343454.48079486995</v>
          </cell>
          <cell r="D68">
            <v>23202.943391894652</v>
          </cell>
          <cell r="E68">
            <v>320251.53740297531</v>
          </cell>
          <cell r="F68">
            <v>4638640.0383321345</v>
          </cell>
        </row>
        <row r="69">
          <cell r="A69">
            <v>38869</v>
          </cell>
          <cell r="B69">
            <v>4638640.0383321345</v>
          </cell>
          <cell r="C69">
            <v>343454.48079486995</v>
          </cell>
          <cell r="D69">
            <v>21754.404991885753</v>
          </cell>
          <cell r="E69">
            <v>321700.07580298418</v>
          </cell>
          <cell r="F69">
            <v>4316939.9625291508</v>
          </cell>
        </row>
        <row r="70">
          <cell r="A70">
            <v>38899</v>
          </cell>
          <cell r="B70">
            <v>4316939.9625291508</v>
          </cell>
          <cell r="C70">
            <v>343454.48079486995</v>
          </cell>
          <cell r="D70">
            <v>20299.31466861891</v>
          </cell>
          <cell r="E70">
            <v>323155.16612625105</v>
          </cell>
          <cell r="F70">
            <v>3993784.7964028995</v>
          </cell>
        </row>
        <row r="71">
          <cell r="A71">
            <v>38930</v>
          </cell>
          <cell r="B71">
            <v>3993784.7964028995</v>
          </cell>
          <cell r="C71">
            <v>343454.48079486995</v>
          </cell>
          <cell r="D71">
            <v>18837.642786912646</v>
          </cell>
          <cell r="E71">
            <v>324616.83800795733</v>
          </cell>
          <cell r="F71">
            <v>3669167.9583949423</v>
          </cell>
        </row>
        <row r="72">
          <cell r="A72">
            <v>38961</v>
          </cell>
          <cell r="B72">
            <v>3669167.9583949423</v>
          </cell>
          <cell r="C72">
            <v>343454.48079486995</v>
          </cell>
          <cell r="D72">
            <v>17369.359577541774</v>
          </cell>
          <cell r="E72">
            <v>326085.12121732818</v>
          </cell>
          <cell r="F72">
            <v>3343082.8371776142</v>
          </cell>
        </row>
        <row r="73">
          <cell r="A73">
            <v>38991</v>
          </cell>
          <cell r="B73">
            <v>3343082.8371776142</v>
          </cell>
          <cell r="C73">
            <v>343454.48079486995</v>
          </cell>
          <cell r="D73">
            <v>15894.435136631126</v>
          </cell>
          <cell r="E73">
            <v>327560.04565823881</v>
          </cell>
          <cell r="F73">
            <v>3015522.7915193755</v>
          </cell>
        </row>
        <row r="74">
          <cell r="A74">
            <v>39022</v>
          </cell>
          <cell r="B74">
            <v>3015522.7915193755</v>
          </cell>
          <cell r="C74">
            <v>343454.48079486995</v>
          </cell>
          <cell r="D74">
            <v>14412.839425046508</v>
          </cell>
          <cell r="E74">
            <v>329041.64136982342</v>
          </cell>
          <cell r="F74">
            <v>2686481.1501495522</v>
          </cell>
        </row>
        <row r="75">
          <cell r="A75">
            <v>39052</v>
          </cell>
          <cell r="B75">
            <v>2686481.1501495522</v>
          </cell>
          <cell r="C75">
            <v>343454.48079486995</v>
          </cell>
          <cell r="D75">
            <v>12924.542267782901</v>
          </cell>
          <cell r="E75">
            <v>330529.93852708704</v>
          </cell>
          <cell r="F75">
            <v>2355951.2116224649</v>
          </cell>
        </row>
        <row r="76">
          <cell r="A76">
            <v>39083</v>
          </cell>
          <cell r="B76">
            <v>2355951.2116224649</v>
          </cell>
          <cell r="C76">
            <v>343454.48079486995</v>
          </cell>
          <cell r="D76">
            <v>11429.513353349905</v>
          </cell>
          <cell r="E76">
            <v>332024.96744152001</v>
          </cell>
          <cell r="F76">
            <v>2023926.244180945</v>
          </cell>
        </row>
        <row r="77">
          <cell r="A77">
            <v>39114</v>
          </cell>
          <cell r="B77">
            <v>2023926.244180945</v>
          </cell>
          <cell r="C77">
            <v>343454.48079486995</v>
          </cell>
          <cell r="D77">
            <v>9927.7222331543944</v>
          </cell>
          <cell r="E77">
            <v>333526.75856171554</v>
          </cell>
          <cell r="F77">
            <v>1690399.4856192295</v>
          </cell>
        </row>
        <row r="78">
          <cell r="A78">
            <v>39142</v>
          </cell>
          <cell r="B78">
            <v>1690399.4856192295</v>
          </cell>
          <cell r="C78">
            <v>343454.48079486995</v>
          </cell>
          <cell r="D78">
            <v>8419.1383208803945</v>
          </cell>
          <cell r="E78">
            <v>335035.34247398953</v>
          </cell>
          <cell r="F78">
            <v>1355364.1431452399</v>
          </cell>
        </row>
        <row r="79">
          <cell r="A79">
            <v>39173</v>
          </cell>
          <cell r="B79">
            <v>1355364.1431452399</v>
          </cell>
          <cell r="C79">
            <v>343454.48079486995</v>
          </cell>
          <cell r="D79">
            <v>6903.7308918661292</v>
          </cell>
          <cell r="E79">
            <v>336550.7499030038</v>
          </cell>
          <cell r="F79">
            <v>1018813.3932422361</v>
          </cell>
        </row>
        <row r="80">
          <cell r="A80">
            <v>39203</v>
          </cell>
          <cell r="B80">
            <v>1018813.3932422361</v>
          </cell>
          <cell r="C80">
            <v>343454.48079486995</v>
          </cell>
          <cell r="D80">
            <v>5381.4690824782783</v>
          </cell>
          <cell r="E80">
            <v>338073.01171239169</v>
          </cell>
          <cell r="F80">
            <v>680740.38152984437</v>
          </cell>
        </row>
        <row r="81">
          <cell r="A81">
            <v>39234</v>
          </cell>
          <cell r="B81">
            <v>680740.38152984437</v>
          </cell>
          <cell r="C81">
            <v>343454.48079486995</v>
          </cell>
          <cell r="D81">
            <v>3852.3218894833822</v>
          </cell>
          <cell r="E81">
            <v>339602.15890538658</v>
          </cell>
          <cell r="F81">
            <v>341138.22262445779</v>
          </cell>
        </row>
        <row r="82">
          <cell r="A82">
            <v>39264</v>
          </cell>
          <cell r="B82">
            <v>341138.22262445779</v>
          </cell>
          <cell r="C82">
            <v>343454.48079486995</v>
          </cell>
          <cell r="D82">
            <v>2316.2581694164178</v>
          </cell>
          <cell r="E82">
            <v>341138.22262545355</v>
          </cell>
          <cell r="F82">
            <v>-9.9575845524668694E-7</v>
          </cell>
        </row>
      </sheetData>
      <sheetData sheetId="3">
        <row r="28">
          <cell r="B28" t="str">
            <v>STARTING</v>
          </cell>
        </row>
      </sheetData>
      <sheetData sheetId="4">
        <row r="1">
          <cell r="A1" t="str">
            <v>Period</v>
          </cell>
        </row>
        <row r="28">
          <cell r="A28">
            <v>35278</v>
          </cell>
          <cell r="B28" t="str">
            <v>STARTING</v>
          </cell>
          <cell r="C28">
            <v>166462.75</v>
          </cell>
          <cell r="D28">
            <v>40158.707331162863</v>
          </cell>
          <cell r="E28" t="str">
            <v>PRINCIPAL</v>
          </cell>
          <cell r="F28" t="str">
            <v>ENDING</v>
          </cell>
        </row>
        <row r="29">
          <cell r="A29" t="str">
            <v>PERIOD</v>
          </cell>
          <cell r="B29" t="str">
            <v>BALANCE</v>
          </cell>
          <cell r="C29" t="str">
            <v>TOTAL</v>
          </cell>
          <cell r="D29" t="str">
            <v>RETURN</v>
          </cell>
          <cell r="E29" t="str">
            <v>AMORTIZATION</v>
          </cell>
          <cell r="F29" t="str">
            <v>BALANCE</v>
          </cell>
        </row>
        <row r="30">
          <cell r="A30">
            <v>37803</v>
          </cell>
          <cell r="B30">
            <v>3914516.197952</v>
          </cell>
          <cell r="C30">
            <v>166462.75</v>
          </cell>
          <cell r="D30">
            <v>40695.941593681957</v>
          </cell>
          <cell r="E30">
            <v>125766.80840631804</v>
          </cell>
          <cell r="F30">
            <v>3914516.197952</v>
          </cell>
        </row>
        <row r="31">
          <cell r="A31">
            <v>37834</v>
          </cell>
          <cell r="B31">
            <v>3914516.197952</v>
          </cell>
          <cell r="C31">
            <v>91110.330436693403</v>
          </cell>
          <cell r="D31">
            <v>17745.806764049063</v>
          </cell>
          <cell r="E31">
            <v>73364.52367264434</v>
          </cell>
          <cell r="F31">
            <v>3841151.6742793554</v>
          </cell>
        </row>
        <row r="32">
          <cell r="A32">
            <v>37865</v>
          </cell>
          <cell r="B32">
            <v>3841151.6742793554</v>
          </cell>
          <cell r="C32">
            <v>91110.330436693403</v>
          </cell>
          <cell r="D32">
            <v>17579.513843724402</v>
          </cell>
          <cell r="E32">
            <v>73530.816592969</v>
          </cell>
          <cell r="F32">
            <v>3767620.8576863864</v>
          </cell>
        </row>
        <row r="33">
          <cell r="A33">
            <v>37895</v>
          </cell>
          <cell r="B33">
            <v>3767620.8576863864</v>
          </cell>
          <cell r="C33">
            <v>91110.330436693403</v>
          </cell>
          <cell r="D33">
            <v>17246.551072455681</v>
          </cell>
          <cell r="E33">
            <v>73863.779364237722</v>
          </cell>
          <cell r="F33">
            <v>3693757.0783221489</v>
          </cell>
        </row>
        <row r="34">
          <cell r="A34">
            <v>37926</v>
          </cell>
          <cell r="B34">
            <v>3693757.0783221489</v>
          </cell>
          <cell r="C34">
            <v>91110.330436693403</v>
          </cell>
          <cell r="D34">
            <v>16912.456654952679</v>
          </cell>
          <cell r="E34">
            <v>74197.873781740724</v>
          </cell>
          <cell r="F34">
            <v>3619559.2045404082</v>
          </cell>
        </row>
        <row r="35">
          <cell r="A35">
            <v>37956</v>
          </cell>
          <cell r="B35">
            <v>3619559.2045404082</v>
          </cell>
          <cell r="C35">
            <v>91110.330436693403</v>
          </cell>
          <cell r="D35">
            <v>16576.850241155127</v>
          </cell>
          <cell r="E35">
            <v>74533.480195538272</v>
          </cell>
          <cell r="F35">
            <v>3545025.7243448701</v>
          </cell>
        </row>
        <row r="36">
          <cell r="A36">
            <v>37987</v>
          </cell>
          <cell r="B36">
            <v>3545025.7243448701</v>
          </cell>
          <cell r="C36">
            <v>91110.330436693403</v>
          </cell>
          <cell r="D36">
            <v>16239.725838806629</v>
          </cell>
          <cell r="E36">
            <v>74870.604597886777</v>
          </cell>
          <cell r="F36">
            <v>3470155.1197469835</v>
          </cell>
        </row>
        <row r="37">
          <cell r="A37">
            <v>38018</v>
          </cell>
          <cell r="B37">
            <v>3470155.1197469835</v>
          </cell>
          <cell r="C37">
            <v>91110.330436693403</v>
          </cell>
          <cell r="D37">
            <v>15901.076579941531</v>
          </cell>
          <cell r="E37">
            <v>75209.253856751864</v>
          </cell>
          <cell r="F37">
            <v>3394945.8658902314</v>
          </cell>
        </row>
        <row r="38">
          <cell r="A38">
            <v>38047</v>
          </cell>
          <cell r="B38">
            <v>3394945.8658902314</v>
          </cell>
          <cell r="C38">
            <v>91110.330436693403</v>
          </cell>
          <cell r="D38">
            <v>15560.895567444351</v>
          </cell>
          <cell r="E38">
            <v>75549.434869249046</v>
          </cell>
          <cell r="F38">
            <v>3319396.4310209826</v>
          </cell>
        </row>
        <row r="39">
          <cell r="A39">
            <v>38078</v>
          </cell>
          <cell r="B39">
            <v>3319396.4310209826</v>
          </cell>
          <cell r="C39">
            <v>91110.330436693403</v>
          </cell>
          <cell r="D39">
            <v>15219.175872998749</v>
          </cell>
          <cell r="E39">
            <v>75891.154563694654</v>
          </cell>
          <cell r="F39">
            <v>3243505.2764572878</v>
          </cell>
        </row>
        <row r="40">
          <cell r="A40">
            <v>38108</v>
          </cell>
          <cell r="B40">
            <v>3243505.2764572878</v>
          </cell>
          <cell r="C40">
            <v>91110.330436693403</v>
          </cell>
          <cell r="D40">
            <v>14875.910536950743</v>
          </cell>
          <cell r="E40">
            <v>76234.419899742657</v>
          </cell>
          <cell r="F40">
            <v>3167270.8565575453</v>
          </cell>
        </row>
        <row r="41">
          <cell r="A41">
            <v>38139</v>
          </cell>
          <cell r="B41">
            <v>3167270.8565575453</v>
          </cell>
          <cell r="C41">
            <v>91110.330436693403</v>
          </cell>
          <cell r="D41">
            <v>14531.092568166954</v>
          </cell>
          <cell r="E41">
            <v>76579.237868526456</v>
          </cell>
          <cell r="F41">
            <v>3090691.6186890188</v>
          </cell>
        </row>
        <row r="42">
          <cell r="A42">
            <v>38169</v>
          </cell>
          <cell r="B42">
            <v>3090691.6186890188</v>
          </cell>
          <cell r="C42">
            <v>91110.330436693403</v>
          </cell>
          <cell r="D42">
            <v>14184.71494389221</v>
          </cell>
          <cell r="E42">
            <v>76925.615492801197</v>
          </cell>
          <cell r="F42">
            <v>3013766.0031962176</v>
          </cell>
        </row>
        <row r="43">
          <cell r="A43">
            <v>38200</v>
          </cell>
          <cell r="B43">
            <v>3013766.0031962176</v>
          </cell>
          <cell r="C43">
            <v>91110.330436693403</v>
          </cell>
          <cell r="D43">
            <v>13836.770609606534</v>
          </cell>
          <cell r="E43">
            <v>77273.559827086865</v>
          </cell>
          <cell r="F43">
            <v>2936492.4433691306</v>
          </cell>
        </row>
        <row r="44">
          <cell r="A44">
            <v>38231</v>
          </cell>
          <cell r="B44">
            <v>2936492.4433691306</v>
          </cell>
          <cell r="C44">
            <v>91110.330436693403</v>
          </cell>
          <cell r="D44">
            <v>13487.252478881455</v>
          </cell>
          <cell r="E44">
            <v>77623.07795781194</v>
          </cell>
          <cell r="F44">
            <v>2858869.3654113188</v>
          </cell>
        </row>
        <row r="45">
          <cell r="A45">
            <v>38261</v>
          </cell>
          <cell r="B45">
            <v>2858869.3654113188</v>
          </cell>
          <cell r="C45">
            <v>91110.330436693403</v>
          </cell>
          <cell r="D45">
            <v>13136.153433235684</v>
          </cell>
          <cell r="E45">
            <v>77974.17700345772</v>
          </cell>
          <cell r="F45">
            <v>2780895.1884078612</v>
          </cell>
        </row>
        <row r="46">
          <cell r="A46">
            <v>38292</v>
          </cell>
          <cell r="B46">
            <v>2780895.1884078612</v>
          </cell>
          <cell r="C46">
            <v>91110.330436693403</v>
          </cell>
          <cell r="D46">
            <v>12783.466321990139</v>
          </cell>
          <cell r="E46">
            <v>78326.864114703261</v>
          </cell>
          <cell r="F46">
            <v>2702568.324293158</v>
          </cell>
        </row>
        <row r="47">
          <cell r="A47">
            <v>38322</v>
          </cell>
          <cell r="B47">
            <v>2702568.324293158</v>
          </cell>
          <cell r="C47">
            <v>91110.330436693403</v>
          </cell>
          <cell r="D47">
            <v>12429.18396212231</v>
          </cell>
          <cell r="E47">
            <v>78681.146474571098</v>
          </cell>
          <cell r="F47">
            <v>2623887.177818587</v>
          </cell>
        </row>
        <row r="48">
          <cell r="A48">
            <v>38353</v>
          </cell>
          <cell r="B48">
            <v>2623887.177818587</v>
          </cell>
          <cell r="C48">
            <v>91110.330436693403</v>
          </cell>
          <cell r="D48">
            <v>12073.299138119954</v>
          </cell>
          <cell r="E48">
            <v>79037.031298573449</v>
          </cell>
          <cell r="F48">
            <v>2544850.1465200135</v>
          </cell>
        </row>
        <row r="49">
          <cell r="A49">
            <v>38384</v>
          </cell>
          <cell r="B49">
            <v>2544850.1465200135</v>
          </cell>
          <cell r="C49">
            <v>91110.330436693403</v>
          </cell>
          <cell r="D49">
            <v>11715.804601834159</v>
          </cell>
          <cell r="E49">
            <v>79394.525834859247</v>
          </cell>
          <cell r="F49">
            <v>2465455.6206851541</v>
          </cell>
        </row>
        <row r="50">
          <cell r="A50">
            <v>38412</v>
          </cell>
          <cell r="B50">
            <v>2465455.6206851541</v>
          </cell>
          <cell r="C50">
            <v>91110.330436693403</v>
          </cell>
          <cell r="D50">
            <v>11356.693072331711</v>
          </cell>
          <cell r="E50">
            <v>79753.637364361697</v>
          </cell>
          <cell r="F50">
            <v>2385701.9833207922</v>
          </cell>
        </row>
        <row r="51">
          <cell r="A51">
            <v>38443</v>
          </cell>
          <cell r="B51">
            <v>2385701.9833207922</v>
          </cell>
          <cell r="C51">
            <v>91110.330436693403</v>
          </cell>
          <cell r="D51">
            <v>10995.95723574681</v>
          </cell>
          <cell r="E51">
            <v>80114.373200946589</v>
          </cell>
          <cell r="F51">
            <v>2305587.6101198457</v>
          </cell>
        </row>
        <row r="52">
          <cell r="A52">
            <v>38473</v>
          </cell>
          <cell r="B52">
            <v>2305587.6101198457</v>
          </cell>
          <cell r="C52">
            <v>91110.330436693403</v>
          </cell>
          <cell r="D52">
            <v>10633.589745132111</v>
          </cell>
          <cell r="E52">
            <v>80476.740691561296</v>
          </cell>
          <cell r="F52">
            <v>2225110.8694282845</v>
          </cell>
        </row>
        <row r="53">
          <cell r="A53">
            <v>38504</v>
          </cell>
          <cell r="B53">
            <v>2225110.8694282845</v>
          </cell>
          <cell r="C53">
            <v>91110.330436693403</v>
          </cell>
          <cell r="D53">
            <v>10269.583220309094</v>
          </cell>
          <cell r="E53">
            <v>80840.747216384305</v>
          </cell>
          <cell r="F53">
            <v>2144270.1222119001</v>
          </cell>
        </row>
        <row r="54">
          <cell r="A54">
            <v>38534</v>
          </cell>
          <cell r="B54">
            <v>2144270.1222119001</v>
          </cell>
          <cell r="C54">
            <v>91110.330436693403</v>
          </cell>
          <cell r="D54">
            <v>9903.9302477177498</v>
          </cell>
          <cell r="E54">
            <v>81206.400188975647</v>
          </cell>
          <cell r="F54">
            <v>2063063.7220229243</v>
          </cell>
        </row>
        <row r="55">
          <cell r="A55">
            <v>38565</v>
          </cell>
          <cell r="B55">
            <v>2063063.7220229243</v>
          </cell>
          <cell r="C55">
            <v>91110.330436693403</v>
          </cell>
          <cell r="D55">
            <v>9536.6233802656006</v>
          </cell>
          <cell r="E55">
            <v>81573.707056427796</v>
          </cell>
          <cell r="F55">
            <v>1981490.0149664965</v>
          </cell>
        </row>
        <row r="56">
          <cell r="A56">
            <v>38596</v>
          </cell>
          <cell r="B56">
            <v>1981490.0149664965</v>
          </cell>
          <cell r="C56">
            <v>91110.330436693403</v>
          </cell>
          <cell r="D56">
            <v>9167.6551371760197</v>
          </cell>
          <cell r="E56">
            <v>81942.675299517388</v>
          </cell>
          <cell r="F56">
            <v>1899547.3396669792</v>
          </cell>
        </row>
        <row r="57">
          <cell r="A57">
            <v>38626</v>
          </cell>
          <cell r="B57">
            <v>1899547.3396669792</v>
          </cell>
          <cell r="C57">
            <v>91110.330436693403</v>
          </cell>
          <cell r="D57">
            <v>8797.0180038358776</v>
          </cell>
          <cell r="E57">
            <v>82313.312432857521</v>
          </cell>
          <cell r="F57">
            <v>1817234.0272341217</v>
          </cell>
        </row>
        <row r="58">
          <cell r="A58">
            <v>38657</v>
          </cell>
          <cell r="B58">
            <v>1817234.0272341217</v>
          </cell>
          <cell r="C58">
            <v>91110.330436693403</v>
          </cell>
          <cell r="D58">
            <v>8424.7044316424945</v>
          </cell>
          <cell r="E58">
            <v>82685.626005050901</v>
          </cell>
          <cell r="F58">
            <v>1734548.4012290707</v>
          </cell>
        </row>
        <row r="59">
          <cell r="A59">
            <v>38687</v>
          </cell>
          <cell r="B59">
            <v>1734548.4012290707</v>
          </cell>
          <cell r="C59">
            <v>91110.330436693403</v>
          </cell>
          <cell r="D59">
            <v>8050.7068378499025</v>
          </cell>
          <cell r="E59">
            <v>83059.623598843493</v>
          </cell>
          <cell r="F59">
            <v>1651488.7776302272</v>
          </cell>
        </row>
        <row r="60">
          <cell r="A60">
            <v>38718</v>
          </cell>
          <cell r="B60">
            <v>1651488.7776302272</v>
          </cell>
          <cell r="C60">
            <v>91110.330436693403</v>
          </cell>
          <cell r="D60">
            <v>7675.0176054144085</v>
          </cell>
          <cell r="E60">
            <v>83435.312831278992</v>
          </cell>
          <cell r="F60">
            <v>1568053.4647989483</v>
          </cell>
        </row>
        <row r="61">
          <cell r="A61">
            <v>38749</v>
          </cell>
          <cell r="B61">
            <v>1568053.4647989483</v>
          </cell>
          <cell r="C61">
            <v>91110.330436693403</v>
          </cell>
          <cell r="D61">
            <v>7297.6290828394631</v>
          </cell>
          <cell r="E61">
            <v>83812.701353853947</v>
          </cell>
          <cell r="F61">
            <v>1484240.7634450942</v>
          </cell>
        </row>
        <row r="62">
          <cell r="A62">
            <v>38777</v>
          </cell>
          <cell r="B62">
            <v>1484240.7634450942</v>
          </cell>
          <cell r="C62">
            <v>91110.330436693403</v>
          </cell>
          <cell r="D62">
            <v>6918.5335840198286</v>
          </cell>
          <cell r="E62">
            <v>84191.796852673579</v>
          </cell>
          <cell r="F62">
            <v>1400048.9665924206</v>
          </cell>
        </row>
        <row r="63">
          <cell r="A63">
            <v>38808</v>
          </cell>
          <cell r="B63">
            <v>1400048.9665924206</v>
          </cell>
          <cell r="C63">
            <v>91110.330436693403</v>
          </cell>
          <cell r="D63">
            <v>6537.7233880850335</v>
          </cell>
          <cell r="E63">
            <v>84572.607048608363</v>
          </cell>
          <cell r="F63">
            <v>1315476.3595438122</v>
          </cell>
        </row>
        <row r="64">
          <cell r="A64">
            <v>38838</v>
          </cell>
          <cell r="B64">
            <v>1315476.3595438122</v>
          </cell>
          <cell r="C64">
            <v>91110.330436693403</v>
          </cell>
          <cell r="D64">
            <v>6155.1907392421272</v>
          </cell>
          <cell r="E64">
            <v>84955.139697451275</v>
          </cell>
          <cell r="F64">
            <v>1230521.2198463609</v>
          </cell>
        </row>
        <row r="65">
          <cell r="A65">
            <v>38869</v>
          </cell>
          <cell r="B65">
            <v>1230521.2198463609</v>
          </cell>
          <cell r="C65">
            <v>91110.330436693403</v>
          </cell>
          <cell r="D65">
            <v>5770.9278466177248</v>
          </cell>
          <cell r="E65">
            <v>85339.402590075682</v>
          </cell>
          <cell r="F65">
            <v>1145181.8172562851</v>
          </cell>
        </row>
        <row r="66">
          <cell r="A66">
            <v>38899</v>
          </cell>
          <cell r="B66">
            <v>1145181.8172562851</v>
          </cell>
          <cell r="C66">
            <v>91110.330436693403</v>
          </cell>
          <cell r="D66">
            <v>5384.9268840993309</v>
          </cell>
          <cell r="E66">
            <v>85725.403552594071</v>
          </cell>
          <cell r="F66">
            <v>1059456.413703691</v>
          </cell>
        </row>
        <row r="67">
          <cell r="A67">
            <v>38930</v>
          </cell>
          <cell r="B67">
            <v>1059456.413703691</v>
          </cell>
          <cell r="C67">
            <v>91110.330436693403</v>
          </cell>
          <cell r="D67">
            <v>4997.179990175945</v>
          </cell>
          <cell r="E67">
            <v>86113.150446517451</v>
          </cell>
          <cell r="F67">
            <v>973343.26325717359</v>
          </cell>
        </row>
        <row r="68">
          <cell r="A68">
            <v>38961</v>
          </cell>
          <cell r="B68">
            <v>973343.26325717359</v>
          </cell>
          <cell r="C68">
            <v>91110.330436693403</v>
          </cell>
          <cell r="D68">
            <v>4607.6792677779595</v>
          </cell>
          <cell r="E68">
            <v>86502.651168915443</v>
          </cell>
          <cell r="F68">
            <v>886840.61208825815</v>
          </cell>
        </row>
        <row r="69">
          <cell r="A69">
            <v>38991</v>
          </cell>
          <cell r="B69">
            <v>886840.61208825815</v>
          </cell>
          <cell r="C69">
            <v>91110.330436693403</v>
          </cell>
          <cell r="D69">
            <v>4216.4167841163116</v>
          </cell>
          <cell r="E69">
            <v>86893.913652577088</v>
          </cell>
          <cell r="F69">
            <v>799946.69843568106</v>
          </cell>
        </row>
        <row r="70">
          <cell r="A70">
            <v>39022</v>
          </cell>
          <cell r="B70">
            <v>799946.69843568106</v>
          </cell>
          <cell r="C70">
            <v>91110.330436693403</v>
          </cell>
          <cell r="D70">
            <v>3823.3845705209287</v>
          </cell>
          <cell r="E70">
            <v>87286.945866172478</v>
          </cell>
          <cell r="F70">
            <v>712659.75256950862</v>
          </cell>
        </row>
        <row r="71">
          <cell r="A71">
            <v>39052</v>
          </cell>
          <cell r="B71">
            <v>712659.75256950862</v>
          </cell>
          <cell r="C71">
            <v>91110.330436693403</v>
          </cell>
          <cell r="D71">
            <v>3428.5746222784296</v>
          </cell>
          <cell r="E71">
            <v>87681.755814414966</v>
          </cell>
          <cell r="F71">
            <v>624977.99675509369</v>
          </cell>
        </row>
        <row r="72">
          <cell r="A72">
            <v>39083</v>
          </cell>
          <cell r="B72">
            <v>624977.99675509369</v>
          </cell>
          <cell r="C72">
            <v>91110.330436693403</v>
          </cell>
          <cell r="D72">
            <v>3031.9788984690981</v>
          </cell>
          <cell r="E72">
            <v>88078.351538224306</v>
          </cell>
          <cell r="F72">
            <v>536899.64521686942</v>
          </cell>
        </row>
        <row r="73">
          <cell r="A73">
            <v>39114</v>
          </cell>
          <cell r="B73">
            <v>536899.64521686942</v>
          </cell>
          <cell r="C73">
            <v>91110.330436693403</v>
          </cell>
          <cell r="D73">
            <v>2633.5893218031156</v>
          </cell>
          <cell r="E73">
            <v>88476.74111489029</v>
          </cell>
          <cell r="F73">
            <v>448422.9041019791</v>
          </cell>
        </row>
        <row r="74">
          <cell r="A74">
            <v>39142</v>
          </cell>
          <cell r="B74">
            <v>448422.9041019791</v>
          </cell>
          <cell r="C74">
            <v>91110.330436693403</v>
          </cell>
          <cell r="D74">
            <v>2233.3977784560566</v>
          </cell>
          <cell r="E74">
            <v>88876.932658237347</v>
          </cell>
          <cell r="F74">
            <v>359545.97144374176</v>
          </cell>
        </row>
        <row r="75">
          <cell r="A75">
            <v>39173</v>
          </cell>
          <cell r="B75">
            <v>359545.97144374176</v>
          </cell>
          <cell r="C75">
            <v>91110.330436693403</v>
          </cell>
          <cell r="D75">
            <v>1831.3961179036337</v>
          </cell>
          <cell r="E75">
            <v>89278.934318789776</v>
          </cell>
          <cell r="F75">
            <v>270267.03712495195</v>
          </cell>
        </row>
        <row r="76">
          <cell r="A76">
            <v>39203</v>
          </cell>
          <cell r="B76">
            <v>270267.03712495195</v>
          </cell>
          <cell r="C76">
            <v>91110.330436693403</v>
          </cell>
          <cell r="D76">
            <v>1427.5761527557054</v>
          </cell>
          <cell r="E76">
            <v>89682.754283937698</v>
          </cell>
          <cell r="F76">
            <v>180584.28284101427</v>
          </cell>
        </row>
        <row r="77">
          <cell r="A77">
            <v>39234</v>
          </cell>
          <cell r="B77">
            <v>180584.28284101427</v>
          </cell>
          <cell r="C77">
            <v>91110.330436693403</v>
          </cell>
          <cell r="D77">
            <v>1021.9296585895233</v>
          </cell>
          <cell r="E77">
            <v>90088.400778103882</v>
          </cell>
          <cell r="F77">
            <v>90495.882062910387</v>
          </cell>
        </row>
        <row r="78">
          <cell r="A78">
            <v>39264</v>
          </cell>
          <cell r="B78">
            <v>90495.882062910387</v>
          </cell>
          <cell r="C78">
            <v>91110.330436693403</v>
          </cell>
          <cell r="D78">
            <v>614.44837378222917</v>
          </cell>
          <cell r="E78">
            <v>90495.882062911172</v>
          </cell>
          <cell r="F78">
            <v>-7.8580342233181E-10</v>
          </cell>
        </row>
      </sheetData>
      <sheetData sheetId="5">
        <row r="18">
          <cell r="F18">
            <v>3.2199999999999999E-2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Period</v>
          </cell>
          <cell r="B1" t="str">
            <v>Beginning Balance</v>
          </cell>
          <cell r="C1" t="str">
            <v>Levelized Payment</v>
          </cell>
          <cell r="D1" t="str">
            <v>Amortization</v>
          </cell>
          <cell r="E1" t="str">
            <v>Interest</v>
          </cell>
          <cell r="F1" t="str">
            <v>Ending Balance</v>
          </cell>
        </row>
        <row r="2">
          <cell r="A2">
            <v>34486</v>
          </cell>
          <cell r="B2">
            <v>20000000</v>
          </cell>
          <cell r="C2">
            <v>0</v>
          </cell>
          <cell r="D2">
            <v>0</v>
          </cell>
          <cell r="E2">
            <v>0</v>
          </cell>
          <cell r="F2">
            <v>20000000</v>
          </cell>
        </row>
        <row r="3">
          <cell r="A3">
            <v>34516</v>
          </cell>
          <cell r="B3">
            <v>20000000</v>
          </cell>
          <cell r="C3">
            <v>166462.75</v>
          </cell>
          <cell r="D3">
            <v>166462.75</v>
          </cell>
          <cell r="E3">
            <v>0</v>
          </cell>
          <cell r="F3">
            <v>19833537.25</v>
          </cell>
        </row>
        <row r="4">
          <cell r="A4">
            <v>34547</v>
          </cell>
          <cell r="B4">
            <v>19833537.25</v>
          </cell>
          <cell r="C4">
            <v>166462.75</v>
          </cell>
          <cell r="D4">
            <v>34239.168333333335</v>
          </cell>
          <cell r="E4">
            <v>132223.58166666667</v>
          </cell>
          <cell r="F4">
            <v>19799298.081666667</v>
          </cell>
        </row>
        <row r="5">
          <cell r="A5">
            <v>34578</v>
          </cell>
          <cell r="B5">
            <v>19799298.081666667</v>
          </cell>
          <cell r="C5">
            <v>166462.75</v>
          </cell>
          <cell r="D5">
            <v>34467.429455555539</v>
          </cell>
          <cell r="E5">
            <v>131995.32054444446</v>
          </cell>
          <cell r="F5">
            <v>19764830.652211111</v>
          </cell>
        </row>
        <row r="6">
          <cell r="A6">
            <v>34608</v>
          </cell>
          <cell r="B6">
            <v>19764830.652211111</v>
          </cell>
          <cell r="C6">
            <v>166462.75</v>
          </cell>
          <cell r="D6">
            <v>34697.212318592588</v>
          </cell>
          <cell r="E6">
            <v>131765.53768140741</v>
          </cell>
          <cell r="F6">
            <v>19730133.439892519</v>
          </cell>
        </row>
        <row r="7">
          <cell r="A7">
            <v>34639</v>
          </cell>
          <cell r="B7">
            <v>19730133.439892519</v>
          </cell>
          <cell r="C7">
            <v>166462.75</v>
          </cell>
          <cell r="D7">
            <v>34928.527067383198</v>
          </cell>
          <cell r="E7">
            <v>131534.2229326168</v>
          </cell>
          <cell r="F7">
            <v>19695204.912825137</v>
          </cell>
        </row>
        <row r="8">
          <cell r="A8">
            <v>34669</v>
          </cell>
          <cell r="B8">
            <v>19695204.912825137</v>
          </cell>
          <cell r="C8">
            <v>166462.75</v>
          </cell>
          <cell r="D8">
            <v>35161.383914499078</v>
          </cell>
          <cell r="E8">
            <v>131301.36608550092</v>
          </cell>
          <cell r="F8">
            <v>19660043.528910637</v>
          </cell>
        </row>
        <row r="9">
          <cell r="A9">
            <v>34700</v>
          </cell>
          <cell r="B9">
            <v>19660043.528910637</v>
          </cell>
          <cell r="C9">
            <v>166462.75</v>
          </cell>
          <cell r="D9">
            <v>35395.79314059575</v>
          </cell>
          <cell r="E9">
            <v>131066.95685940425</v>
          </cell>
          <cell r="F9">
            <v>19624647.735770043</v>
          </cell>
        </row>
        <row r="10">
          <cell r="A10">
            <v>34731</v>
          </cell>
          <cell r="B10">
            <v>19624647.735770043</v>
          </cell>
          <cell r="C10">
            <v>166462.75</v>
          </cell>
          <cell r="D10">
            <v>35631.765094866365</v>
          </cell>
          <cell r="E10">
            <v>130830.98490513364</v>
          </cell>
          <cell r="F10">
            <v>19589015.970675178</v>
          </cell>
        </row>
        <row r="11">
          <cell r="A11">
            <v>34759</v>
          </cell>
          <cell r="B11">
            <v>19589015.970675178</v>
          </cell>
          <cell r="C11">
            <v>166462.75</v>
          </cell>
          <cell r="D11">
            <v>35869.310195498809</v>
          </cell>
          <cell r="E11">
            <v>130593.43980450119</v>
          </cell>
          <cell r="F11">
            <v>19553146.66047968</v>
          </cell>
        </row>
        <row r="12">
          <cell r="A12">
            <v>34790</v>
          </cell>
          <cell r="B12">
            <v>19553146.66047968</v>
          </cell>
          <cell r="C12">
            <v>166462.75</v>
          </cell>
          <cell r="D12">
            <v>36108.438930135453</v>
          </cell>
          <cell r="E12">
            <v>130354.31106986455</v>
          </cell>
          <cell r="F12">
            <v>19517038.221549544</v>
          </cell>
        </row>
        <row r="13">
          <cell r="A13">
            <v>34820</v>
          </cell>
          <cell r="B13">
            <v>19517038.221549544</v>
          </cell>
          <cell r="C13">
            <v>166462.75</v>
          </cell>
          <cell r="D13">
            <v>36349.161856336359</v>
          </cell>
          <cell r="E13">
            <v>130113.58814366364</v>
          </cell>
          <cell r="F13">
            <v>19480689.05969321</v>
          </cell>
        </row>
        <row r="14">
          <cell r="A14">
            <v>34851</v>
          </cell>
          <cell r="B14">
            <v>19480689.05969321</v>
          </cell>
          <cell r="C14">
            <v>166462.75</v>
          </cell>
          <cell r="D14">
            <v>36591.489602045258</v>
          </cell>
          <cell r="E14">
            <v>129871.26039795474</v>
          </cell>
          <cell r="F14">
            <v>19444097.570091166</v>
          </cell>
        </row>
        <row r="15">
          <cell r="A15">
            <v>34881</v>
          </cell>
          <cell r="B15">
            <v>19444097.570091166</v>
          </cell>
          <cell r="C15">
            <v>166462.75</v>
          </cell>
          <cell r="D15">
            <v>36835.432866058894</v>
          </cell>
          <cell r="E15">
            <v>129627.31713394111</v>
          </cell>
          <cell r="F15">
            <v>19407262.137225106</v>
          </cell>
        </row>
        <row r="16">
          <cell r="A16">
            <v>34912</v>
          </cell>
          <cell r="B16">
            <v>19407262.137225106</v>
          </cell>
          <cell r="C16">
            <v>166462.75</v>
          </cell>
          <cell r="D16">
            <v>37081.00241849928</v>
          </cell>
          <cell r="E16">
            <v>129381.74758150072</v>
          </cell>
          <cell r="F16">
            <v>19370181.134806607</v>
          </cell>
        </row>
        <row r="17">
          <cell r="A17">
            <v>34943</v>
          </cell>
          <cell r="B17">
            <v>19370181.134806607</v>
          </cell>
          <cell r="C17">
            <v>166462.75</v>
          </cell>
          <cell r="D17">
            <v>37328.209101289278</v>
          </cell>
          <cell r="E17">
            <v>129134.54089871072</v>
          </cell>
          <cell r="F17">
            <v>19332852.925705317</v>
          </cell>
        </row>
        <row r="18">
          <cell r="A18">
            <v>34973</v>
          </cell>
          <cell r="B18">
            <v>19332852.925705317</v>
          </cell>
          <cell r="C18">
            <v>166462.75</v>
          </cell>
          <cell r="D18">
            <v>37577.063828631202</v>
          </cell>
          <cell r="E18">
            <v>128885.6861713688</v>
          </cell>
          <cell r="F18">
            <v>19295275.861876685</v>
          </cell>
        </row>
        <row r="19">
          <cell r="A19">
            <v>35004</v>
          </cell>
          <cell r="B19">
            <v>19295275.861876685</v>
          </cell>
          <cell r="C19">
            <v>166462.75</v>
          </cell>
          <cell r="D19">
            <v>37827.577587488762</v>
          </cell>
          <cell r="E19">
            <v>128635.17241251124</v>
          </cell>
          <cell r="F19">
            <v>19257448.284289196</v>
          </cell>
        </row>
        <row r="20">
          <cell r="A20">
            <v>35034</v>
          </cell>
          <cell r="B20">
            <v>19257448.284289196</v>
          </cell>
          <cell r="C20">
            <v>166462.75</v>
          </cell>
          <cell r="D20">
            <v>38079.761438072019</v>
          </cell>
          <cell r="E20">
            <v>128382.98856192798</v>
          </cell>
          <cell r="F20">
            <v>19219368.522851124</v>
          </cell>
        </row>
        <row r="21">
          <cell r="A21">
            <v>35065</v>
          </cell>
          <cell r="B21">
            <v>19219368.522851124</v>
          </cell>
          <cell r="C21">
            <v>166462.75</v>
          </cell>
          <cell r="D21">
            <v>38333.626514325835</v>
          </cell>
          <cell r="E21">
            <v>128129.12348567416</v>
          </cell>
          <cell r="F21">
            <v>19181034.896336798</v>
          </cell>
        </row>
        <row r="22">
          <cell r="A22">
            <v>35096</v>
          </cell>
          <cell r="B22">
            <v>19181034.896336798</v>
          </cell>
          <cell r="C22">
            <v>166462.75</v>
          </cell>
          <cell r="D22">
            <v>38589.184024421338</v>
          </cell>
          <cell r="E22">
            <v>127873.56597557866</v>
          </cell>
          <cell r="F22">
            <v>19142445.712312378</v>
          </cell>
        </row>
        <row r="23">
          <cell r="A23">
            <v>35125</v>
          </cell>
          <cell r="B23">
            <v>19142445.712312378</v>
          </cell>
          <cell r="C23">
            <v>166462.75</v>
          </cell>
          <cell r="D23">
            <v>38846.4452512508</v>
          </cell>
          <cell r="E23">
            <v>127616.3047487492</v>
          </cell>
          <cell r="F23">
            <v>19103599.267061125</v>
          </cell>
        </row>
        <row r="24">
          <cell r="A24">
            <v>35156</v>
          </cell>
          <cell r="B24">
            <v>19103599.267061125</v>
          </cell>
          <cell r="C24">
            <v>166462.75</v>
          </cell>
          <cell r="D24">
            <v>39105.421552925822</v>
          </cell>
          <cell r="E24">
            <v>127357.32844707418</v>
          </cell>
          <cell r="F24">
            <v>19064493.845508199</v>
          </cell>
        </row>
        <row r="25">
          <cell r="A25">
            <v>35186</v>
          </cell>
          <cell r="B25">
            <v>19064493.845508199</v>
          </cell>
          <cell r="C25">
            <v>166462.75</v>
          </cell>
          <cell r="D25">
            <v>39366.124363278665</v>
          </cell>
          <cell r="E25">
            <v>127096.62563672134</v>
          </cell>
          <cell r="F25">
            <v>19025127.721144922</v>
          </cell>
        </row>
        <row r="26">
          <cell r="A26">
            <v>35217</v>
          </cell>
          <cell r="B26">
            <v>19025127.721144922</v>
          </cell>
          <cell r="C26">
            <v>166462.75</v>
          </cell>
          <cell r="D26">
            <v>39628.565192367183</v>
          </cell>
          <cell r="E26">
            <v>126834.18480763282</v>
          </cell>
          <cell r="F26">
            <v>18985499.155952554</v>
          </cell>
        </row>
        <row r="27">
          <cell r="A27">
            <v>35247</v>
          </cell>
          <cell r="B27">
            <v>18985499.155952554</v>
          </cell>
          <cell r="C27">
            <v>166462.75</v>
          </cell>
          <cell r="D27">
            <v>39892.755626982966</v>
          </cell>
          <cell r="E27">
            <v>126569.99437301703</v>
          </cell>
          <cell r="F27">
            <v>18945606.40032557</v>
          </cell>
        </row>
        <row r="28">
          <cell r="A28">
            <v>35278</v>
          </cell>
          <cell r="B28">
            <v>18945606.40032557</v>
          </cell>
          <cell r="C28">
            <v>166462.75</v>
          </cell>
          <cell r="D28">
            <v>40158.707331162863</v>
          </cell>
          <cell r="E28">
            <v>126304.04266883714</v>
          </cell>
          <cell r="F28">
            <v>18905447.692994408</v>
          </cell>
        </row>
        <row r="29">
          <cell r="A29">
            <v>35309</v>
          </cell>
          <cell r="B29">
            <v>18905447.692994408</v>
          </cell>
          <cell r="C29">
            <v>166462.75</v>
          </cell>
          <cell r="D29">
            <v>40426.432046703936</v>
          </cell>
          <cell r="E29">
            <v>126036.31795329606</v>
          </cell>
          <cell r="F29">
            <v>18865021.260947704</v>
          </cell>
        </row>
        <row r="30">
          <cell r="A30">
            <v>35339</v>
          </cell>
          <cell r="B30">
            <v>18865021.260947704</v>
          </cell>
          <cell r="C30">
            <v>166462.75</v>
          </cell>
          <cell r="D30">
            <v>40695.941593681957</v>
          </cell>
          <cell r="E30">
            <v>125766.80840631804</v>
          </cell>
          <cell r="F30">
            <v>18824325.319354024</v>
          </cell>
        </row>
        <row r="31">
          <cell r="A31">
            <v>35370</v>
          </cell>
          <cell r="B31">
            <v>18824325.319354024</v>
          </cell>
          <cell r="C31">
            <v>166462.75</v>
          </cell>
          <cell r="D31">
            <v>40967.247870973166</v>
          </cell>
          <cell r="E31">
            <v>125495.50212902683</v>
          </cell>
          <cell r="F31">
            <v>18783358.07148305</v>
          </cell>
        </row>
        <row r="32">
          <cell r="A32">
            <v>35400</v>
          </cell>
          <cell r="B32">
            <v>18783358.07148305</v>
          </cell>
          <cell r="C32">
            <v>166462.75</v>
          </cell>
          <cell r="D32">
            <v>41240.362856779655</v>
          </cell>
          <cell r="E32">
            <v>125222.38714322035</v>
          </cell>
          <cell r="F32">
            <v>18742117.70862627</v>
          </cell>
        </row>
        <row r="33">
          <cell r="A33">
            <v>35431</v>
          </cell>
          <cell r="B33">
            <v>18742117.70862627</v>
          </cell>
          <cell r="C33">
            <v>166462.75</v>
          </cell>
          <cell r="D33">
            <v>41515.298609158184</v>
          </cell>
          <cell r="E33">
            <v>124947.45139084182</v>
          </cell>
          <cell r="F33">
            <v>18700602.41001711</v>
          </cell>
        </row>
        <row r="34">
          <cell r="A34">
            <v>35462</v>
          </cell>
          <cell r="B34">
            <v>18700602.41001711</v>
          </cell>
          <cell r="C34">
            <v>166462.75</v>
          </cell>
          <cell r="D34">
            <v>41792.067266552593</v>
          </cell>
          <cell r="E34">
            <v>124670.68273344741</v>
          </cell>
          <cell r="F34">
            <v>18658810.342750557</v>
          </cell>
        </row>
        <row r="35">
          <cell r="A35">
            <v>35490</v>
          </cell>
          <cell r="B35">
            <v>18658810.342750557</v>
          </cell>
          <cell r="C35">
            <v>166462.75</v>
          </cell>
          <cell r="D35">
            <v>42070.681048329614</v>
          </cell>
          <cell r="E35">
            <v>124392.06895167039</v>
          </cell>
          <cell r="F35">
            <v>18616739.661702227</v>
          </cell>
        </row>
        <row r="36">
          <cell r="A36">
            <v>35521</v>
          </cell>
          <cell r="B36">
            <v>18616739.661702227</v>
          </cell>
          <cell r="C36">
            <v>166462.75</v>
          </cell>
          <cell r="D36">
            <v>42351.152255318477</v>
          </cell>
          <cell r="E36">
            <v>124111.59774468152</v>
          </cell>
          <cell r="F36">
            <v>18574388.509446908</v>
          </cell>
        </row>
        <row r="37">
          <cell r="A37">
            <v>35551</v>
          </cell>
          <cell r="B37">
            <v>18574388.509446908</v>
          </cell>
          <cell r="C37">
            <v>166462.75</v>
          </cell>
          <cell r="D37">
            <v>42633.493270353938</v>
          </cell>
          <cell r="E37">
            <v>123829.25672964606</v>
          </cell>
          <cell r="F37">
            <v>18531755.016176555</v>
          </cell>
        </row>
        <row r="38">
          <cell r="A38">
            <v>35582</v>
          </cell>
          <cell r="B38">
            <v>18531755.016176555</v>
          </cell>
          <cell r="C38">
            <v>166462.75</v>
          </cell>
          <cell r="D38">
            <v>42917.716558822955</v>
          </cell>
          <cell r="E38">
            <v>123545.03344117705</v>
          </cell>
          <cell r="F38">
            <v>18488837.299617734</v>
          </cell>
        </row>
        <row r="39">
          <cell r="A39">
            <v>35612</v>
          </cell>
          <cell r="B39">
            <v>18488837.299617734</v>
          </cell>
          <cell r="C39">
            <v>166462.75</v>
          </cell>
          <cell r="D39">
            <v>43203.834669215095</v>
          </cell>
          <cell r="E39">
            <v>123258.9153307849</v>
          </cell>
          <cell r="F39">
            <v>18445633.46494852</v>
          </cell>
        </row>
        <row r="40">
          <cell r="A40">
            <v>35643</v>
          </cell>
          <cell r="B40">
            <v>18445633.46494852</v>
          </cell>
          <cell r="C40">
            <v>166462.75</v>
          </cell>
          <cell r="D40">
            <v>43491.860233676518</v>
          </cell>
          <cell r="E40">
            <v>122970.88976632348</v>
          </cell>
          <cell r="F40">
            <v>18402141.604714844</v>
          </cell>
        </row>
        <row r="41">
          <cell r="A41">
            <v>35674</v>
          </cell>
          <cell r="B41">
            <v>18402141.604714844</v>
          </cell>
          <cell r="C41">
            <v>166462.75</v>
          </cell>
          <cell r="D41">
            <v>43781.8059685677</v>
          </cell>
          <cell r="E41">
            <v>122680.9440314323</v>
          </cell>
          <cell r="F41">
            <v>18358359.798746277</v>
          </cell>
        </row>
        <row r="42">
          <cell r="A42">
            <v>35704</v>
          </cell>
          <cell r="B42">
            <v>18358359.798746277</v>
          </cell>
          <cell r="C42">
            <v>166462.75</v>
          </cell>
          <cell r="D42">
            <v>44073.684675024808</v>
          </cell>
          <cell r="E42">
            <v>122389.06532497519</v>
          </cell>
          <cell r="F42">
            <v>18314286.114071254</v>
          </cell>
        </row>
        <row r="43">
          <cell r="A43">
            <v>35735</v>
          </cell>
          <cell r="B43">
            <v>18314286.114071254</v>
          </cell>
          <cell r="C43">
            <v>166462.75</v>
          </cell>
          <cell r="D43">
            <v>44367.509239524967</v>
          </cell>
          <cell r="E43">
            <v>122095.24076047503</v>
          </cell>
          <cell r="F43">
            <v>18269918.604831729</v>
          </cell>
        </row>
        <row r="44">
          <cell r="A44">
            <v>35765</v>
          </cell>
          <cell r="B44">
            <v>18269918.604831729</v>
          </cell>
          <cell r="C44">
            <v>166462.75</v>
          </cell>
          <cell r="D44">
            <v>44663.292634455138</v>
          </cell>
          <cell r="E44">
            <v>121799.45736554486</v>
          </cell>
          <cell r="F44">
            <v>18225255.312197275</v>
          </cell>
        </row>
        <row r="45">
          <cell r="A45">
            <v>35796</v>
          </cell>
          <cell r="B45">
            <v>18225255.312197275</v>
          </cell>
          <cell r="C45">
            <v>166462.75</v>
          </cell>
          <cell r="D45">
            <v>44961.047918684824</v>
          </cell>
          <cell r="E45">
            <v>121501.70208131518</v>
          </cell>
          <cell r="F45">
            <v>18180294.264278591</v>
          </cell>
        </row>
        <row r="46">
          <cell r="A46">
            <v>35827</v>
          </cell>
          <cell r="B46">
            <v>18180294.264278591</v>
          </cell>
          <cell r="C46">
            <v>166462.75</v>
          </cell>
          <cell r="D46">
            <v>45260.788238142719</v>
          </cell>
          <cell r="E46">
            <v>121201.96176185728</v>
          </cell>
          <cell r="F46">
            <v>18135033.476040449</v>
          </cell>
        </row>
        <row r="47">
          <cell r="A47">
            <v>35855</v>
          </cell>
          <cell r="B47">
            <v>18135033.476040449</v>
          </cell>
          <cell r="C47">
            <v>166462.75</v>
          </cell>
          <cell r="D47">
            <v>45562.526826396992</v>
          </cell>
          <cell r="E47">
            <v>120900.22317360301</v>
          </cell>
          <cell r="F47">
            <v>18089470.949214052</v>
          </cell>
        </row>
        <row r="48">
          <cell r="A48">
            <v>35886</v>
          </cell>
          <cell r="B48">
            <v>18089470.949214052</v>
          </cell>
          <cell r="C48">
            <v>166462.75</v>
          </cell>
          <cell r="D48">
            <v>45866.277005239637</v>
          </cell>
          <cell r="E48">
            <v>120596.47299476036</v>
          </cell>
          <cell r="F48">
            <v>18043604.672208812</v>
          </cell>
        </row>
        <row r="49">
          <cell r="A49">
            <v>35916</v>
          </cell>
          <cell r="B49">
            <v>18043604.672208812</v>
          </cell>
          <cell r="C49">
            <v>166462.75</v>
          </cell>
          <cell r="D49">
            <v>46172.052185274573</v>
          </cell>
          <cell r="E49">
            <v>120290.69781472543</v>
          </cell>
          <cell r="F49">
            <v>17997432.620023537</v>
          </cell>
        </row>
        <row r="50">
          <cell r="A50">
            <v>35947</v>
          </cell>
          <cell r="B50">
            <v>17997432.620023537</v>
          </cell>
          <cell r="C50">
            <v>166462.75</v>
          </cell>
          <cell r="D50">
            <v>46479.865866509746</v>
          </cell>
          <cell r="E50">
            <v>119982.88413349025</v>
          </cell>
          <cell r="F50">
            <v>17950952.754157029</v>
          </cell>
        </row>
        <row r="51">
          <cell r="A51">
            <v>35977</v>
          </cell>
          <cell r="B51">
            <v>17950952.754157029</v>
          </cell>
          <cell r="C51">
            <v>166462.75</v>
          </cell>
          <cell r="D51">
            <v>46789.731638953133</v>
          </cell>
          <cell r="E51">
            <v>119673.01836104687</v>
          </cell>
          <cell r="F51">
            <v>17904163.022518076</v>
          </cell>
        </row>
        <row r="52">
          <cell r="A52">
            <v>36008</v>
          </cell>
          <cell r="B52">
            <v>17904163.022518076</v>
          </cell>
          <cell r="C52">
            <v>166462.75</v>
          </cell>
          <cell r="D52">
            <v>47101.663183212819</v>
          </cell>
          <cell r="E52">
            <v>119361.08681678718</v>
          </cell>
          <cell r="F52">
            <v>17857061.359334864</v>
          </cell>
        </row>
        <row r="53">
          <cell r="A53">
            <v>36039</v>
          </cell>
          <cell r="B53">
            <v>17857061.359334864</v>
          </cell>
          <cell r="C53">
            <v>166462.75</v>
          </cell>
          <cell r="D53">
            <v>47415.674271100899</v>
          </cell>
          <cell r="E53">
            <v>119047.0757288991</v>
          </cell>
          <cell r="F53">
            <v>17809645.685063764</v>
          </cell>
        </row>
        <row r="54">
          <cell r="A54">
            <v>36069</v>
          </cell>
          <cell r="B54">
            <v>17809645.685063764</v>
          </cell>
          <cell r="C54">
            <v>166462.75</v>
          </cell>
          <cell r="D54">
            <v>47731.778766241565</v>
          </cell>
          <cell r="E54">
            <v>118730.97123375844</v>
          </cell>
          <cell r="F54">
            <v>17761913.906297524</v>
          </cell>
        </row>
        <row r="55">
          <cell r="A55">
            <v>36100</v>
          </cell>
          <cell r="B55">
            <v>17761913.906297524</v>
          </cell>
          <cell r="C55">
            <v>166462.75</v>
          </cell>
          <cell r="D55">
            <v>48049.990624683167</v>
          </cell>
          <cell r="E55">
            <v>118412.75937531683</v>
          </cell>
          <cell r="F55">
            <v>17713863.915672839</v>
          </cell>
        </row>
        <row r="56">
          <cell r="A56">
            <v>36130</v>
          </cell>
          <cell r="B56">
            <v>17713863.915672839</v>
          </cell>
          <cell r="C56">
            <v>166462.75</v>
          </cell>
          <cell r="D56">
            <v>48370.323895514404</v>
          </cell>
          <cell r="E56">
            <v>118092.4261044856</v>
          </cell>
          <cell r="F56">
            <v>17665493.591777325</v>
          </cell>
        </row>
        <row r="57">
          <cell r="A57">
            <v>36161</v>
          </cell>
          <cell r="B57">
            <v>17665493.591777325</v>
          </cell>
          <cell r="C57">
            <v>166462.75</v>
          </cell>
          <cell r="D57">
            <v>48692.792721484497</v>
          </cell>
          <cell r="E57">
            <v>117769.9572785155</v>
          </cell>
          <cell r="F57">
            <v>17616800.799055841</v>
          </cell>
        </row>
        <row r="58">
          <cell r="A58">
            <v>36192</v>
          </cell>
          <cell r="B58">
            <v>17616800.799055841</v>
          </cell>
          <cell r="C58">
            <v>166462.75</v>
          </cell>
          <cell r="D58">
            <v>49017.411339627724</v>
          </cell>
          <cell r="E58">
            <v>117445.33866037228</v>
          </cell>
          <cell r="F58">
            <v>17567783.387716211</v>
          </cell>
        </row>
        <row r="59">
          <cell r="A59">
            <v>36220</v>
          </cell>
          <cell r="B59">
            <v>17567783.387716211</v>
          </cell>
          <cell r="C59">
            <v>166462.75</v>
          </cell>
          <cell r="D59">
            <v>49344.19408189191</v>
          </cell>
          <cell r="E59">
            <v>117118.55591810809</v>
          </cell>
          <cell r="F59">
            <v>17518439.19363432</v>
          </cell>
        </row>
        <row r="60">
          <cell r="A60">
            <v>36251</v>
          </cell>
          <cell r="B60">
            <v>17518439.19363432</v>
          </cell>
          <cell r="C60">
            <v>166462.75</v>
          </cell>
          <cell r="D60">
            <v>49673.155375771195</v>
          </cell>
          <cell r="E60">
            <v>116789.5946242288</v>
          </cell>
          <cell r="F60">
            <v>17468766.038258549</v>
          </cell>
        </row>
        <row r="61">
          <cell r="A61">
            <v>36281</v>
          </cell>
          <cell r="B61">
            <v>17468766.038258549</v>
          </cell>
          <cell r="C61">
            <v>166462.75</v>
          </cell>
          <cell r="D61">
            <v>50004.309744943006</v>
          </cell>
          <cell r="E61">
            <v>116458.44025505699</v>
          </cell>
          <cell r="F61">
            <v>17418761.728513606</v>
          </cell>
        </row>
        <row r="62">
          <cell r="A62">
            <v>36312</v>
          </cell>
          <cell r="B62">
            <v>17418761.728513606</v>
          </cell>
          <cell r="C62">
            <v>166462.75</v>
          </cell>
          <cell r="D62">
            <v>50337.671809909283</v>
          </cell>
          <cell r="E62">
            <v>116125.07819009072</v>
          </cell>
          <cell r="F62">
            <v>17368424.056703698</v>
          </cell>
        </row>
        <row r="63">
          <cell r="A63">
            <v>36342</v>
          </cell>
          <cell r="B63">
            <v>17368424.056703698</v>
          </cell>
          <cell r="C63">
            <v>166462.75</v>
          </cell>
          <cell r="D63">
            <v>50673.256288642006</v>
          </cell>
          <cell r="E63">
            <v>115789.49371135799</v>
          </cell>
          <cell r="F63">
            <v>17317750.800415058</v>
          </cell>
        </row>
        <row r="64">
          <cell r="A64">
            <v>36373</v>
          </cell>
          <cell r="B64">
            <v>17317750.800415058</v>
          </cell>
          <cell r="C64">
            <v>166462.75</v>
          </cell>
          <cell r="D64">
            <v>51011.077997232947</v>
          </cell>
          <cell r="E64">
            <v>115451.67200276705</v>
          </cell>
          <cell r="F64">
            <v>17266739.722417824</v>
          </cell>
        </row>
        <row r="65">
          <cell r="A65">
            <v>36404</v>
          </cell>
          <cell r="B65">
            <v>17266739.722417824</v>
          </cell>
          <cell r="C65">
            <v>166462.75</v>
          </cell>
          <cell r="D65">
            <v>51351.151850547831</v>
          </cell>
          <cell r="E65">
            <v>115111.59814945217</v>
          </cell>
          <cell r="F65">
            <v>17215388.570567276</v>
          </cell>
        </row>
        <row r="66">
          <cell r="A66">
            <v>36434</v>
          </cell>
          <cell r="B66">
            <v>17215388.570567276</v>
          </cell>
          <cell r="C66">
            <v>166462.75</v>
          </cell>
          <cell r="D66">
            <v>51693.492862884814</v>
          </cell>
          <cell r="E66">
            <v>114769.25713711519</v>
          </cell>
          <cell r="F66">
            <v>17163695.077704392</v>
          </cell>
        </row>
        <row r="67">
          <cell r="A67">
            <v>36465</v>
          </cell>
          <cell r="B67">
            <v>17163695.077704392</v>
          </cell>
          <cell r="C67">
            <v>166462.75</v>
          </cell>
          <cell r="D67">
            <v>52038.116148637375</v>
          </cell>
          <cell r="E67">
            <v>114424.63385136263</v>
          </cell>
          <cell r="F67">
            <v>17111656.961555757</v>
          </cell>
        </row>
        <row r="68">
          <cell r="A68">
            <v>36495</v>
          </cell>
          <cell r="B68">
            <v>17111656.961555757</v>
          </cell>
          <cell r="C68">
            <v>166462.75</v>
          </cell>
          <cell r="D68">
            <v>52385.036922961619</v>
          </cell>
          <cell r="E68">
            <v>114077.71307703838</v>
          </cell>
          <cell r="F68">
            <v>17059271.924632795</v>
          </cell>
        </row>
        <row r="69">
          <cell r="A69">
            <v>36526</v>
          </cell>
          <cell r="B69">
            <v>17059271.924632795</v>
          </cell>
          <cell r="C69">
            <v>166462.75</v>
          </cell>
          <cell r="D69">
            <v>52734.270502448024</v>
          </cell>
          <cell r="E69">
            <v>113728.47949755198</v>
          </cell>
          <cell r="F69">
            <v>17006537.654130347</v>
          </cell>
        </row>
        <row r="70">
          <cell r="A70">
            <v>36557</v>
          </cell>
          <cell r="B70">
            <v>17006537.654130347</v>
          </cell>
          <cell r="C70">
            <v>166462.75</v>
          </cell>
          <cell r="D70">
            <v>53085.832305797681</v>
          </cell>
          <cell r="E70">
            <v>113376.91769420232</v>
          </cell>
          <cell r="F70">
            <v>16953451.821824551</v>
          </cell>
        </row>
        <row r="71">
          <cell r="A71">
            <v>36586</v>
          </cell>
          <cell r="B71">
            <v>16953451.821824551</v>
          </cell>
          <cell r="C71">
            <v>166462.75</v>
          </cell>
          <cell r="D71">
            <v>53439.737854502993</v>
          </cell>
          <cell r="E71">
            <v>113023.01214549701</v>
          </cell>
          <cell r="F71">
            <v>16900012.083970048</v>
          </cell>
        </row>
        <row r="72">
          <cell r="A72">
            <v>36617</v>
          </cell>
          <cell r="B72">
            <v>16900012.083970048</v>
          </cell>
          <cell r="C72">
            <v>166462.75</v>
          </cell>
          <cell r="D72">
            <v>53796.002773533008</v>
          </cell>
          <cell r="E72">
            <v>112666.74722646699</v>
          </cell>
          <cell r="F72">
            <v>16846216.081196513</v>
          </cell>
        </row>
        <row r="73">
          <cell r="A73">
            <v>36647</v>
          </cell>
          <cell r="B73">
            <v>16846216.081196513</v>
          </cell>
          <cell r="C73">
            <v>166462.75</v>
          </cell>
          <cell r="D73">
            <v>54154.642792023238</v>
          </cell>
          <cell r="E73">
            <v>112308.10720797676</v>
          </cell>
          <cell r="F73">
            <v>16792061.438404489</v>
          </cell>
        </row>
        <row r="74">
          <cell r="A74">
            <v>36678</v>
          </cell>
          <cell r="B74">
            <v>16792061.438404489</v>
          </cell>
          <cell r="C74">
            <v>166462.75</v>
          </cell>
          <cell r="D74">
            <v>54515.673743970066</v>
          </cell>
          <cell r="E74">
            <v>111947.07625602993</v>
          </cell>
          <cell r="F74">
            <v>16737545.764660519</v>
          </cell>
        </row>
        <row r="75">
          <cell r="A75">
            <v>36708</v>
          </cell>
          <cell r="B75">
            <v>16737545.764660519</v>
          </cell>
          <cell r="C75">
            <v>166462.75</v>
          </cell>
          <cell r="D75">
            <v>54879.111568929875</v>
          </cell>
          <cell r="E75">
            <v>111583.63843107013</v>
          </cell>
          <cell r="F75">
            <v>16682666.653091589</v>
          </cell>
        </row>
        <row r="76">
          <cell r="A76">
            <v>36739</v>
          </cell>
          <cell r="B76">
            <v>16682666.653091589</v>
          </cell>
          <cell r="C76">
            <v>166462.75</v>
          </cell>
          <cell r="D76">
            <v>55244.972312722733</v>
          </cell>
          <cell r="E76">
            <v>111217.77768727727</v>
          </cell>
          <cell r="F76">
            <v>16627421.680778867</v>
          </cell>
        </row>
        <row r="77">
          <cell r="A77">
            <v>36770</v>
          </cell>
          <cell r="B77">
            <v>16627421.680778867</v>
          </cell>
          <cell r="C77">
            <v>166462.75</v>
          </cell>
          <cell r="D77">
            <v>55613.272128140889</v>
          </cell>
          <cell r="E77">
            <v>110849.47787185911</v>
          </cell>
          <cell r="F77">
            <v>16571808.408650726</v>
          </cell>
        </row>
        <row r="78">
          <cell r="A78">
            <v>36800</v>
          </cell>
          <cell r="B78">
            <v>16571808.408650726</v>
          </cell>
          <cell r="C78">
            <v>166462.75</v>
          </cell>
          <cell r="D78">
            <v>55984.027275661821</v>
          </cell>
          <cell r="E78">
            <v>110478.72272433818</v>
          </cell>
          <cell r="F78">
            <v>16515824.381375065</v>
          </cell>
        </row>
        <row r="79">
          <cell r="A79">
            <v>36831</v>
          </cell>
          <cell r="B79">
            <v>16515824.381375065</v>
          </cell>
          <cell r="C79">
            <v>166462.75</v>
          </cell>
          <cell r="D79">
            <v>56357.254124166226</v>
          </cell>
          <cell r="E79">
            <v>110105.49587583377</v>
          </cell>
          <cell r="F79">
            <v>16459467.127250899</v>
          </cell>
        </row>
        <row r="80">
          <cell r="A80">
            <v>36861</v>
          </cell>
          <cell r="B80">
            <v>16459467.127250899</v>
          </cell>
          <cell r="C80">
            <v>166462.75</v>
          </cell>
          <cell r="D80">
            <v>56732.969151660669</v>
          </cell>
          <cell r="E80">
            <v>109729.78084833933</v>
          </cell>
          <cell r="F80">
            <v>16402734.158099238</v>
          </cell>
        </row>
        <row r="81">
          <cell r="A81">
            <v>36892</v>
          </cell>
          <cell r="B81">
            <v>16402734.158099238</v>
          </cell>
          <cell r="C81">
            <v>166462.75</v>
          </cell>
          <cell r="D81">
            <v>57111.188946005073</v>
          </cell>
          <cell r="E81">
            <v>109351.56105399493</v>
          </cell>
          <cell r="F81">
            <v>16345622.969153233</v>
          </cell>
        </row>
        <row r="82">
          <cell r="A82">
            <v>36923</v>
          </cell>
          <cell r="B82">
            <v>16345622.969153233</v>
          </cell>
          <cell r="C82">
            <v>166462.75</v>
          </cell>
          <cell r="D82">
            <v>57491.930205645112</v>
          </cell>
          <cell r="E82">
            <v>108970.81979435489</v>
          </cell>
          <cell r="F82">
            <v>16288131.038947588</v>
          </cell>
        </row>
        <row r="83">
          <cell r="A83">
            <v>36951</v>
          </cell>
          <cell r="B83">
            <v>16288131.038947588</v>
          </cell>
          <cell r="C83">
            <v>166462.75</v>
          </cell>
          <cell r="D83">
            <v>57875.209740349412</v>
          </cell>
          <cell r="E83">
            <v>108587.54025965059</v>
          </cell>
          <cell r="F83">
            <v>16230255.829207238</v>
          </cell>
        </row>
        <row r="84">
          <cell r="A84">
            <v>36982</v>
          </cell>
          <cell r="B84">
            <v>16230255.829207238</v>
          </cell>
          <cell r="C84">
            <v>166462.75</v>
          </cell>
          <cell r="D84">
            <v>58261.04447195174</v>
          </cell>
          <cell r="E84">
            <v>108201.70552804826</v>
          </cell>
          <cell r="F84">
            <v>16171994.784735287</v>
          </cell>
        </row>
        <row r="85">
          <cell r="A85">
            <v>37012</v>
          </cell>
          <cell r="B85">
            <v>16171994.784735287</v>
          </cell>
          <cell r="C85">
            <v>166462.75</v>
          </cell>
          <cell r="D85">
            <v>58649.451435098075</v>
          </cell>
          <cell r="E85">
            <v>107813.29856490192</v>
          </cell>
          <cell r="F85">
            <v>16113345.333300188</v>
          </cell>
        </row>
        <row r="86">
          <cell r="A86">
            <v>37043</v>
          </cell>
          <cell r="B86">
            <v>16113345.333300188</v>
          </cell>
          <cell r="C86">
            <v>166462.75</v>
          </cell>
          <cell r="D86">
            <v>59040.447777998736</v>
          </cell>
          <cell r="E86">
            <v>107422.30222200126</v>
          </cell>
          <cell r="F86">
            <v>16054304.885522189</v>
          </cell>
        </row>
        <row r="87">
          <cell r="A87">
            <v>37073</v>
          </cell>
          <cell r="B87">
            <v>16054304.885522189</v>
          </cell>
          <cell r="C87">
            <v>166462.75</v>
          </cell>
          <cell r="D87">
            <v>59434.050763185398</v>
          </cell>
          <cell r="E87">
            <v>107028.6992368146</v>
          </cell>
          <cell r="F87">
            <v>15994870.834759003</v>
          </cell>
        </row>
        <row r="88">
          <cell r="A88">
            <v>37104</v>
          </cell>
          <cell r="B88">
            <v>15994870.834759003</v>
          </cell>
          <cell r="C88">
            <v>166462.75</v>
          </cell>
          <cell r="D88">
            <v>59830.277768273314</v>
          </cell>
          <cell r="E88">
            <v>106632.47223172669</v>
          </cell>
          <cell r="F88">
            <v>15935040.55699073</v>
          </cell>
        </row>
        <row r="89">
          <cell r="A89">
            <v>37135</v>
          </cell>
          <cell r="B89">
            <v>15935040.55699073</v>
          </cell>
          <cell r="C89">
            <v>166462.75</v>
          </cell>
          <cell r="D89">
            <v>60229.146286728457</v>
          </cell>
          <cell r="E89">
            <v>106233.60371327154</v>
          </cell>
          <cell r="F89">
            <v>15874811.410704002</v>
          </cell>
        </row>
        <row r="90">
          <cell r="A90">
            <v>37165</v>
          </cell>
          <cell r="B90">
            <v>15874811.410704002</v>
          </cell>
          <cell r="C90">
            <v>166462.75</v>
          </cell>
          <cell r="D90">
            <v>60630.673928639982</v>
          </cell>
          <cell r="E90">
            <v>105832.07607136002</v>
          </cell>
          <cell r="F90">
            <v>15814180.736775361</v>
          </cell>
        </row>
        <row r="91">
          <cell r="A91">
            <v>37196</v>
          </cell>
          <cell r="B91">
            <v>15814180.736775361</v>
          </cell>
          <cell r="C91">
            <v>166462.75</v>
          </cell>
          <cell r="D91">
            <v>61034.878421497589</v>
          </cell>
          <cell r="E91">
            <v>105427.87157850241</v>
          </cell>
          <cell r="F91">
            <v>15753145.858353863</v>
          </cell>
        </row>
        <row r="92">
          <cell r="A92">
            <v>37226</v>
          </cell>
          <cell r="B92">
            <v>15753145.858353863</v>
          </cell>
          <cell r="C92">
            <v>166462.75</v>
          </cell>
          <cell r="D92">
            <v>61441.777610974241</v>
          </cell>
          <cell r="E92">
            <v>105020.97238902576</v>
          </cell>
          <cell r="F92">
            <v>15691704.080742888</v>
          </cell>
        </row>
        <row r="93">
          <cell r="A93">
            <v>37257</v>
          </cell>
          <cell r="B93">
            <v>15691704.080742888</v>
          </cell>
          <cell r="C93">
            <v>166462.75</v>
          </cell>
          <cell r="D93">
            <v>61851.389461714076</v>
          </cell>
          <cell r="E93">
            <v>104611.36053828592</v>
          </cell>
          <cell r="F93">
            <v>15629852.691281173</v>
          </cell>
        </row>
        <row r="94">
          <cell r="A94">
            <v>37288</v>
          </cell>
          <cell r="B94">
            <v>15629852.691281173</v>
          </cell>
          <cell r="C94">
            <v>166462.75</v>
          </cell>
          <cell r="D94">
            <v>62263.732058125504</v>
          </cell>
          <cell r="E94">
            <v>104199.0179418745</v>
          </cell>
          <cell r="F94">
            <v>15567588.959223049</v>
          </cell>
        </row>
        <row r="95">
          <cell r="A95">
            <v>37316</v>
          </cell>
          <cell r="B95">
            <v>15567588.959223049</v>
          </cell>
          <cell r="C95">
            <v>166462.75</v>
          </cell>
          <cell r="D95">
            <v>62678.82360517967</v>
          </cell>
          <cell r="E95">
            <v>103783.92639482033</v>
          </cell>
          <cell r="F95">
            <v>15504910.135617869</v>
          </cell>
        </row>
        <row r="96">
          <cell r="A96">
            <v>37347</v>
          </cell>
          <cell r="B96">
            <v>15504910.135617869</v>
          </cell>
          <cell r="C96">
            <v>166462.75</v>
          </cell>
          <cell r="D96">
            <v>63096.682429214197</v>
          </cell>
          <cell r="E96">
            <v>103366.0675707858</v>
          </cell>
          <cell r="F96">
            <v>15441813.453188654</v>
          </cell>
        </row>
        <row r="97">
          <cell r="A97">
            <v>37377</v>
          </cell>
          <cell r="B97">
            <v>15441813.453188654</v>
          </cell>
          <cell r="C97">
            <v>166462.75</v>
          </cell>
          <cell r="D97">
            <v>63517.326978742305</v>
          </cell>
          <cell r="E97">
            <v>102945.42302125769</v>
          </cell>
          <cell r="F97">
            <v>15378296.126209911</v>
          </cell>
        </row>
        <row r="98">
          <cell r="A98">
            <v>37408</v>
          </cell>
          <cell r="B98">
            <v>15378296.126209911</v>
          </cell>
          <cell r="C98">
            <v>166462.75</v>
          </cell>
          <cell r="D98">
            <v>63940.77582526725</v>
          </cell>
          <cell r="E98">
            <v>102521.97417473275</v>
          </cell>
          <cell r="F98">
            <v>15314355.350384643</v>
          </cell>
        </row>
        <row r="99">
          <cell r="A99">
            <v>37438</v>
          </cell>
          <cell r="B99">
            <v>15314355.350384643</v>
          </cell>
          <cell r="C99">
            <v>166462.75</v>
          </cell>
          <cell r="D99">
            <v>64367.047664102371</v>
          </cell>
          <cell r="E99">
            <v>102095.70233589763</v>
          </cell>
          <cell r="F99">
            <v>15249988.302720541</v>
          </cell>
        </row>
        <row r="100">
          <cell r="A100">
            <v>37469</v>
          </cell>
          <cell r="B100">
            <v>15249988.302720541</v>
          </cell>
          <cell r="C100">
            <v>166462.75</v>
          </cell>
          <cell r="D100">
            <v>64796.161315196383</v>
          </cell>
          <cell r="E100">
            <v>101666.58868480362</v>
          </cell>
          <cell r="F100">
            <v>15185192.141405344</v>
          </cell>
        </row>
        <row r="101">
          <cell r="A101">
            <v>37500</v>
          </cell>
          <cell r="B101">
            <v>15185192.141405344</v>
          </cell>
          <cell r="C101">
            <v>166462.75</v>
          </cell>
          <cell r="D101">
            <v>65228.135723964369</v>
          </cell>
          <cell r="E101">
            <v>101234.61427603563</v>
          </cell>
          <cell r="F101">
            <v>15119964.005681379</v>
          </cell>
        </row>
        <row r="102">
          <cell r="A102">
            <v>37530</v>
          </cell>
          <cell r="B102">
            <v>15119964.005681379</v>
          </cell>
          <cell r="C102">
            <v>166462.75</v>
          </cell>
          <cell r="D102">
            <v>65662.989962124135</v>
          </cell>
          <cell r="E102">
            <v>100799.76003787587</v>
          </cell>
          <cell r="F102">
            <v>15054301.015719255</v>
          </cell>
        </row>
        <row r="103">
          <cell r="A103">
            <v>37561</v>
          </cell>
          <cell r="B103">
            <v>15054301.015719255</v>
          </cell>
          <cell r="C103">
            <v>166462.75</v>
          </cell>
          <cell r="D103">
            <v>66100.743228538297</v>
          </cell>
          <cell r="E103">
            <v>100362.0067714617</v>
          </cell>
          <cell r="F103">
            <v>14988200.272490717</v>
          </cell>
        </row>
        <row r="104">
          <cell r="A104">
            <v>37591</v>
          </cell>
          <cell r="B104">
            <v>14988200.272490717</v>
          </cell>
          <cell r="C104">
            <v>166462.75</v>
          </cell>
          <cell r="D104">
            <v>66541.414850061876</v>
          </cell>
          <cell r="E104">
            <v>99921.335149938124</v>
          </cell>
          <cell r="F104">
            <v>14921658.857640656</v>
          </cell>
        </row>
        <row r="105">
          <cell r="A105">
            <v>37622</v>
          </cell>
          <cell r="B105">
            <v>14921658.857640656</v>
          </cell>
          <cell r="C105">
            <v>166462.75</v>
          </cell>
          <cell r="D105">
            <v>66985.024282395621</v>
          </cell>
          <cell r="E105">
            <v>99477.725717604379</v>
          </cell>
          <cell r="F105">
            <v>14854673.83335826</v>
          </cell>
        </row>
        <row r="106">
          <cell r="A106">
            <v>37653</v>
          </cell>
          <cell r="B106">
            <v>14854673.83335826</v>
          </cell>
          <cell r="C106">
            <v>166462.75</v>
          </cell>
          <cell r="D106">
            <v>67431.591110944923</v>
          </cell>
          <cell r="E106">
            <v>99031.158889055077</v>
          </cell>
          <cell r="F106">
            <v>14787242.242247315</v>
          </cell>
        </row>
        <row r="107">
          <cell r="A107">
            <v>37681</v>
          </cell>
          <cell r="B107">
            <v>14787242.242247315</v>
          </cell>
          <cell r="C107">
            <v>166462.75</v>
          </cell>
          <cell r="D107">
            <v>67881.135051684556</v>
          </cell>
          <cell r="E107">
            <v>98581.614948315444</v>
          </cell>
          <cell r="F107">
            <v>14719361.107195631</v>
          </cell>
        </row>
        <row r="108">
          <cell r="A108">
            <v>37712</v>
          </cell>
          <cell r="B108">
            <v>14719361.107195631</v>
          </cell>
          <cell r="C108">
            <v>166462.75</v>
          </cell>
          <cell r="D108">
            <v>68333.675952029123</v>
          </cell>
          <cell r="E108">
            <v>98129.074047970877</v>
          </cell>
          <cell r="F108">
            <v>14651027.431243602</v>
          </cell>
        </row>
        <row r="109">
          <cell r="A109">
            <v>37742</v>
          </cell>
          <cell r="B109">
            <v>14651027.431243602</v>
          </cell>
          <cell r="C109">
            <v>166462.75</v>
          </cell>
          <cell r="D109">
            <v>68789.23379170931</v>
          </cell>
          <cell r="E109">
            <v>97673.51620829069</v>
          </cell>
          <cell r="F109">
            <v>14582238.197451893</v>
          </cell>
        </row>
        <row r="110">
          <cell r="A110">
            <v>37773</v>
          </cell>
          <cell r="B110">
            <v>14582238.197451893</v>
          </cell>
          <cell r="C110">
            <v>166462.75</v>
          </cell>
          <cell r="D110">
            <v>69247.828683654036</v>
          </cell>
          <cell r="E110">
            <v>97214.921316345964</v>
          </cell>
          <cell r="F110">
            <v>14512990.368768239</v>
          </cell>
        </row>
        <row r="111">
          <cell r="A111">
            <v>37803</v>
          </cell>
          <cell r="B111">
            <v>14512990.368768239</v>
          </cell>
          <cell r="C111">
            <v>166462.75</v>
          </cell>
          <cell r="D111">
            <v>69709.480874878398</v>
          </cell>
          <cell r="E111">
            <v>96753.269125121602</v>
          </cell>
          <cell r="F111">
            <v>14443280.88789336</v>
          </cell>
        </row>
        <row r="112">
          <cell r="A112">
            <v>37834</v>
          </cell>
          <cell r="B112">
            <v>14443280.88789336</v>
          </cell>
          <cell r="C112">
            <v>166462.75</v>
          </cell>
          <cell r="D112">
            <v>70174.210747377598</v>
          </cell>
          <cell r="E112">
            <v>96288.539252622402</v>
          </cell>
          <cell r="F112">
            <v>14373106.677145982</v>
          </cell>
        </row>
        <row r="113">
          <cell r="A113">
            <v>37865</v>
          </cell>
          <cell r="B113">
            <v>14373106.677145982</v>
          </cell>
          <cell r="C113">
            <v>166462.75</v>
          </cell>
          <cell r="D113">
            <v>70642.038819026784</v>
          </cell>
          <cell r="E113">
            <v>95820.711180973216</v>
          </cell>
          <cell r="F113">
            <v>14302464.638326956</v>
          </cell>
        </row>
        <row r="114">
          <cell r="A114">
            <v>37895</v>
          </cell>
          <cell r="B114">
            <v>14302464.638326956</v>
          </cell>
          <cell r="C114">
            <v>166462.75</v>
          </cell>
          <cell r="D114">
            <v>71112.985744486956</v>
          </cell>
          <cell r="E114">
            <v>95349.764255513044</v>
          </cell>
          <cell r="F114">
            <v>14231351.652582468</v>
          </cell>
        </row>
        <row r="115">
          <cell r="A115">
            <v>37926</v>
          </cell>
          <cell r="B115">
            <v>14231351.652582468</v>
          </cell>
          <cell r="C115">
            <v>166462.75</v>
          </cell>
          <cell r="D115">
            <v>71587.072316116872</v>
          </cell>
          <cell r="E115">
            <v>94875.677683883128</v>
          </cell>
          <cell r="F115">
            <v>14159764.580266351</v>
          </cell>
        </row>
        <row r="116">
          <cell r="A116">
            <v>37956</v>
          </cell>
          <cell r="B116">
            <v>14159764.580266351</v>
          </cell>
          <cell r="C116">
            <v>166462.75</v>
          </cell>
          <cell r="D116">
            <v>72064.319464890985</v>
          </cell>
          <cell r="E116">
            <v>94398.430535109015</v>
          </cell>
          <cell r="F116">
            <v>14087700.260801461</v>
          </cell>
        </row>
        <row r="117">
          <cell r="A117">
            <v>37987</v>
          </cell>
          <cell r="B117">
            <v>14087700.260801461</v>
          </cell>
          <cell r="C117">
            <v>166462.75</v>
          </cell>
          <cell r="D117">
            <v>72544.748261323592</v>
          </cell>
          <cell r="E117">
            <v>93918.001738676408</v>
          </cell>
          <cell r="F117">
            <v>14015155.512540137</v>
          </cell>
        </row>
        <row r="118">
          <cell r="A118">
            <v>38018</v>
          </cell>
          <cell r="B118">
            <v>14015155.512540137</v>
          </cell>
          <cell r="C118">
            <v>166462.75</v>
          </cell>
          <cell r="D118">
            <v>73028.379916399077</v>
          </cell>
          <cell r="E118">
            <v>93434.370083600923</v>
          </cell>
          <cell r="F118">
            <v>13942127.132623738</v>
          </cell>
        </row>
        <row r="119">
          <cell r="A119">
            <v>38047</v>
          </cell>
          <cell r="B119">
            <v>13942127.132623738</v>
          </cell>
          <cell r="C119">
            <v>166462.75</v>
          </cell>
          <cell r="D119">
            <v>73515.235782508404</v>
          </cell>
          <cell r="E119">
            <v>92947.514217491596</v>
          </cell>
          <cell r="F119">
            <v>13868611.89684123</v>
          </cell>
        </row>
        <row r="120">
          <cell r="A120">
            <v>38078</v>
          </cell>
          <cell r="B120">
            <v>13868611.89684123</v>
          </cell>
          <cell r="C120">
            <v>166462.75</v>
          </cell>
          <cell r="D120">
            <v>74005.337354391799</v>
          </cell>
          <cell r="E120">
            <v>92457.412645608201</v>
          </cell>
          <cell r="F120">
            <v>13794606.559486838</v>
          </cell>
        </row>
        <row r="121">
          <cell r="A121">
            <v>38108</v>
          </cell>
          <cell r="B121">
            <v>13794606.559486838</v>
          </cell>
          <cell r="C121">
            <v>166462.75</v>
          </cell>
          <cell r="D121">
            <v>74498.706270087743</v>
          </cell>
          <cell r="E121">
            <v>91964.043729912257</v>
          </cell>
          <cell r="F121">
            <v>13720107.853216751</v>
          </cell>
        </row>
        <row r="122">
          <cell r="A122">
            <v>38139</v>
          </cell>
          <cell r="B122">
            <v>13720107.853216751</v>
          </cell>
          <cell r="C122">
            <v>166462.75</v>
          </cell>
          <cell r="D122">
            <v>74995.364311888319</v>
          </cell>
          <cell r="E122">
            <v>91467.385688111681</v>
          </cell>
          <cell r="F122">
            <v>13645112.488904862</v>
          </cell>
        </row>
        <row r="123">
          <cell r="A123">
            <v>38169</v>
          </cell>
          <cell r="B123">
            <v>13645112.488904862</v>
          </cell>
          <cell r="C123">
            <v>166462.75</v>
          </cell>
          <cell r="D123">
            <v>75495.333407300917</v>
          </cell>
          <cell r="E123">
            <v>90967.416592699083</v>
          </cell>
          <cell r="F123">
            <v>13569617.15549756</v>
          </cell>
        </row>
        <row r="124">
          <cell r="A124">
            <v>38200</v>
          </cell>
          <cell r="B124">
            <v>13569617.15549756</v>
          </cell>
          <cell r="C124">
            <v>166462.75</v>
          </cell>
          <cell r="D124">
            <v>75998.635630016259</v>
          </cell>
          <cell r="E124">
            <v>90464.114369983741</v>
          </cell>
          <cell r="F124">
            <v>13493618.519867543</v>
          </cell>
        </row>
        <row r="125">
          <cell r="A125">
            <v>38231</v>
          </cell>
          <cell r="B125">
            <v>13493618.519867543</v>
          </cell>
          <cell r="C125">
            <v>166462.75</v>
          </cell>
          <cell r="D125">
            <v>76505.293200883039</v>
          </cell>
          <cell r="E125">
            <v>89957.456799116961</v>
          </cell>
          <cell r="F125">
            <v>13417113.226666661</v>
          </cell>
        </row>
        <row r="126">
          <cell r="A126">
            <v>38261</v>
          </cell>
          <cell r="B126">
            <v>13417113.226666661</v>
          </cell>
          <cell r="C126">
            <v>166462.75</v>
          </cell>
          <cell r="D126">
            <v>77015.328488888917</v>
          </cell>
          <cell r="E126">
            <v>89447.421511111083</v>
          </cell>
          <cell r="F126">
            <v>13340097.898177773</v>
          </cell>
        </row>
        <row r="127">
          <cell r="A127">
            <v>38292</v>
          </cell>
          <cell r="B127">
            <v>13340097.898177773</v>
          </cell>
          <cell r="C127">
            <v>166462.75</v>
          </cell>
          <cell r="D127">
            <v>77528.764012148182</v>
          </cell>
          <cell r="E127">
            <v>88933.985987851818</v>
          </cell>
          <cell r="F127">
            <v>13262569.134165624</v>
          </cell>
        </row>
        <row r="128">
          <cell r="A128">
            <v>38322</v>
          </cell>
          <cell r="B128">
            <v>13262569.134165624</v>
          </cell>
          <cell r="C128">
            <v>166462.75</v>
          </cell>
          <cell r="D128">
            <v>78045.622438895836</v>
          </cell>
          <cell r="E128">
            <v>88417.127561104164</v>
          </cell>
          <cell r="F128">
            <v>13184523.511726728</v>
          </cell>
        </row>
        <row r="129">
          <cell r="A129">
            <v>38353</v>
          </cell>
          <cell r="B129">
            <v>13184523.511726728</v>
          </cell>
          <cell r="C129">
            <v>166462.75</v>
          </cell>
          <cell r="D129">
            <v>78565.926588488481</v>
          </cell>
          <cell r="E129">
            <v>87896.823411511519</v>
          </cell>
          <cell r="F129">
            <v>13105957.585138239</v>
          </cell>
        </row>
        <row r="130">
          <cell r="A130">
            <v>38384</v>
          </cell>
          <cell r="B130">
            <v>13105957.585138239</v>
          </cell>
          <cell r="C130">
            <v>166462.75</v>
          </cell>
          <cell r="D130">
            <v>79089.69943241174</v>
          </cell>
          <cell r="E130">
            <v>87373.05056758826</v>
          </cell>
          <cell r="F130">
            <v>13026867.885705827</v>
          </cell>
        </row>
        <row r="131">
          <cell r="A131">
            <v>38412</v>
          </cell>
          <cell r="B131">
            <v>13026867.885705827</v>
          </cell>
          <cell r="C131">
            <v>166462.75</v>
          </cell>
          <cell r="D131">
            <v>79616.964095294476</v>
          </cell>
          <cell r="E131">
            <v>86845.785904705524</v>
          </cell>
          <cell r="F131">
            <v>12947250.921610532</v>
          </cell>
        </row>
        <row r="132">
          <cell r="A132">
            <v>38443</v>
          </cell>
          <cell r="B132">
            <v>12947250.921610532</v>
          </cell>
          <cell r="C132">
            <v>166462.75</v>
          </cell>
          <cell r="D132">
            <v>80147.743855929773</v>
          </cell>
          <cell r="E132">
            <v>86315.006144070227</v>
          </cell>
          <cell r="F132">
            <v>12867103.177754603</v>
          </cell>
        </row>
        <row r="133">
          <cell r="A133">
            <v>38473</v>
          </cell>
          <cell r="B133">
            <v>12867103.177754603</v>
          </cell>
          <cell r="C133">
            <v>166462.75</v>
          </cell>
          <cell r="D133">
            <v>80682.062148302633</v>
          </cell>
          <cell r="E133">
            <v>85780.687851697367</v>
          </cell>
          <cell r="F133">
            <v>12786421.115606301</v>
          </cell>
        </row>
        <row r="134">
          <cell r="A134">
            <v>38504</v>
          </cell>
          <cell r="B134">
            <v>12786421.115606301</v>
          </cell>
          <cell r="C134">
            <v>166462.75</v>
          </cell>
          <cell r="D134">
            <v>81219.942562624652</v>
          </cell>
          <cell r="E134">
            <v>85242.807437375348</v>
          </cell>
          <cell r="F134">
            <v>12705201.173043676</v>
          </cell>
        </row>
        <row r="135">
          <cell r="A135">
            <v>38534</v>
          </cell>
          <cell r="B135">
            <v>12705201.173043676</v>
          </cell>
          <cell r="C135">
            <v>166462.75</v>
          </cell>
          <cell r="D135">
            <v>81761.408846375489</v>
          </cell>
          <cell r="E135">
            <v>84701.341153624511</v>
          </cell>
          <cell r="F135">
            <v>12623439.764197301</v>
          </cell>
        </row>
        <row r="136">
          <cell r="A136">
            <v>38565</v>
          </cell>
          <cell r="B136">
            <v>12623439.764197301</v>
          </cell>
          <cell r="C136">
            <v>166462.75</v>
          </cell>
          <cell r="D136">
            <v>82306.484905351317</v>
          </cell>
          <cell r="E136">
            <v>84156.265094648683</v>
          </cell>
          <cell r="F136">
            <v>12541133.27929195</v>
          </cell>
        </row>
        <row r="137">
          <cell r="A137">
            <v>38596</v>
          </cell>
          <cell r="B137">
            <v>12541133.27929195</v>
          </cell>
          <cell r="C137">
            <v>166462.75</v>
          </cell>
          <cell r="D137">
            <v>82855.194804720333</v>
          </cell>
          <cell r="E137">
            <v>83607.555195279667</v>
          </cell>
          <cell r="F137">
            <v>12458278.08448723</v>
          </cell>
        </row>
        <row r="138">
          <cell r="A138">
            <v>38626</v>
          </cell>
          <cell r="B138">
            <v>12458278.08448723</v>
          </cell>
          <cell r="C138">
            <v>166462.75</v>
          </cell>
          <cell r="D138">
            <v>83407.562770085133</v>
          </cell>
          <cell r="E138">
            <v>83055.187229914867</v>
          </cell>
          <cell r="F138">
            <v>12374870.521717144</v>
          </cell>
        </row>
        <row r="139">
          <cell r="A139">
            <v>38657</v>
          </cell>
          <cell r="B139">
            <v>12374870.521717144</v>
          </cell>
          <cell r="C139">
            <v>166462.75</v>
          </cell>
          <cell r="D139">
            <v>83963.613188552365</v>
          </cell>
          <cell r="E139">
            <v>82499.136811447635</v>
          </cell>
          <cell r="F139">
            <v>12290906.908528592</v>
          </cell>
        </row>
        <row r="140">
          <cell r="A140">
            <v>38687</v>
          </cell>
          <cell r="B140">
            <v>12290906.908528592</v>
          </cell>
          <cell r="C140">
            <v>166462.75</v>
          </cell>
          <cell r="D140">
            <v>84523.370609809383</v>
          </cell>
          <cell r="E140">
            <v>81939.379390190617</v>
          </cell>
          <cell r="F140">
            <v>12206383.537918784</v>
          </cell>
        </row>
        <row r="141">
          <cell r="A141">
            <v>38718</v>
          </cell>
          <cell r="B141">
            <v>12206383.537918784</v>
          </cell>
          <cell r="C141">
            <v>166462.75</v>
          </cell>
          <cell r="D141">
            <v>85086.859747208102</v>
          </cell>
          <cell r="E141">
            <v>81375.890252791898</v>
          </cell>
          <cell r="F141">
            <v>12121296.678171575</v>
          </cell>
        </row>
        <row r="142">
          <cell r="A142">
            <v>38749</v>
          </cell>
          <cell r="B142">
            <v>12121296.678171575</v>
          </cell>
          <cell r="C142">
            <v>166462.75</v>
          </cell>
          <cell r="D142">
            <v>85654.10547885616</v>
          </cell>
          <cell r="E142">
            <v>80808.64452114384</v>
          </cell>
          <cell r="F142">
            <v>12035642.572692718</v>
          </cell>
        </row>
        <row r="143">
          <cell r="A143">
            <v>38777</v>
          </cell>
          <cell r="B143">
            <v>12035642.572692718</v>
          </cell>
          <cell r="C143">
            <v>166462.75</v>
          </cell>
          <cell r="D143">
            <v>86225.132848715206</v>
          </cell>
          <cell r="E143">
            <v>80237.617151284794</v>
          </cell>
          <cell r="F143">
            <v>11949417.439844003</v>
          </cell>
        </row>
        <row r="144">
          <cell r="A144">
            <v>38808</v>
          </cell>
          <cell r="B144">
            <v>11949417.439844003</v>
          </cell>
          <cell r="C144">
            <v>166462.75</v>
          </cell>
          <cell r="D144">
            <v>86799.967067706646</v>
          </cell>
          <cell r="E144">
            <v>79662.782932293354</v>
          </cell>
          <cell r="F144">
            <v>11862617.472776296</v>
          </cell>
        </row>
        <row r="145">
          <cell r="A145">
            <v>38838</v>
          </cell>
          <cell r="B145">
            <v>11862617.472776296</v>
          </cell>
          <cell r="C145">
            <v>166462.75</v>
          </cell>
          <cell r="D145">
            <v>87378.633514824687</v>
          </cell>
          <cell r="E145">
            <v>79084.116485175313</v>
          </cell>
          <cell r="F145">
            <v>11775238.83926147</v>
          </cell>
        </row>
        <row r="146">
          <cell r="A146">
            <v>38869</v>
          </cell>
          <cell r="B146">
            <v>11775238.83926147</v>
          </cell>
          <cell r="C146">
            <v>166462.75</v>
          </cell>
          <cell r="D146">
            <v>87961.157738256865</v>
          </cell>
          <cell r="E146">
            <v>78501.592261743135</v>
          </cell>
          <cell r="F146">
            <v>11687277.681523213</v>
          </cell>
        </row>
        <row r="147">
          <cell r="A147">
            <v>38899</v>
          </cell>
          <cell r="B147">
            <v>11687277.681523213</v>
          </cell>
          <cell r="C147">
            <v>166462.75</v>
          </cell>
          <cell r="D147">
            <v>88547.565456511904</v>
          </cell>
          <cell r="E147">
            <v>77915.184543488096</v>
          </cell>
          <cell r="F147">
            <v>11598730.116066702</v>
          </cell>
        </row>
        <row r="148">
          <cell r="A148">
            <v>38930</v>
          </cell>
          <cell r="B148">
            <v>11598730.116066702</v>
          </cell>
          <cell r="C148">
            <v>166462.75</v>
          </cell>
          <cell r="D148">
            <v>89137.882559555321</v>
          </cell>
          <cell r="E148">
            <v>77324.867440444679</v>
          </cell>
          <cell r="F148">
            <v>11509592.233507147</v>
          </cell>
        </row>
        <row r="149">
          <cell r="A149">
            <v>38961</v>
          </cell>
          <cell r="B149">
            <v>11509592.233507147</v>
          </cell>
          <cell r="C149">
            <v>166462.75</v>
          </cell>
          <cell r="D149">
            <v>89732.135109952345</v>
          </cell>
          <cell r="E149">
            <v>76730.614890047655</v>
          </cell>
          <cell r="F149">
            <v>11419860.098397195</v>
          </cell>
        </row>
        <row r="150">
          <cell r="A150">
            <v>38991</v>
          </cell>
          <cell r="B150">
            <v>11419860.098397195</v>
          </cell>
          <cell r="C150">
            <v>166462.75</v>
          </cell>
          <cell r="D150">
            <v>90330.349344018687</v>
          </cell>
          <cell r="E150">
            <v>76132.400655981313</v>
          </cell>
          <cell r="F150">
            <v>11329529.749053176</v>
          </cell>
        </row>
        <row r="151">
          <cell r="A151">
            <v>39022</v>
          </cell>
          <cell r="B151">
            <v>11329529.749053176</v>
          </cell>
          <cell r="C151">
            <v>166462.75</v>
          </cell>
          <cell r="D151">
            <v>90932.551672978821</v>
          </cell>
          <cell r="E151">
            <v>75530.198327021179</v>
          </cell>
          <cell r="F151">
            <v>11238597.197380198</v>
          </cell>
        </row>
        <row r="152">
          <cell r="A152">
            <v>39052</v>
          </cell>
          <cell r="B152">
            <v>11238597.197380198</v>
          </cell>
          <cell r="C152">
            <v>166462.75</v>
          </cell>
          <cell r="D152">
            <v>91538.76868413201</v>
          </cell>
          <cell r="E152">
            <v>74923.98131586799</v>
          </cell>
          <cell r="F152">
            <v>11147058.428696066</v>
          </cell>
        </row>
        <row r="153">
          <cell r="A153">
            <v>39083</v>
          </cell>
          <cell r="B153">
            <v>11147058.428696066</v>
          </cell>
          <cell r="C153">
            <v>166462.75</v>
          </cell>
          <cell r="D153">
            <v>92149.027142026214</v>
          </cell>
          <cell r="E153">
            <v>74313.722857973786</v>
          </cell>
          <cell r="F153">
            <v>11054909.401554041</v>
          </cell>
        </row>
        <row r="154">
          <cell r="A154">
            <v>39114</v>
          </cell>
          <cell r="B154">
            <v>11054909.401554041</v>
          </cell>
          <cell r="C154">
            <v>166462.75</v>
          </cell>
          <cell r="D154">
            <v>92763.353989639727</v>
          </cell>
          <cell r="E154">
            <v>73699.396010360273</v>
          </cell>
          <cell r="F154">
            <v>10962146.0475644</v>
          </cell>
        </row>
        <row r="155">
          <cell r="A155">
            <v>39142</v>
          </cell>
          <cell r="B155">
            <v>10962146.0475644</v>
          </cell>
          <cell r="C155">
            <v>166462.75</v>
          </cell>
          <cell r="D155">
            <v>93381.77634957066</v>
          </cell>
          <cell r="E155">
            <v>73080.97365042934</v>
          </cell>
          <cell r="F155">
            <v>10868764.27121483</v>
          </cell>
        </row>
        <row r="156">
          <cell r="A156">
            <v>39173</v>
          </cell>
          <cell r="B156">
            <v>10868764.27121483</v>
          </cell>
          <cell r="C156">
            <v>166462.75</v>
          </cell>
          <cell r="D156">
            <v>94004.321525234467</v>
          </cell>
          <cell r="E156">
            <v>72458.428474765533</v>
          </cell>
          <cell r="F156">
            <v>10774759.949689595</v>
          </cell>
        </row>
        <row r="157">
          <cell r="A157">
            <v>39203</v>
          </cell>
          <cell r="B157">
            <v>10774759.949689595</v>
          </cell>
          <cell r="C157">
            <v>166462.75</v>
          </cell>
          <cell r="D157">
            <v>94631.017002069362</v>
          </cell>
          <cell r="E157">
            <v>71831.732997930638</v>
          </cell>
          <cell r="F157">
            <v>10680128.932687527</v>
          </cell>
        </row>
        <row r="158">
          <cell r="A158">
            <v>39234</v>
          </cell>
          <cell r="B158">
            <v>10680128.932687527</v>
          </cell>
          <cell r="C158">
            <v>166462.75</v>
          </cell>
          <cell r="D158">
            <v>95261.890448749822</v>
          </cell>
          <cell r="E158">
            <v>71200.859551250178</v>
          </cell>
          <cell r="F158">
            <v>10584867.042238778</v>
          </cell>
        </row>
        <row r="159">
          <cell r="A159">
            <v>39264</v>
          </cell>
          <cell r="B159">
            <v>10584867.042238778</v>
          </cell>
          <cell r="C159">
            <v>166462.75</v>
          </cell>
          <cell r="D159">
            <v>95896.969718408145</v>
          </cell>
          <cell r="E159">
            <v>70565.780281591855</v>
          </cell>
          <cell r="F159">
            <v>10488970.07252037</v>
          </cell>
        </row>
        <row r="160">
          <cell r="A160">
            <v>39295</v>
          </cell>
          <cell r="B160">
            <v>10488970.07252037</v>
          </cell>
          <cell r="C160">
            <v>166462.75</v>
          </cell>
          <cell r="D160">
            <v>96536.282849864205</v>
          </cell>
          <cell r="E160">
            <v>69926.467150135795</v>
          </cell>
          <cell r="F160">
            <v>10392433.789670505</v>
          </cell>
        </row>
        <row r="161">
          <cell r="A161">
            <v>39326</v>
          </cell>
          <cell r="B161">
            <v>10392433.789670505</v>
          </cell>
          <cell r="C161">
            <v>166462.75</v>
          </cell>
          <cell r="D161">
            <v>97179.858068863294</v>
          </cell>
          <cell r="E161">
            <v>69282.891931136706</v>
          </cell>
          <cell r="F161">
            <v>10295253.931601642</v>
          </cell>
        </row>
        <row r="162">
          <cell r="A162">
            <v>39356</v>
          </cell>
          <cell r="B162">
            <v>10295253.931601642</v>
          </cell>
          <cell r="C162">
            <v>166462.75</v>
          </cell>
          <cell r="D162">
            <v>97827.723789322379</v>
          </cell>
          <cell r="E162">
            <v>68635.026210677621</v>
          </cell>
          <cell r="F162">
            <v>10197426.207812319</v>
          </cell>
        </row>
        <row r="163">
          <cell r="A163">
            <v>39387</v>
          </cell>
          <cell r="B163">
            <v>10197426.207812319</v>
          </cell>
          <cell r="C163">
            <v>166462.75</v>
          </cell>
          <cell r="D163">
            <v>98479.908614584536</v>
          </cell>
          <cell r="E163">
            <v>67982.841385415464</v>
          </cell>
          <cell r="F163">
            <v>10098946.299197733</v>
          </cell>
        </row>
        <row r="164">
          <cell r="A164">
            <v>39417</v>
          </cell>
          <cell r="B164">
            <v>10098946.299197733</v>
          </cell>
          <cell r="C164">
            <v>166462.75</v>
          </cell>
          <cell r="D164">
            <v>99136.441338681776</v>
          </cell>
          <cell r="E164">
            <v>67326.308661318224</v>
          </cell>
          <cell r="F164">
            <v>9999809.8578590509</v>
          </cell>
        </row>
        <row r="165">
          <cell r="A165">
            <v>39448</v>
          </cell>
          <cell r="B165">
            <v>9999809.8578590509</v>
          </cell>
          <cell r="C165">
            <v>166462.75</v>
          </cell>
          <cell r="D165">
            <v>99797.350947606319</v>
          </cell>
          <cell r="E165">
            <v>66665.399052393681</v>
          </cell>
          <cell r="F165">
            <v>9900012.5069114454</v>
          </cell>
        </row>
        <row r="166">
          <cell r="A166">
            <v>39479</v>
          </cell>
          <cell r="B166">
            <v>9900012.5069114454</v>
          </cell>
          <cell r="C166">
            <v>166462.75</v>
          </cell>
          <cell r="D166">
            <v>100462.66662059036</v>
          </cell>
          <cell r="E166">
            <v>66000.08337940964</v>
          </cell>
          <cell r="F166">
            <v>9799549.8402908556</v>
          </cell>
        </row>
        <row r="167">
          <cell r="A167">
            <v>39508</v>
          </cell>
          <cell r="B167">
            <v>9799549.8402908556</v>
          </cell>
          <cell r="C167">
            <v>166462.75</v>
          </cell>
          <cell r="D167">
            <v>101132.41773139429</v>
          </cell>
          <cell r="E167">
            <v>65330.332268605707</v>
          </cell>
          <cell r="F167">
            <v>9698417.4225594606</v>
          </cell>
        </row>
        <row r="168">
          <cell r="A168">
            <v>39539</v>
          </cell>
          <cell r="B168">
            <v>9698417.4225594606</v>
          </cell>
          <cell r="C168">
            <v>166462.75</v>
          </cell>
          <cell r="D168">
            <v>101806.63384960359</v>
          </cell>
          <cell r="E168">
            <v>64656.11615039641</v>
          </cell>
          <cell r="F168">
            <v>9596610.7887098566</v>
          </cell>
        </row>
        <row r="169">
          <cell r="A169">
            <v>39569</v>
          </cell>
          <cell r="B169">
            <v>9596610.7887098566</v>
          </cell>
          <cell r="C169">
            <v>166462.75</v>
          </cell>
          <cell r="D169">
            <v>102485.34474193428</v>
          </cell>
          <cell r="E169">
            <v>63977.405258065715</v>
          </cell>
          <cell r="F169">
            <v>9494125.4439679217</v>
          </cell>
        </row>
        <row r="170">
          <cell r="A170">
            <v>39600</v>
          </cell>
          <cell r="B170">
            <v>9494125.4439679217</v>
          </cell>
          <cell r="C170">
            <v>166462.75</v>
          </cell>
          <cell r="D170">
            <v>103168.58037354719</v>
          </cell>
          <cell r="E170">
            <v>63294.169626452815</v>
          </cell>
          <cell r="F170">
            <v>9390956.8635943737</v>
          </cell>
        </row>
        <row r="171">
          <cell r="A171">
            <v>39630</v>
          </cell>
          <cell r="B171">
            <v>9390956.8635943737</v>
          </cell>
          <cell r="C171">
            <v>166462.75</v>
          </cell>
          <cell r="D171">
            <v>103856.37090937083</v>
          </cell>
          <cell r="E171">
            <v>62606.379090629162</v>
          </cell>
          <cell r="F171">
            <v>9287100.4926850032</v>
          </cell>
        </row>
        <row r="172">
          <cell r="A172">
            <v>39661</v>
          </cell>
          <cell r="B172">
            <v>9287100.4926850032</v>
          </cell>
          <cell r="C172">
            <v>166462.75</v>
          </cell>
          <cell r="D172">
            <v>104548.74671543331</v>
          </cell>
          <cell r="E172">
            <v>61914.003284566694</v>
          </cell>
          <cell r="F172">
            <v>9182551.7459695693</v>
          </cell>
        </row>
        <row r="173">
          <cell r="A173">
            <v>39692</v>
          </cell>
          <cell r="B173">
            <v>9182551.7459695693</v>
          </cell>
          <cell r="C173">
            <v>166462.75</v>
          </cell>
          <cell r="D173">
            <v>105245.73836020287</v>
          </cell>
          <cell r="E173">
            <v>61217.011639797136</v>
          </cell>
          <cell r="F173">
            <v>9077306.0076093674</v>
          </cell>
        </row>
        <row r="174">
          <cell r="A174">
            <v>39722</v>
          </cell>
          <cell r="B174">
            <v>9077306.0076093674</v>
          </cell>
          <cell r="C174">
            <v>166462.75</v>
          </cell>
          <cell r="D174">
            <v>105947.37661593754</v>
          </cell>
          <cell r="E174">
            <v>60515.373384062455</v>
          </cell>
          <cell r="F174">
            <v>8971358.6309934296</v>
          </cell>
        </row>
        <row r="175">
          <cell r="A175">
            <v>39753</v>
          </cell>
          <cell r="B175">
            <v>8971358.6309934296</v>
          </cell>
          <cell r="C175">
            <v>166462.75</v>
          </cell>
          <cell r="D175">
            <v>106653.69246004379</v>
          </cell>
          <cell r="E175">
            <v>59809.0575399562</v>
          </cell>
          <cell r="F175">
            <v>8864704.9385333862</v>
          </cell>
        </row>
        <row r="176">
          <cell r="A176">
            <v>39783</v>
          </cell>
          <cell r="B176">
            <v>8864704.9385333862</v>
          </cell>
          <cell r="C176">
            <v>166462.75</v>
          </cell>
          <cell r="D176">
            <v>107364.7170764441</v>
          </cell>
          <cell r="E176">
            <v>59098.032923555911</v>
          </cell>
          <cell r="F176">
            <v>8757340.2214569412</v>
          </cell>
        </row>
        <row r="177">
          <cell r="A177">
            <v>39814</v>
          </cell>
          <cell r="B177">
            <v>8757340.2214569412</v>
          </cell>
          <cell r="C177">
            <v>166462.75</v>
          </cell>
          <cell r="D177">
            <v>108080.48185695373</v>
          </cell>
          <cell r="E177">
            <v>58382.268143046276</v>
          </cell>
          <cell r="F177">
            <v>8649259.7395999879</v>
          </cell>
        </row>
        <row r="178">
          <cell r="A178">
            <v>39845</v>
          </cell>
          <cell r="B178">
            <v>8649259.7395999879</v>
          </cell>
          <cell r="C178">
            <v>166462.75</v>
          </cell>
          <cell r="D178">
            <v>108801.01840266674</v>
          </cell>
          <cell r="E178">
            <v>57661.731597333259</v>
          </cell>
          <cell r="F178">
            <v>8540458.721197322</v>
          </cell>
        </row>
        <row r="179">
          <cell r="A179">
            <v>39873</v>
          </cell>
          <cell r="B179">
            <v>8540458.721197322</v>
          </cell>
          <cell r="C179">
            <v>166462.75</v>
          </cell>
          <cell r="D179">
            <v>109526.35852535118</v>
          </cell>
          <cell r="E179">
            <v>56936.391474648815</v>
          </cell>
          <cell r="F179">
            <v>8430932.3626719713</v>
          </cell>
        </row>
        <row r="180">
          <cell r="A180">
            <v>39904</v>
          </cell>
          <cell r="B180">
            <v>8430932.3626719713</v>
          </cell>
          <cell r="C180">
            <v>166462.75</v>
          </cell>
          <cell r="D180">
            <v>110256.53424885352</v>
          </cell>
          <cell r="E180">
            <v>56206.215751146476</v>
          </cell>
          <cell r="F180">
            <v>8320675.8284231182</v>
          </cell>
        </row>
        <row r="181">
          <cell r="A181">
            <v>39934</v>
          </cell>
          <cell r="B181">
            <v>8320675.8284231182</v>
          </cell>
          <cell r="C181">
            <v>166462.75</v>
          </cell>
          <cell r="D181">
            <v>110991.57781051254</v>
          </cell>
          <cell r="E181">
            <v>55471.172189487457</v>
          </cell>
          <cell r="F181">
            <v>8209684.2506126054</v>
          </cell>
        </row>
        <row r="182">
          <cell r="A182">
            <v>39965</v>
          </cell>
          <cell r="B182">
            <v>8209684.2506126054</v>
          </cell>
          <cell r="C182">
            <v>166462.75</v>
          </cell>
          <cell r="D182">
            <v>111731.52166258263</v>
          </cell>
          <cell r="E182">
            <v>54731.228337417371</v>
          </cell>
          <cell r="F182">
            <v>8097952.7289500227</v>
          </cell>
        </row>
        <row r="183">
          <cell r="A183">
            <v>39995</v>
          </cell>
          <cell r="B183">
            <v>8097952.7289500227</v>
          </cell>
          <cell r="C183">
            <v>166462.75</v>
          </cell>
          <cell r="D183">
            <v>112476.39847366652</v>
          </cell>
          <cell r="E183">
            <v>53986.351526333485</v>
          </cell>
          <cell r="F183">
            <v>7985476.3304763567</v>
          </cell>
        </row>
        <row r="184">
          <cell r="A184">
            <v>40026</v>
          </cell>
          <cell r="B184">
            <v>7985476.3304763567</v>
          </cell>
          <cell r="C184">
            <v>166462.75</v>
          </cell>
          <cell r="D184">
            <v>113226.24113015762</v>
          </cell>
          <cell r="E184">
            <v>53236.508869842379</v>
          </cell>
          <cell r="F184">
            <v>7872250.0893461993</v>
          </cell>
        </row>
        <row r="185">
          <cell r="A185">
            <v>40057</v>
          </cell>
          <cell r="B185">
            <v>7872250.0893461993</v>
          </cell>
          <cell r="C185">
            <v>166462.75</v>
          </cell>
          <cell r="D185">
            <v>113981.08273769199</v>
          </cell>
          <cell r="E185">
            <v>52481.667262308001</v>
          </cell>
          <cell r="F185">
            <v>7758269.0066085076</v>
          </cell>
        </row>
        <row r="186">
          <cell r="A186">
            <v>40087</v>
          </cell>
          <cell r="B186">
            <v>7758269.0066085076</v>
          </cell>
          <cell r="C186">
            <v>166462.75</v>
          </cell>
          <cell r="D186">
            <v>114740.95662260996</v>
          </cell>
          <cell r="E186">
            <v>51721.793377390051</v>
          </cell>
          <cell r="F186">
            <v>7643528.0499858977</v>
          </cell>
        </row>
        <row r="187">
          <cell r="A187">
            <v>40118</v>
          </cell>
          <cell r="B187">
            <v>7643528.0499858977</v>
          </cell>
          <cell r="C187">
            <v>166462.75</v>
          </cell>
          <cell r="D187">
            <v>115505.89633342734</v>
          </cell>
          <cell r="E187">
            <v>50956.853666572657</v>
          </cell>
          <cell r="F187">
            <v>7528022.1536524706</v>
          </cell>
        </row>
        <row r="188">
          <cell r="A188">
            <v>40148</v>
          </cell>
          <cell r="B188">
            <v>7528022.1536524706</v>
          </cell>
          <cell r="C188">
            <v>166462.75</v>
          </cell>
          <cell r="D188">
            <v>116275.93564231685</v>
          </cell>
          <cell r="E188">
            <v>50186.814357683143</v>
          </cell>
          <cell r="F188">
            <v>7411746.2180101536</v>
          </cell>
        </row>
        <row r="189">
          <cell r="A189">
            <v>40179</v>
          </cell>
          <cell r="B189">
            <v>7411746.2180101536</v>
          </cell>
          <cell r="C189">
            <v>166462.75</v>
          </cell>
          <cell r="D189">
            <v>117051.10854659897</v>
          </cell>
          <cell r="E189">
            <v>49411.641453401026</v>
          </cell>
          <cell r="F189">
            <v>7294695.1094635548</v>
          </cell>
        </row>
        <row r="190">
          <cell r="A190">
            <v>40210</v>
          </cell>
          <cell r="B190">
            <v>7294695.1094635548</v>
          </cell>
          <cell r="C190">
            <v>166462.75</v>
          </cell>
          <cell r="D190">
            <v>117831.44927024297</v>
          </cell>
          <cell r="E190">
            <v>48631.300729757037</v>
          </cell>
          <cell r="F190">
            <v>7176863.660193312</v>
          </cell>
        </row>
        <row r="191">
          <cell r="A191">
            <v>40238</v>
          </cell>
          <cell r="B191">
            <v>7176863.660193312</v>
          </cell>
          <cell r="C191">
            <v>166462.75</v>
          </cell>
          <cell r="D191">
            <v>118616.99226537792</v>
          </cell>
          <cell r="E191">
            <v>47845.757734622086</v>
          </cell>
          <cell r="F191">
            <v>7058246.6679279339</v>
          </cell>
        </row>
        <row r="192">
          <cell r="A192">
            <v>40269</v>
          </cell>
          <cell r="B192">
            <v>7058246.6679279339</v>
          </cell>
          <cell r="C192">
            <v>166462.75</v>
          </cell>
          <cell r="D192">
            <v>119407.77221381376</v>
          </cell>
          <cell r="E192">
            <v>47054.977786186231</v>
          </cell>
          <cell r="F192">
            <v>6938838.89571412</v>
          </cell>
        </row>
        <row r="193">
          <cell r="A193">
            <v>40299</v>
          </cell>
          <cell r="B193">
            <v>6938838.89571412</v>
          </cell>
          <cell r="C193">
            <v>166462.75</v>
          </cell>
          <cell r="D193">
            <v>120203.82402857253</v>
          </cell>
          <cell r="E193">
            <v>46258.925971427467</v>
          </cell>
          <cell r="F193">
            <v>6818635.071685547</v>
          </cell>
        </row>
        <row r="194">
          <cell r="A194">
            <v>40330</v>
          </cell>
          <cell r="B194">
            <v>6818635.071685547</v>
          </cell>
          <cell r="C194">
            <v>166462.75</v>
          </cell>
          <cell r="D194">
            <v>121005.18285542968</v>
          </cell>
          <cell r="E194">
            <v>45457.567144570319</v>
          </cell>
          <cell r="F194">
            <v>6697629.8888301169</v>
          </cell>
        </row>
        <row r="195">
          <cell r="A195">
            <v>40360</v>
          </cell>
          <cell r="B195">
            <v>6697629.8888301169</v>
          </cell>
          <cell r="C195">
            <v>166462.75</v>
          </cell>
          <cell r="D195">
            <v>121811.88407446588</v>
          </cell>
          <cell r="E195">
            <v>44650.865925534119</v>
          </cell>
          <cell r="F195">
            <v>6575818.0047556506</v>
          </cell>
        </row>
        <row r="196">
          <cell r="A196">
            <v>40391</v>
          </cell>
          <cell r="B196">
            <v>6575818.0047556506</v>
          </cell>
          <cell r="C196">
            <v>166462.75</v>
          </cell>
          <cell r="D196">
            <v>122623.963301629</v>
          </cell>
          <cell r="E196">
            <v>43838.786698371005</v>
          </cell>
          <cell r="F196">
            <v>6453194.0414540218</v>
          </cell>
        </row>
        <row r="197">
          <cell r="A197">
            <v>40422</v>
          </cell>
          <cell r="B197">
            <v>6453194.0414540218</v>
          </cell>
          <cell r="C197">
            <v>166462.75</v>
          </cell>
          <cell r="D197">
            <v>123441.45639030653</v>
          </cell>
          <cell r="E197">
            <v>43021.293609693479</v>
          </cell>
          <cell r="F197">
            <v>6329752.5850637155</v>
          </cell>
        </row>
        <row r="198">
          <cell r="A198">
            <v>40452</v>
          </cell>
          <cell r="B198">
            <v>6329752.5850637155</v>
          </cell>
          <cell r="C198">
            <v>166462.75</v>
          </cell>
          <cell r="D198">
            <v>124264.39943290857</v>
          </cell>
          <cell r="E198">
            <v>42198.350567091438</v>
          </cell>
          <cell r="F198">
            <v>6205488.1856308067</v>
          </cell>
        </row>
        <row r="199">
          <cell r="A199">
            <v>40483</v>
          </cell>
          <cell r="B199">
            <v>6205488.1856308067</v>
          </cell>
          <cell r="C199">
            <v>166462.75</v>
          </cell>
          <cell r="D199">
            <v>125092.82876246129</v>
          </cell>
          <cell r="E199">
            <v>41369.921237538714</v>
          </cell>
          <cell r="F199">
            <v>6080395.3568683453</v>
          </cell>
        </row>
        <row r="200">
          <cell r="A200">
            <v>40513</v>
          </cell>
          <cell r="B200">
            <v>6080395.3568683453</v>
          </cell>
          <cell r="C200">
            <v>166462.75</v>
          </cell>
          <cell r="D200">
            <v>125926.78095421102</v>
          </cell>
          <cell r="E200">
            <v>40535.969045788974</v>
          </cell>
          <cell r="F200">
            <v>5954468.5759141343</v>
          </cell>
        </row>
        <row r="201">
          <cell r="A201">
            <v>40544</v>
          </cell>
          <cell r="B201">
            <v>5954468.5759141343</v>
          </cell>
          <cell r="C201">
            <v>166462.75</v>
          </cell>
          <cell r="D201">
            <v>126766.2928272391</v>
          </cell>
          <cell r="E201">
            <v>39696.4571727609</v>
          </cell>
          <cell r="F201">
            <v>5827702.283086895</v>
          </cell>
        </row>
        <row r="202">
          <cell r="A202">
            <v>40575</v>
          </cell>
          <cell r="B202">
            <v>5827702.283086895</v>
          </cell>
          <cell r="C202">
            <v>166462.75</v>
          </cell>
          <cell r="D202">
            <v>127611.40144608737</v>
          </cell>
          <cell r="E202">
            <v>38851.348553912634</v>
          </cell>
          <cell r="F202">
            <v>5700090.8816408077</v>
          </cell>
        </row>
        <row r="203">
          <cell r="A203">
            <v>40603</v>
          </cell>
          <cell r="B203">
            <v>5700090.8816408077</v>
          </cell>
          <cell r="C203">
            <v>166462.75</v>
          </cell>
          <cell r="D203">
            <v>128462.14412239462</v>
          </cell>
          <cell r="E203">
            <v>38000.605877605391</v>
          </cell>
          <cell r="F203">
            <v>5571628.737518413</v>
          </cell>
        </row>
        <row r="204">
          <cell r="A204">
            <v>40634</v>
          </cell>
          <cell r="B204">
            <v>5571628.737518413</v>
          </cell>
          <cell r="C204">
            <v>166462.75</v>
          </cell>
          <cell r="D204">
            <v>129318.55841654391</v>
          </cell>
          <cell r="E204">
            <v>37144.191583456086</v>
          </cell>
          <cell r="F204">
            <v>5442310.1791018695</v>
          </cell>
        </row>
        <row r="205">
          <cell r="A205">
            <v>40664</v>
          </cell>
          <cell r="B205">
            <v>5442310.1791018695</v>
          </cell>
          <cell r="C205">
            <v>166462.75</v>
          </cell>
          <cell r="D205">
            <v>130180.68213932087</v>
          </cell>
          <cell r="E205">
            <v>36282.067860679133</v>
          </cell>
          <cell r="F205">
            <v>5312129.4969625482</v>
          </cell>
        </row>
        <row r="206">
          <cell r="A206">
            <v>40695</v>
          </cell>
          <cell r="B206">
            <v>5312129.4969625482</v>
          </cell>
          <cell r="C206">
            <v>166462.75</v>
          </cell>
          <cell r="D206">
            <v>131048.553353583</v>
          </cell>
          <cell r="E206">
            <v>35414.196646416989</v>
          </cell>
          <cell r="F206">
            <v>5181080.9436089648</v>
          </cell>
        </row>
        <row r="207">
          <cell r="A207">
            <v>40725</v>
          </cell>
          <cell r="B207">
            <v>5181080.9436089648</v>
          </cell>
          <cell r="C207">
            <v>166462.75</v>
          </cell>
          <cell r="D207">
            <v>131922.21037594022</v>
          </cell>
          <cell r="E207">
            <v>34540.539624059769</v>
          </cell>
          <cell r="F207">
            <v>5049158.7332330244</v>
          </cell>
        </row>
        <row r="208">
          <cell r="A208">
            <v>40756</v>
          </cell>
          <cell r="B208">
            <v>5049158.7332330244</v>
          </cell>
          <cell r="C208">
            <v>166462.75</v>
          </cell>
          <cell r="D208">
            <v>132801.69177844649</v>
          </cell>
          <cell r="E208">
            <v>33661.058221553496</v>
          </cell>
          <cell r="F208">
            <v>4916357.0414545778</v>
          </cell>
        </row>
        <row r="209">
          <cell r="A209">
            <v>40787</v>
          </cell>
          <cell r="B209">
            <v>4916357.0414545778</v>
          </cell>
          <cell r="C209">
            <v>166462.75</v>
          </cell>
          <cell r="D209">
            <v>133687.03639030282</v>
          </cell>
          <cell r="E209">
            <v>32775.713609697188</v>
          </cell>
          <cell r="F209">
            <v>4782670.0050642751</v>
          </cell>
        </row>
        <row r="210">
          <cell r="A210">
            <v>40817</v>
          </cell>
          <cell r="B210">
            <v>4782670.0050642751</v>
          </cell>
          <cell r="C210">
            <v>166462.75</v>
          </cell>
          <cell r="D210">
            <v>134578.28329957149</v>
          </cell>
          <cell r="E210">
            <v>31884.466700428504</v>
          </cell>
          <cell r="F210">
            <v>4648091.7217647033</v>
          </cell>
        </row>
        <row r="211">
          <cell r="A211">
            <v>40848</v>
          </cell>
          <cell r="B211">
            <v>4648091.7217647033</v>
          </cell>
          <cell r="C211">
            <v>166462.75</v>
          </cell>
          <cell r="D211">
            <v>135475.47185490199</v>
          </cell>
          <cell r="E211">
            <v>30987.278145098026</v>
          </cell>
          <cell r="F211">
            <v>4512616.2499098014</v>
          </cell>
        </row>
        <row r="212">
          <cell r="A212">
            <v>40878</v>
          </cell>
          <cell r="B212">
            <v>4512616.2499098014</v>
          </cell>
          <cell r="C212">
            <v>166462.75</v>
          </cell>
          <cell r="D212">
            <v>136378.64166726798</v>
          </cell>
          <cell r="E212">
            <v>30084.108332732012</v>
          </cell>
          <cell r="F212">
            <v>4376237.6082425332</v>
          </cell>
        </row>
        <row r="213">
          <cell r="A213">
            <v>40909</v>
          </cell>
          <cell r="B213">
            <v>4376237.6082425332</v>
          </cell>
          <cell r="C213">
            <v>166462.75</v>
          </cell>
          <cell r="D213">
            <v>137287.83261171644</v>
          </cell>
          <cell r="E213">
            <v>29174.917388283557</v>
          </cell>
          <cell r="F213">
            <v>4238949.7756308168</v>
          </cell>
        </row>
        <row r="214">
          <cell r="A214">
            <v>40940</v>
          </cell>
          <cell r="B214">
            <v>4238949.7756308168</v>
          </cell>
          <cell r="C214">
            <v>166462.75</v>
          </cell>
          <cell r="D214">
            <v>138203.08482912788</v>
          </cell>
          <cell r="E214">
            <v>28259.665170872115</v>
          </cell>
          <cell r="F214">
            <v>4100746.6908016889</v>
          </cell>
        </row>
        <row r="215">
          <cell r="A215">
            <v>40969</v>
          </cell>
          <cell r="B215">
            <v>4100746.6908016889</v>
          </cell>
          <cell r="C215">
            <v>166462.75</v>
          </cell>
          <cell r="D215">
            <v>139124.43872798875</v>
          </cell>
          <cell r="E215">
            <v>27338.311272011262</v>
          </cell>
          <cell r="F215">
            <v>3961622.2520737001</v>
          </cell>
        </row>
        <row r="216">
          <cell r="A216">
            <v>41000</v>
          </cell>
          <cell r="B216">
            <v>3961622.2520737001</v>
          </cell>
          <cell r="C216">
            <v>166462.75</v>
          </cell>
          <cell r="D216">
            <v>140051.93498617533</v>
          </cell>
          <cell r="E216">
            <v>26410.815013824667</v>
          </cell>
          <cell r="F216">
            <v>3821570.3170875246</v>
          </cell>
        </row>
        <row r="217">
          <cell r="A217">
            <v>41030</v>
          </cell>
          <cell r="B217">
            <v>3821570.3170875246</v>
          </cell>
          <cell r="C217">
            <v>166462.75</v>
          </cell>
          <cell r="D217">
            <v>140985.61455274984</v>
          </cell>
          <cell r="E217">
            <v>25477.135447250166</v>
          </cell>
          <cell r="F217">
            <v>3680584.7025347748</v>
          </cell>
        </row>
        <row r="218">
          <cell r="A218">
            <v>41061</v>
          </cell>
          <cell r="B218">
            <v>3680584.7025347748</v>
          </cell>
          <cell r="C218">
            <v>166462.75</v>
          </cell>
          <cell r="D218">
            <v>141925.51864976817</v>
          </cell>
          <cell r="E218">
            <v>24537.231350231832</v>
          </cell>
          <cell r="F218">
            <v>3538659.1838850067</v>
          </cell>
        </row>
        <row r="219">
          <cell r="A219">
            <v>41091</v>
          </cell>
          <cell r="B219">
            <v>3538659.1838850067</v>
          </cell>
          <cell r="C219">
            <v>166462.75</v>
          </cell>
          <cell r="D219">
            <v>142871.68877409995</v>
          </cell>
          <cell r="E219">
            <v>23591.061225900045</v>
          </cell>
          <cell r="F219">
            <v>3395787.4951109067</v>
          </cell>
        </row>
        <row r="220">
          <cell r="A220">
            <v>41122</v>
          </cell>
          <cell r="B220">
            <v>3395787.4951109067</v>
          </cell>
          <cell r="C220">
            <v>166462.75</v>
          </cell>
          <cell r="D220">
            <v>143824.16669926062</v>
          </cell>
          <cell r="E220">
            <v>22638.583300739378</v>
          </cell>
          <cell r="F220">
            <v>3251963.3284116462</v>
          </cell>
        </row>
        <row r="221">
          <cell r="A221">
            <v>41153</v>
          </cell>
          <cell r="B221">
            <v>3251963.3284116462</v>
          </cell>
          <cell r="C221">
            <v>166462.75</v>
          </cell>
          <cell r="D221">
            <v>144782.99447725568</v>
          </cell>
          <cell r="E221">
            <v>21679.755522744308</v>
          </cell>
          <cell r="F221">
            <v>3107180.3339343905</v>
          </cell>
        </row>
        <row r="222">
          <cell r="A222">
            <v>41183</v>
          </cell>
          <cell r="B222">
            <v>3107180.3339343905</v>
          </cell>
          <cell r="C222">
            <v>166462.75</v>
          </cell>
          <cell r="D222">
            <v>145748.21444043738</v>
          </cell>
          <cell r="E222">
            <v>20714.535559562606</v>
          </cell>
          <cell r="F222">
            <v>2961432.119493953</v>
          </cell>
        </row>
        <row r="223">
          <cell r="A223">
            <v>41214</v>
          </cell>
          <cell r="B223">
            <v>2961432.119493953</v>
          </cell>
          <cell r="C223">
            <v>166462.75</v>
          </cell>
          <cell r="D223">
            <v>146719.86920337364</v>
          </cell>
          <cell r="E223">
            <v>19742.880796626356</v>
          </cell>
          <cell r="F223">
            <v>2814712.2502905792</v>
          </cell>
        </row>
        <row r="224">
          <cell r="A224">
            <v>41244</v>
          </cell>
          <cell r="B224">
            <v>2814712.2502905792</v>
          </cell>
          <cell r="C224">
            <v>166462.75</v>
          </cell>
          <cell r="D224">
            <v>147698.00166472947</v>
          </cell>
          <cell r="E224">
            <v>18764.748335270528</v>
          </cell>
          <cell r="F224">
            <v>2667014.2486258498</v>
          </cell>
        </row>
        <row r="225">
          <cell r="A225">
            <v>41275</v>
          </cell>
          <cell r="B225">
            <v>2667014.2486258498</v>
          </cell>
          <cell r="C225">
            <v>166462.75</v>
          </cell>
          <cell r="D225">
            <v>148682.65500916101</v>
          </cell>
          <cell r="E225">
            <v>17780.094990838999</v>
          </cell>
          <cell r="F225">
            <v>2518331.5936166886</v>
          </cell>
        </row>
        <row r="226">
          <cell r="A226">
            <v>41306</v>
          </cell>
          <cell r="B226">
            <v>2518331.5936166886</v>
          </cell>
          <cell r="C226">
            <v>166462.75</v>
          </cell>
          <cell r="D226">
            <v>149673.87270922208</v>
          </cell>
          <cell r="E226">
            <v>16788.877290777924</v>
          </cell>
          <cell r="F226">
            <v>2368657.7209074665</v>
          </cell>
        </row>
        <row r="227">
          <cell r="A227">
            <v>41334</v>
          </cell>
          <cell r="B227">
            <v>2368657.7209074665</v>
          </cell>
          <cell r="C227">
            <v>166462.75</v>
          </cell>
          <cell r="D227">
            <v>150671.69852728356</v>
          </cell>
          <cell r="E227">
            <v>15791.051472716445</v>
          </cell>
          <cell r="F227">
            <v>2217986.022380183</v>
          </cell>
        </row>
        <row r="228">
          <cell r="A228">
            <v>41365</v>
          </cell>
          <cell r="B228">
            <v>2217986.022380183</v>
          </cell>
          <cell r="C228">
            <v>166462.75</v>
          </cell>
          <cell r="D228">
            <v>151676.17651746544</v>
          </cell>
          <cell r="E228">
            <v>14786.573482534553</v>
          </cell>
          <cell r="F228">
            <v>2066309.8458627176</v>
          </cell>
        </row>
        <row r="229">
          <cell r="A229">
            <v>41395</v>
          </cell>
          <cell r="B229">
            <v>2066309.8458627176</v>
          </cell>
          <cell r="C229">
            <v>166462.75</v>
          </cell>
          <cell r="D229">
            <v>152687.35102758187</v>
          </cell>
          <cell r="E229">
            <v>13775.398972418117</v>
          </cell>
          <cell r="F229">
            <v>1913622.4948351358</v>
          </cell>
        </row>
        <row r="230">
          <cell r="A230">
            <v>41426</v>
          </cell>
          <cell r="B230">
            <v>1913622.4948351358</v>
          </cell>
          <cell r="C230">
            <v>166462.75</v>
          </cell>
          <cell r="D230">
            <v>153705.26670109908</v>
          </cell>
          <cell r="E230">
            <v>12757.483298900906</v>
          </cell>
          <cell r="F230">
            <v>1759917.2281340368</v>
          </cell>
        </row>
        <row r="231">
          <cell r="A231">
            <v>41456</v>
          </cell>
          <cell r="B231">
            <v>1759917.2281340368</v>
          </cell>
          <cell r="C231">
            <v>166462.75</v>
          </cell>
          <cell r="D231">
            <v>154729.96847910644</v>
          </cell>
          <cell r="E231">
            <v>11732.781520893579</v>
          </cell>
          <cell r="F231">
            <v>1605187.2596549303</v>
          </cell>
        </row>
        <row r="232">
          <cell r="A232">
            <v>41487</v>
          </cell>
          <cell r="B232">
            <v>1605187.2596549303</v>
          </cell>
          <cell r="C232">
            <v>166462.75</v>
          </cell>
          <cell r="D232">
            <v>155761.50160230047</v>
          </cell>
          <cell r="E232">
            <v>10701.248397699535</v>
          </cell>
          <cell r="F232">
            <v>1449425.7580526299</v>
          </cell>
        </row>
        <row r="233">
          <cell r="A233">
            <v>41518</v>
          </cell>
          <cell r="B233">
            <v>1449425.7580526299</v>
          </cell>
          <cell r="C233">
            <v>166462.75</v>
          </cell>
          <cell r="D233">
            <v>156799.91161298245</v>
          </cell>
          <cell r="E233">
            <v>9662.838387017533</v>
          </cell>
          <cell r="F233">
            <v>1292625.8464396475</v>
          </cell>
        </row>
        <row r="234">
          <cell r="A234">
            <v>41548</v>
          </cell>
          <cell r="B234">
            <v>1292625.8464396475</v>
          </cell>
          <cell r="C234">
            <v>166462.75</v>
          </cell>
          <cell r="D234">
            <v>157845.24435706902</v>
          </cell>
          <cell r="E234">
            <v>8617.5056429309843</v>
          </cell>
          <cell r="F234">
            <v>1134780.6020825785</v>
          </cell>
        </row>
        <row r="235">
          <cell r="A235">
            <v>41579</v>
          </cell>
          <cell r="B235">
            <v>1134780.6020825785</v>
          </cell>
          <cell r="C235">
            <v>166462.75</v>
          </cell>
          <cell r="D235">
            <v>158897.54598611614</v>
          </cell>
          <cell r="E235">
            <v>7565.2040138838565</v>
          </cell>
          <cell r="F235">
            <v>975883.0560964623</v>
          </cell>
        </row>
        <row r="236">
          <cell r="A236">
            <v>41609</v>
          </cell>
          <cell r="B236">
            <v>975883.0560964623</v>
          </cell>
          <cell r="C236">
            <v>166462.75</v>
          </cell>
          <cell r="D236">
            <v>159956.86295935692</v>
          </cell>
          <cell r="E236">
            <v>6505.8870406430824</v>
          </cell>
          <cell r="F236">
            <v>815926.19313710532</v>
          </cell>
        </row>
        <row r="237">
          <cell r="A237">
            <v>41640</v>
          </cell>
          <cell r="B237">
            <v>815926.19313710532</v>
          </cell>
          <cell r="C237">
            <v>166462.75</v>
          </cell>
          <cell r="D237">
            <v>161023.24204575262</v>
          </cell>
          <cell r="E237">
            <v>5439.5079542473695</v>
          </cell>
          <cell r="F237">
            <v>654902.95109135273</v>
          </cell>
        </row>
        <row r="238">
          <cell r="A238">
            <v>41671</v>
          </cell>
          <cell r="B238">
            <v>654902.95109135273</v>
          </cell>
          <cell r="C238">
            <v>166462.75</v>
          </cell>
          <cell r="D238">
            <v>162096.73032605764</v>
          </cell>
          <cell r="E238">
            <v>4366.0196739423518</v>
          </cell>
          <cell r="F238">
            <v>492806.22076529509</v>
          </cell>
        </row>
        <row r="239">
          <cell r="A239">
            <v>41699</v>
          </cell>
          <cell r="B239">
            <v>492806.22076529509</v>
          </cell>
          <cell r="C239">
            <v>166462.75</v>
          </cell>
          <cell r="D239">
            <v>163177.37519489802</v>
          </cell>
          <cell r="E239">
            <v>3285.3748051019675</v>
          </cell>
          <cell r="F239">
            <v>329628.8455703971</v>
          </cell>
        </row>
        <row r="240">
          <cell r="A240">
            <v>41730</v>
          </cell>
          <cell r="B240">
            <v>329628.8455703971</v>
          </cell>
          <cell r="C240">
            <v>166462.75</v>
          </cell>
          <cell r="D240">
            <v>164265.22436286401</v>
          </cell>
          <cell r="E240">
            <v>2197.525637135981</v>
          </cell>
          <cell r="F240">
            <v>165363.62120753308</v>
          </cell>
        </row>
        <row r="241">
          <cell r="A241">
            <v>41760</v>
          </cell>
          <cell r="B241">
            <v>165363.62120753308</v>
          </cell>
          <cell r="C241">
            <v>166462.75</v>
          </cell>
          <cell r="D241">
            <v>165360.32585861644</v>
          </cell>
          <cell r="E241">
            <v>1102.4241413835539</v>
          </cell>
          <cell r="F241">
            <v>3.295348916639341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18">
          <cell r="F18">
            <v>3.2199999999999999E-2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A&amp;G Analysis"/>
      <sheetName val="IPC Analysis"/>
      <sheetName val="IES Analysis"/>
      <sheetName val="Array Tables"/>
      <sheetName val="Summary A&amp;G Loading Rate Cal"/>
      <sheetName val="load"/>
    </sheetNames>
    <sheetDataSet>
      <sheetData sheetId="0"/>
      <sheetData sheetId="1"/>
      <sheetData sheetId="2"/>
      <sheetData sheetId="3">
        <row r="4">
          <cell r="A4" t="str">
            <v>0016</v>
          </cell>
          <cell r="B4">
            <v>2</v>
          </cell>
        </row>
        <row r="5">
          <cell r="A5" t="str">
            <v>0017</v>
          </cell>
          <cell r="B5">
            <v>2</v>
          </cell>
        </row>
        <row r="6">
          <cell r="A6" t="str">
            <v>0018</v>
          </cell>
          <cell r="B6">
            <v>2</v>
          </cell>
        </row>
        <row r="7">
          <cell r="A7" t="str">
            <v>0019</v>
          </cell>
          <cell r="B7">
            <v>2</v>
          </cell>
        </row>
        <row r="8">
          <cell r="A8" t="str">
            <v>0033</v>
          </cell>
          <cell r="B8">
            <v>1</v>
          </cell>
        </row>
        <row r="9">
          <cell r="A9" t="str">
            <v>0045</v>
          </cell>
          <cell r="B9">
            <v>3</v>
          </cell>
        </row>
        <row r="10">
          <cell r="A10" t="str">
            <v>0047</v>
          </cell>
          <cell r="B10">
            <v>3</v>
          </cell>
        </row>
        <row r="11">
          <cell r="A11" t="str">
            <v>0052</v>
          </cell>
          <cell r="B11">
            <v>1</v>
          </cell>
        </row>
        <row r="12">
          <cell r="A12" t="str">
            <v>0053</v>
          </cell>
          <cell r="B12">
            <v>2</v>
          </cell>
        </row>
        <row r="13">
          <cell r="A13" t="str">
            <v>0054</v>
          </cell>
          <cell r="B13">
            <v>2</v>
          </cell>
        </row>
        <row r="14">
          <cell r="A14" t="str">
            <v>0056</v>
          </cell>
          <cell r="B14">
            <v>3</v>
          </cell>
        </row>
        <row r="15">
          <cell r="A15" t="str">
            <v>0057</v>
          </cell>
          <cell r="B15">
            <v>2</v>
          </cell>
        </row>
        <row r="16">
          <cell r="A16" t="str">
            <v>0058</v>
          </cell>
          <cell r="B16">
            <v>1</v>
          </cell>
        </row>
        <row r="17">
          <cell r="A17" t="str">
            <v>0059</v>
          </cell>
          <cell r="B17">
            <v>1</v>
          </cell>
        </row>
        <row r="18">
          <cell r="A18" t="str">
            <v>0062</v>
          </cell>
          <cell r="B18">
            <v>2</v>
          </cell>
        </row>
        <row r="19">
          <cell r="A19" t="str">
            <v>0063</v>
          </cell>
          <cell r="B19">
            <v>1</v>
          </cell>
        </row>
        <row r="20">
          <cell r="A20" t="str">
            <v>0065</v>
          </cell>
          <cell r="B20">
            <v>1</v>
          </cell>
        </row>
        <row r="21">
          <cell r="A21" t="str">
            <v>0067</v>
          </cell>
          <cell r="B21">
            <v>3</v>
          </cell>
        </row>
        <row r="22">
          <cell r="A22" t="str">
            <v>0073</v>
          </cell>
          <cell r="B22">
            <v>2</v>
          </cell>
        </row>
        <row r="23">
          <cell r="A23" t="str">
            <v>0075</v>
          </cell>
          <cell r="B23">
            <v>3</v>
          </cell>
        </row>
        <row r="24">
          <cell r="A24" t="str">
            <v>0082</v>
          </cell>
          <cell r="B24">
            <v>1</v>
          </cell>
        </row>
        <row r="25">
          <cell r="A25" t="str">
            <v>0083</v>
          </cell>
          <cell r="B25">
            <v>1</v>
          </cell>
        </row>
        <row r="26">
          <cell r="A26" t="str">
            <v>0084</v>
          </cell>
          <cell r="B26">
            <v>1</v>
          </cell>
        </row>
        <row r="27">
          <cell r="A27" t="str">
            <v>0085</v>
          </cell>
          <cell r="B27">
            <v>1</v>
          </cell>
        </row>
        <row r="28">
          <cell r="A28" t="str">
            <v>0086</v>
          </cell>
          <cell r="B28">
            <v>2</v>
          </cell>
        </row>
        <row r="29">
          <cell r="A29" t="str">
            <v>0125</v>
          </cell>
          <cell r="B29">
            <v>2</v>
          </cell>
        </row>
        <row r="30">
          <cell r="A30" t="str">
            <v>0126</v>
          </cell>
          <cell r="B30">
            <v>2</v>
          </cell>
        </row>
        <row r="31">
          <cell r="A31" t="str">
            <v>0127</v>
          </cell>
          <cell r="B31">
            <v>2</v>
          </cell>
        </row>
        <row r="32">
          <cell r="A32" t="str">
            <v>0128</v>
          </cell>
          <cell r="B32">
            <v>2</v>
          </cell>
        </row>
        <row r="33">
          <cell r="A33" t="str">
            <v>0129</v>
          </cell>
          <cell r="B33">
            <v>2</v>
          </cell>
        </row>
        <row r="34">
          <cell r="A34" t="str">
            <v>0130</v>
          </cell>
          <cell r="B34">
            <v>2</v>
          </cell>
        </row>
        <row r="35">
          <cell r="A35" t="str">
            <v>0161</v>
          </cell>
          <cell r="B35">
            <v>2</v>
          </cell>
        </row>
        <row r="36">
          <cell r="A36" t="str">
            <v>0162</v>
          </cell>
          <cell r="B36">
            <v>2</v>
          </cell>
        </row>
        <row r="37">
          <cell r="A37" t="str">
            <v>0163</v>
          </cell>
          <cell r="B37">
            <v>2</v>
          </cell>
        </row>
        <row r="38">
          <cell r="A38" t="str">
            <v>0164</v>
          </cell>
          <cell r="B38">
            <v>2</v>
          </cell>
        </row>
        <row r="39">
          <cell r="A39" t="str">
            <v>0253</v>
          </cell>
          <cell r="B39">
            <v>1</v>
          </cell>
        </row>
        <row r="40">
          <cell r="A40" t="str">
            <v>0255</v>
          </cell>
          <cell r="B40">
            <v>1</v>
          </cell>
        </row>
        <row r="41">
          <cell r="A41" t="str">
            <v>1001</v>
          </cell>
          <cell r="B41">
            <v>3</v>
          </cell>
        </row>
        <row r="42">
          <cell r="A42" t="str">
            <v>1003</v>
          </cell>
          <cell r="B42">
            <v>3</v>
          </cell>
        </row>
        <row r="43">
          <cell r="A43" t="str">
            <v>1004</v>
          </cell>
          <cell r="B43">
            <v>3</v>
          </cell>
        </row>
        <row r="44">
          <cell r="A44" t="str">
            <v>1011</v>
          </cell>
          <cell r="B44">
            <v>2</v>
          </cell>
        </row>
        <row r="45">
          <cell r="A45" t="str">
            <v>1013</v>
          </cell>
          <cell r="B45">
            <v>2</v>
          </cell>
        </row>
        <row r="46">
          <cell r="A46" t="str">
            <v>1014</v>
          </cell>
          <cell r="B46">
            <v>2</v>
          </cell>
        </row>
        <row r="47">
          <cell r="A47" t="str">
            <v>1016</v>
          </cell>
          <cell r="B47">
            <v>2</v>
          </cell>
        </row>
        <row r="48">
          <cell r="A48" t="str">
            <v>1017</v>
          </cell>
          <cell r="B48">
            <v>2</v>
          </cell>
        </row>
        <row r="49">
          <cell r="A49" t="str">
            <v>1018</v>
          </cell>
          <cell r="B49">
            <v>2</v>
          </cell>
        </row>
        <row r="50">
          <cell r="A50" t="str">
            <v>1019</v>
          </cell>
          <cell r="B50">
            <v>2</v>
          </cell>
        </row>
        <row r="51">
          <cell r="A51" t="str">
            <v>1020</v>
          </cell>
          <cell r="B51">
            <v>1</v>
          </cell>
        </row>
        <row r="52">
          <cell r="A52" t="str">
            <v>1021</v>
          </cell>
          <cell r="B52">
            <v>2</v>
          </cell>
        </row>
        <row r="53">
          <cell r="A53" t="str">
            <v>1023</v>
          </cell>
          <cell r="B53">
            <v>2</v>
          </cell>
        </row>
        <row r="54">
          <cell r="A54" t="str">
            <v>1024</v>
          </cell>
          <cell r="B54">
            <v>2</v>
          </cell>
        </row>
        <row r="55">
          <cell r="A55" t="str">
            <v>1025</v>
          </cell>
          <cell r="B55">
            <v>2</v>
          </cell>
        </row>
        <row r="56">
          <cell r="A56" t="str">
            <v>1026</v>
          </cell>
          <cell r="B56">
            <v>2</v>
          </cell>
        </row>
        <row r="57">
          <cell r="A57" t="str">
            <v>1027</v>
          </cell>
          <cell r="B57">
            <v>2</v>
          </cell>
        </row>
        <row r="58">
          <cell r="A58" t="str">
            <v>1028</v>
          </cell>
          <cell r="B58">
            <v>2</v>
          </cell>
        </row>
        <row r="59">
          <cell r="A59" t="str">
            <v>1029</v>
          </cell>
          <cell r="B59">
            <v>2</v>
          </cell>
        </row>
        <row r="60">
          <cell r="A60" t="str">
            <v>1031</v>
          </cell>
          <cell r="B60">
            <v>2</v>
          </cell>
        </row>
        <row r="61">
          <cell r="A61" t="str">
            <v>1032</v>
          </cell>
          <cell r="B61">
            <v>2</v>
          </cell>
        </row>
        <row r="62">
          <cell r="A62" t="str">
            <v>1033</v>
          </cell>
          <cell r="B62">
            <v>2</v>
          </cell>
        </row>
        <row r="63">
          <cell r="A63" t="str">
            <v>1034</v>
          </cell>
          <cell r="B63">
            <v>2</v>
          </cell>
        </row>
        <row r="64">
          <cell r="A64" t="str">
            <v>1035</v>
          </cell>
          <cell r="B64">
            <v>2</v>
          </cell>
        </row>
        <row r="65">
          <cell r="A65" t="str">
            <v>1037</v>
          </cell>
          <cell r="B65">
            <v>2</v>
          </cell>
        </row>
        <row r="66">
          <cell r="A66" t="str">
            <v>1042</v>
          </cell>
          <cell r="B66">
            <v>2</v>
          </cell>
        </row>
        <row r="67">
          <cell r="A67" t="str">
            <v>1045</v>
          </cell>
          <cell r="B67">
            <v>2</v>
          </cell>
        </row>
        <row r="68">
          <cell r="A68" t="str">
            <v>1050</v>
          </cell>
          <cell r="B68">
            <v>2</v>
          </cell>
        </row>
        <row r="69">
          <cell r="A69" t="str">
            <v>1052</v>
          </cell>
          <cell r="B69">
            <v>2</v>
          </cell>
        </row>
        <row r="70">
          <cell r="A70" t="str">
            <v>1060</v>
          </cell>
          <cell r="B70">
            <v>2</v>
          </cell>
        </row>
        <row r="71">
          <cell r="A71" t="str">
            <v>1061</v>
          </cell>
          <cell r="B71">
            <v>2</v>
          </cell>
        </row>
        <row r="72">
          <cell r="A72" t="str">
            <v>1062</v>
          </cell>
          <cell r="B72">
            <v>2</v>
          </cell>
        </row>
        <row r="73">
          <cell r="A73" t="str">
            <v>1063</v>
          </cell>
          <cell r="B73">
            <v>2</v>
          </cell>
        </row>
        <row r="74">
          <cell r="A74" t="str">
            <v>1111</v>
          </cell>
          <cell r="B74">
            <v>4.5</v>
          </cell>
        </row>
        <row r="75">
          <cell r="A75" t="str">
            <v>1112</v>
          </cell>
          <cell r="B75">
            <v>2</v>
          </cell>
        </row>
        <row r="76">
          <cell r="A76" t="str">
            <v>1113</v>
          </cell>
          <cell r="B76">
            <v>1</v>
          </cell>
        </row>
        <row r="77">
          <cell r="A77" t="str">
            <v>1115</v>
          </cell>
          <cell r="B77">
            <v>1</v>
          </cell>
        </row>
        <row r="78">
          <cell r="A78" t="str">
            <v>1116</v>
          </cell>
          <cell r="B78">
            <v>2</v>
          </cell>
        </row>
        <row r="79">
          <cell r="A79" t="str">
            <v>1118</v>
          </cell>
          <cell r="B79">
            <v>2</v>
          </cell>
        </row>
        <row r="80">
          <cell r="A80" t="str">
            <v>1120</v>
          </cell>
          <cell r="B80">
            <v>2</v>
          </cell>
        </row>
        <row r="81">
          <cell r="A81" t="str">
            <v>1123</v>
          </cell>
          <cell r="B81">
            <v>2</v>
          </cell>
        </row>
        <row r="82">
          <cell r="A82" t="str">
            <v>1125</v>
          </cell>
          <cell r="B82">
            <v>2</v>
          </cell>
        </row>
        <row r="83">
          <cell r="A83" t="str">
            <v>1126</v>
          </cell>
          <cell r="B83">
            <v>2</v>
          </cell>
        </row>
        <row r="84">
          <cell r="A84" t="str">
            <v>1131</v>
          </cell>
          <cell r="B84">
            <v>2</v>
          </cell>
        </row>
        <row r="85">
          <cell r="A85" t="str">
            <v>1132</v>
          </cell>
          <cell r="B85">
            <v>2</v>
          </cell>
        </row>
        <row r="86">
          <cell r="A86" t="str">
            <v>1133</v>
          </cell>
          <cell r="B86">
            <v>2</v>
          </cell>
        </row>
        <row r="87">
          <cell r="A87" t="str">
            <v>1135</v>
          </cell>
          <cell r="B87">
            <v>2</v>
          </cell>
        </row>
        <row r="88">
          <cell r="A88" t="str">
            <v>1136</v>
          </cell>
          <cell r="B88">
            <v>2</v>
          </cell>
        </row>
        <row r="89">
          <cell r="A89" t="str">
            <v>1145</v>
          </cell>
          <cell r="B89">
            <v>2</v>
          </cell>
        </row>
        <row r="90">
          <cell r="A90" t="str">
            <v>1146</v>
          </cell>
          <cell r="B90">
            <v>2</v>
          </cell>
        </row>
        <row r="91">
          <cell r="A91" t="str">
            <v>1147</v>
          </cell>
          <cell r="B91">
            <v>2</v>
          </cell>
        </row>
        <row r="92">
          <cell r="A92" t="str">
            <v>1148</v>
          </cell>
          <cell r="B92">
            <v>2</v>
          </cell>
        </row>
        <row r="93">
          <cell r="A93" t="str">
            <v>1149</v>
          </cell>
          <cell r="B93">
            <v>2</v>
          </cell>
        </row>
        <row r="94">
          <cell r="A94" t="str">
            <v>1150</v>
          </cell>
          <cell r="B94">
            <v>2</v>
          </cell>
        </row>
        <row r="95">
          <cell r="A95" t="str">
            <v>1151</v>
          </cell>
          <cell r="B95">
            <v>2</v>
          </cell>
        </row>
        <row r="96">
          <cell r="A96" t="str">
            <v>1152</v>
          </cell>
          <cell r="B96">
            <v>2</v>
          </cell>
        </row>
        <row r="97">
          <cell r="A97" t="str">
            <v>1153</v>
          </cell>
          <cell r="B97">
            <v>2</v>
          </cell>
        </row>
        <row r="98">
          <cell r="A98" t="str">
            <v>1154</v>
          </cell>
          <cell r="B98">
            <v>2</v>
          </cell>
        </row>
        <row r="99">
          <cell r="A99" t="str">
            <v>1155</v>
          </cell>
          <cell r="B99">
            <v>2</v>
          </cell>
        </row>
        <row r="100">
          <cell r="A100" t="str">
            <v>1156</v>
          </cell>
          <cell r="B100">
            <v>2</v>
          </cell>
        </row>
        <row r="101">
          <cell r="A101" t="str">
            <v>1162</v>
          </cell>
          <cell r="B101">
            <v>2</v>
          </cell>
        </row>
        <row r="102">
          <cell r="A102" t="str">
            <v>1163</v>
          </cell>
          <cell r="B102">
            <v>2</v>
          </cell>
        </row>
        <row r="103">
          <cell r="A103" t="str">
            <v>1164</v>
          </cell>
          <cell r="B103">
            <v>2</v>
          </cell>
        </row>
        <row r="104">
          <cell r="A104" t="str">
            <v>1212</v>
          </cell>
          <cell r="B104">
            <v>2</v>
          </cell>
        </row>
        <row r="105">
          <cell r="A105" t="str">
            <v>1226</v>
          </cell>
          <cell r="B105">
            <v>2</v>
          </cell>
        </row>
        <row r="106">
          <cell r="A106" t="str">
            <v>1415</v>
          </cell>
          <cell r="B106">
            <v>2</v>
          </cell>
        </row>
        <row r="107">
          <cell r="A107" t="str">
            <v>1425</v>
          </cell>
          <cell r="B107">
            <v>2</v>
          </cell>
        </row>
        <row r="108">
          <cell r="A108" t="str">
            <v>1432</v>
          </cell>
          <cell r="B108">
            <v>2</v>
          </cell>
        </row>
        <row r="109">
          <cell r="A109" t="str">
            <v>1441</v>
          </cell>
          <cell r="B109">
            <v>2</v>
          </cell>
        </row>
        <row r="110">
          <cell r="A110" t="str">
            <v>1442</v>
          </cell>
          <cell r="B110">
            <v>2</v>
          </cell>
        </row>
        <row r="111">
          <cell r="A111" t="str">
            <v>1443</v>
          </cell>
          <cell r="B111">
            <v>2</v>
          </cell>
        </row>
        <row r="112">
          <cell r="A112" t="str">
            <v>1444</v>
          </cell>
          <cell r="B112">
            <v>2</v>
          </cell>
        </row>
        <row r="113">
          <cell r="A113" t="str">
            <v>1445</v>
          </cell>
          <cell r="B113">
            <v>2</v>
          </cell>
        </row>
        <row r="114">
          <cell r="A114" t="str">
            <v>1446</v>
          </cell>
          <cell r="B114">
            <v>2</v>
          </cell>
        </row>
        <row r="115">
          <cell r="A115" t="str">
            <v>1447</v>
          </cell>
          <cell r="B115">
            <v>2</v>
          </cell>
        </row>
        <row r="116">
          <cell r="A116" t="str">
            <v>1448</v>
          </cell>
          <cell r="B116">
            <v>2</v>
          </cell>
        </row>
        <row r="117">
          <cell r="A117" t="str">
            <v>1449</v>
          </cell>
          <cell r="B117">
            <v>2</v>
          </cell>
        </row>
        <row r="118">
          <cell r="A118" t="str">
            <v>1450</v>
          </cell>
          <cell r="B118">
            <v>2</v>
          </cell>
        </row>
        <row r="119">
          <cell r="A119" t="str">
            <v>1451</v>
          </cell>
          <cell r="B119">
            <v>2</v>
          </cell>
        </row>
        <row r="120">
          <cell r="A120" t="str">
            <v>1452</v>
          </cell>
          <cell r="B120">
            <v>2</v>
          </cell>
        </row>
        <row r="121">
          <cell r="A121" t="str">
            <v>1460</v>
          </cell>
          <cell r="B121">
            <v>2</v>
          </cell>
        </row>
        <row r="122">
          <cell r="A122" t="str">
            <v>1470</v>
          </cell>
          <cell r="B122">
            <v>2</v>
          </cell>
        </row>
        <row r="123">
          <cell r="A123" t="str">
            <v>1471</v>
          </cell>
          <cell r="B123">
            <v>2</v>
          </cell>
        </row>
        <row r="124">
          <cell r="A124" t="str">
            <v>1472</v>
          </cell>
          <cell r="B124">
            <v>2</v>
          </cell>
        </row>
        <row r="125">
          <cell r="A125" t="str">
            <v>1473</v>
          </cell>
          <cell r="B125">
            <v>2</v>
          </cell>
        </row>
        <row r="126">
          <cell r="A126" t="str">
            <v>1474</v>
          </cell>
          <cell r="B126">
            <v>2</v>
          </cell>
        </row>
        <row r="127">
          <cell r="A127" t="str">
            <v>1475</v>
          </cell>
          <cell r="B127">
            <v>2</v>
          </cell>
        </row>
        <row r="128">
          <cell r="A128" t="str">
            <v>1476</v>
          </cell>
          <cell r="B128">
            <v>2</v>
          </cell>
        </row>
        <row r="129">
          <cell r="A129" t="str">
            <v>1481</v>
          </cell>
          <cell r="B129">
            <v>1</v>
          </cell>
        </row>
        <row r="130">
          <cell r="A130" t="str">
            <v>1482</v>
          </cell>
          <cell r="B130">
            <v>1</v>
          </cell>
        </row>
        <row r="131">
          <cell r="A131" t="str">
            <v>1483</v>
          </cell>
          <cell r="B131">
            <v>1</v>
          </cell>
        </row>
        <row r="132">
          <cell r="A132" t="str">
            <v>1484</v>
          </cell>
          <cell r="B132">
            <v>1</v>
          </cell>
        </row>
        <row r="133">
          <cell r="A133" t="str">
            <v>1485</v>
          </cell>
          <cell r="B133">
            <v>1</v>
          </cell>
        </row>
        <row r="134">
          <cell r="A134" t="str">
            <v>1486</v>
          </cell>
          <cell r="B134">
            <v>1</v>
          </cell>
        </row>
        <row r="135">
          <cell r="A135" t="str">
            <v>1487</v>
          </cell>
          <cell r="B135">
            <v>1</v>
          </cell>
        </row>
        <row r="136">
          <cell r="A136" t="str">
            <v>1488</v>
          </cell>
          <cell r="B136">
            <v>1</v>
          </cell>
        </row>
        <row r="137">
          <cell r="A137" t="str">
            <v>1489</v>
          </cell>
          <cell r="B137">
            <v>1</v>
          </cell>
        </row>
        <row r="138">
          <cell r="A138" t="str">
            <v>1490</v>
          </cell>
          <cell r="B138">
            <v>1</v>
          </cell>
        </row>
        <row r="139">
          <cell r="A139" t="str">
            <v>1491</v>
          </cell>
          <cell r="B139">
            <v>2</v>
          </cell>
        </row>
        <row r="140">
          <cell r="A140" t="str">
            <v>1499</v>
          </cell>
          <cell r="B140">
            <v>1</v>
          </cell>
        </row>
        <row r="141">
          <cell r="A141" t="str">
            <v>1501</v>
          </cell>
          <cell r="B141">
            <v>2</v>
          </cell>
        </row>
        <row r="142">
          <cell r="A142" t="str">
            <v>1502</v>
          </cell>
          <cell r="B142">
            <v>1</v>
          </cell>
        </row>
        <row r="143">
          <cell r="A143" t="str">
            <v>1503</v>
          </cell>
          <cell r="B143">
            <v>1</v>
          </cell>
        </row>
        <row r="144">
          <cell r="A144" t="str">
            <v>1510</v>
          </cell>
          <cell r="B144">
            <v>2</v>
          </cell>
        </row>
        <row r="145">
          <cell r="A145" t="str">
            <v>2140</v>
          </cell>
          <cell r="B145">
            <v>2</v>
          </cell>
        </row>
        <row r="146">
          <cell r="A146" t="str">
            <v>2510</v>
          </cell>
          <cell r="B146">
            <v>2</v>
          </cell>
        </row>
        <row r="147">
          <cell r="A147" t="str">
            <v>2520</v>
          </cell>
          <cell r="B147">
            <v>2</v>
          </cell>
        </row>
        <row r="148">
          <cell r="A148" t="str">
            <v>2530</v>
          </cell>
          <cell r="B148">
            <v>2</v>
          </cell>
        </row>
        <row r="149">
          <cell r="A149" t="str">
            <v>2550</v>
          </cell>
          <cell r="B149">
            <v>2</v>
          </cell>
        </row>
        <row r="150">
          <cell r="A150" t="str">
            <v>2560</v>
          </cell>
          <cell r="B150">
            <v>2</v>
          </cell>
        </row>
        <row r="151">
          <cell r="A151" t="str">
            <v>5101</v>
          </cell>
          <cell r="B151">
            <v>1</v>
          </cell>
        </row>
        <row r="152">
          <cell r="A152" t="str">
            <v>5201</v>
          </cell>
          <cell r="B152">
            <v>1</v>
          </cell>
        </row>
        <row r="153">
          <cell r="A153" t="str">
            <v>5301</v>
          </cell>
          <cell r="B153">
            <v>1</v>
          </cell>
        </row>
        <row r="154">
          <cell r="A154" t="str">
            <v>5302</v>
          </cell>
          <cell r="B154">
            <v>1</v>
          </cell>
        </row>
        <row r="155">
          <cell r="A155" t="str">
            <v>5303</v>
          </cell>
          <cell r="B155">
            <v>1</v>
          </cell>
        </row>
        <row r="156">
          <cell r="A156" t="str">
            <v>5304</v>
          </cell>
          <cell r="B156">
            <v>1</v>
          </cell>
        </row>
        <row r="157">
          <cell r="A157" t="str">
            <v>5305</v>
          </cell>
          <cell r="B157">
            <v>1</v>
          </cell>
        </row>
        <row r="158">
          <cell r="A158" t="str">
            <v>5306</v>
          </cell>
          <cell r="B158">
            <v>1</v>
          </cell>
        </row>
        <row r="159">
          <cell r="A159" t="str">
            <v>5307</v>
          </cell>
          <cell r="B159">
            <v>1</v>
          </cell>
        </row>
        <row r="160">
          <cell r="A160" t="str">
            <v>5308</v>
          </cell>
          <cell r="B160">
            <v>1</v>
          </cell>
        </row>
        <row r="161">
          <cell r="A161" t="str">
            <v>5310</v>
          </cell>
          <cell r="B161">
            <v>1</v>
          </cell>
        </row>
        <row r="162">
          <cell r="A162" t="str">
            <v>5311</v>
          </cell>
          <cell r="B162">
            <v>1</v>
          </cell>
        </row>
        <row r="163">
          <cell r="A163" t="str">
            <v>5312</v>
          </cell>
          <cell r="B163">
            <v>1</v>
          </cell>
        </row>
        <row r="164">
          <cell r="A164" t="str">
            <v>5313</v>
          </cell>
          <cell r="B164">
            <v>1</v>
          </cell>
        </row>
        <row r="165">
          <cell r="A165" t="str">
            <v>5320</v>
          </cell>
          <cell r="B165">
            <v>1</v>
          </cell>
        </row>
        <row r="166">
          <cell r="A166" t="str">
            <v>5321</v>
          </cell>
          <cell r="B166">
            <v>1</v>
          </cell>
        </row>
        <row r="167">
          <cell r="A167" t="str">
            <v>5322</v>
          </cell>
          <cell r="B167">
            <v>1</v>
          </cell>
        </row>
        <row r="168">
          <cell r="A168" t="str">
            <v>5323</v>
          </cell>
          <cell r="B168">
            <v>1</v>
          </cell>
        </row>
        <row r="169">
          <cell r="A169" t="str">
            <v>5325</v>
          </cell>
          <cell r="B169">
            <v>1</v>
          </cell>
        </row>
        <row r="170">
          <cell r="A170" t="str">
            <v>5326</v>
          </cell>
          <cell r="B170">
            <v>1</v>
          </cell>
        </row>
        <row r="171">
          <cell r="A171" t="str">
            <v>5328</v>
          </cell>
          <cell r="B171">
            <v>1</v>
          </cell>
        </row>
        <row r="172">
          <cell r="A172" t="str">
            <v>5330</v>
          </cell>
          <cell r="B172">
            <v>1</v>
          </cell>
        </row>
        <row r="173">
          <cell r="A173" t="str">
            <v>5331</v>
          </cell>
          <cell r="B173">
            <v>1</v>
          </cell>
        </row>
        <row r="174">
          <cell r="A174" t="str">
            <v>5332</v>
          </cell>
          <cell r="B174">
            <v>1</v>
          </cell>
        </row>
        <row r="175">
          <cell r="A175" t="str">
            <v>5333</v>
          </cell>
          <cell r="B175">
            <v>1</v>
          </cell>
        </row>
        <row r="176">
          <cell r="A176" t="str">
            <v>5340</v>
          </cell>
          <cell r="B176">
            <v>1</v>
          </cell>
        </row>
        <row r="177">
          <cell r="A177" t="str">
            <v>5350</v>
          </cell>
          <cell r="B177">
            <v>1</v>
          </cell>
        </row>
        <row r="178">
          <cell r="A178" t="str">
            <v>5354</v>
          </cell>
          <cell r="B178">
            <v>1</v>
          </cell>
        </row>
        <row r="179">
          <cell r="A179" t="str">
            <v>5355</v>
          </cell>
          <cell r="B179">
            <v>1</v>
          </cell>
        </row>
        <row r="180">
          <cell r="A180" t="str">
            <v>5356</v>
          </cell>
          <cell r="B180">
            <v>1</v>
          </cell>
        </row>
        <row r="181">
          <cell r="A181" t="str">
            <v>5357</v>
          </cell>
          <cell r="B181">
            <v>1</v>
          </cell>
        </row>
        <row r="182">
          <cell r="A182" t="str">
            <v>5358</v>
          </cell>
          <cell r="B182">
            <v>1</v>
          </cell>
        </row>
        <row r="183">
          <cell r="A183" t="str">
            <v>5359</v>
          </cell>
          <cell r="B183">
            <v>1</v>
          </cell>
        </row>
        <row r="184">
          <cell r="A184" t="str">
            <v>5365</v>
          </cell>
          <cell r="B184">
            <v>1</v>
          </cell>
        </row>
        <row r="185">
          <cell r="A185" t="str">
            <v>5366</v>
          </cell>
          <cell r="B185">
            <v>1</v>
          </cell>
        </row>
        <row r="186">
          <cell r="A186" t="str">
            <v>5401</v>
          </cell>
          <cell r="B186">
            <v>4</v>
          </cell>
        </row>
        <row r="187">
          <cell r="A187" t="str">
            <v>5412</v>
          </cell>
          <cell r="B187">
            <v>4</v>
          </cell>
        </row>
        <row r="188">
          <cell r="A188" t="str">
            <v>5413</v>
          </cell>
          <cell r="B188">
            <v>4</v>
          </cell>
        </row>
        <row r="189">
          <cell r="A189" t="str">
            <v>5414</v>
          </cell>
          <cell r="B189">
            <v>4</v>
          </cell>
        </row>
        <row r="190">
          <cell r="A190" t="str">
            <v>5421</v>
          </cell>
          <cell r="B190">
            <v>4</v>
          </cell>
        </row>
        <row r="191">
          <cell r="A191" t="str">
            <v>5424</v>
          </cell>
          <cell r="B191">
            <v>4</v>
          </cell>
        </row>
        <row r="192">
          <cell r="A192" t="str">
            <v>5426</v>
          </cell>
          <cell r="B192">
            <v>4</v>
          </cell>
        </row>
        <row r="193">
          <cell r="A193" t="str">
            <v>5431</v>
          </cell>
          <cell r="B193">
            <v>4</v>
          </cell>
        </row>
        <row r="194">
          <cell r="A194" t="str">
            <v>5442</v>
          </cell>
          <cell r="B194">
            <v>4</v>
          </cell>
        </row>
        <row r="195">
          <cell r="A195" t="str">
            <v>5443</v>
          </cell>
          <cell r="B195">
            <v>4</v>
          </cell>
        </row>
        <row r="196">
          <cell r="A196" t="str">
            <v>5447</v>
          </cell>
          <cell r="B196">
            <v>4</v>
          </cell>
        </row>
        <row r="197">
          <cell r="A197" t="str">
            <v>5448</v>
          </cell>
          <cell r="B197">
            <v>4</v>
          </cell>
        </row>
        <row r="198">
          <cell r="A198" t="str">
            <v>5451</v>
          </cell>
          <cell r="B198">
            <v>4</v>
          </cell>
        </row>
        <row r="199">
          <cell r="A199" t="str">
            <v>5453</v>
          </cell>
          <cell r="B199">
            <v>4</v>
          </cell>
        </row>
        <row r="200">
          <cell r="A200" t="str">
            <v>5454</v>
          </cell>
          <cell r="B200">
            <v>4</v>
          </cell>
        </row>
        <row r="201">
          <cell r="A201" t="str">
            <v>5456</v>
          </cell>
          <cell r="B201">
            <v>4</v>
          </cell>
        </row>
        <row r="202">
          <cell r="A202" t="str">
            <v>5457</v>
          </cell>
          <cell r="B202">
            <v>4</v>
          </cell>
        </row>
        <row r="203">
          <cell r="A203" t="str">
            <v>5462</v>
          </cell>
          <cell r="B203">
            <v>4</v>
          </cell>
        </row>
        <row r="204">
          <cell r="A204" t="str">
            <v>5466</v>
          </cell>
          <cell r="B204">
            <v>4</v>
          </cell>
        </row>
        <row r="205">
          <cell r="A205" t="str">
            <v>5469</v>
          </cell>
          <cell r="B205">
            <v>4</v>
          </cell>
        </row>
        <row r="206">
          <cell r="A206" t="str">
            <v>5471</v>
          </cell>
          <cell r="B206">
            <v>4</v>
          </cell>
        </row>
        <row r="207">
          <cell r="A207" t="str">
            <v>5476</v>
          </cell>
          <cell r="B207">
            <v>4</v>
          </cell>
        </row>
        <row r="208">
          <cell r="A208" t="str">
            <v>5680</v>
          </cell>
          <cell r="B208">
            <v>1</v>
          </cell>
        </row>
        <row r="209">
          <cell r="A209" t="str">
            <v>6305</v>
          </cell>
          <cell r="B209">
            <v>1</v>
          </cell>
        </row>
        <row r="210">
          <cell r="A210" t="str">
            <v>6330</v>
          </cell>
          <cell r="B210">
            <v>1</v>
          </cell>
        </row>
        <row r="211">
          <cell r="A211" t="str">
            <v>6331</v>
          </cell>
          <cell r="B211">
            <v>1</v>
          </cell>
        </row>
        <row r="212">
          <cell r="A212" t="str">
            <v>6333</v>
          </cell>
          <cell r="B212">
            <v>1</v>
          </cell>
        </row>
        <row r="213">
          <cell r="A213" t="str">
            <v>6340</v>
          </cell>
          <cell r="B213">
            <v>1</v>
          </cell>
        </row>
        <row r="214">
          <cell r="A214" t="str">
            <v>6345</v>
          </cell>
          <cell r="B214">
            <v>1</v>
          </cell>
        </row>
        <row r="215">
          <cell r="A215" t="str">
            <v>6350</v>
          </cell>
          <cell r="B215">
            <v>1</v>
          </cell>
        </row>
        <row r="216">
          <cell r="A216" t="str">
            <v>6360</v>
          </cell>
          <cell r="B216">
            <v>1</v>
          </cell>
        </row>
        <row r="217">
          <cell r="A217" t="str">
            <v>6370</v>
          </cell>
          <cell r="B217">
            <v>1</v>
          </cell>
        </row>
        <row r="218">
          <cell r="A218" t="str">
            <v>6391</v>
          </cell>
          <cell r="B218">
            <v>1</v>
          </cell>
        </row>
        <row r="219">
          <cell r="A219" t="str">
            <v>6396</v>
          </cell>
          <cell r="B219">
            <v>1</v>
          </cell>
        </row>
        <row r="220">
          <cell r="A220" t="str">
            <v>6397</v>
          </cell>
          <cell r="B220">
            <v>1</v>
          </cell>
        </row>
        <row r="221">
          <cell r="A221" t="str">
            <v>6398</v>
          </cell>
          <cell r="B221">
            <v>1</v>
          </cell>
        </row>
        <row r="222">
          <cell r="A222" t="str">
            <v>6399</v>
          </cell>
          <cell r="B222">
            <v>1</v>
          </cell>
        </row>
        <row r="223">
          <cell r="A223" t="str">
            <v>9205</v>
          </cell>
          <cell r="B223">
            <v>2</v>
          </cell>
        </row>
        <row r="224">
          <cell r="A224" t="str">
            <v>9401</v>
          </cell>
          <cell r="B224">
            <v>3</v>
          </cell>
        </row>
        <row r="225">
          <cell r="A225" t="str">
            <v>9402</v>
          </cell>
          <cell r="B225">
            <v>3</v>
          </cell>
        </row>
        <row r="226">
          <cell r="A226" t="str">
            <v>9403</v>
          </cell>
          <cell r="B226">
            <v>3</v>
          </cell>
        </row>
        <row r="227">
          <cell r="A227" t="str">
            <v>9404</v>
          </cell>
          <cell r="B227">
            <v>3</v>
          </cell>
        </row>
        <row r="228">
          <cell r="A228" t="str">
            <v>9405</v>
          </cell>
          <cell r="B228">
            <v>3</v>
          </cell>
        </row>
        <row r="229">
          <cell r="A229" t="str">
            <v>9406</v>
          </cell>
          <cell r="B229">
            <v>3</v>
          </cell>
        </row>
        <row r="230">
          <cell r="A230" t="str">
            <v>9407</v>
          </cell>
          <cell r="B230">
            <v>3</v>
          </cell>
        </row>
        <row r="231">
          <cell r="A231" t="str">
            <v>9409</v>
          </cell>
          <cell r="B231">
            <v>3</v>
          </cell>
        </row>
        <row r="232">
          <cell r="A232" t="str">
            <v>9411</v>
          </cell>
          <cell r="B232">
            <v>3</v>
          </cell>
        </row>
        <row r="233">
          <cell r="A233" t="str">
            <v>9414</v>
          </cell>
          <cell r="B233">
            <v>3</v>
          </cell>
        </row>
        <row r="234">
          <cell r="A234" t="str">
            <v>9415</v>
          </cell>
          <cell r="B234">
            <v>3</v>
          </cell>
        </row>
        <row r="235">
          <cell r="A235" t="str">
            <v>9461</v>
          </cell>
          <cell r="B235">
            <v>2</v>
          </cell>
        </row>
        <row r="236">
          <cell r="A236" t="str">
            <v>9610</v>
          </cell>
          <cell r="B236">
            <v>2</v>
          </cell>
        </row>
      </sheetData>
      <sheetData sheetId="4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ober Tariff kwh"/>
      <sheetName val="OctoberTariff(Old)"/>
      <sheetName val="#REF"/>
      <sheetName val="LT Debt - Cost Rates"/>
      <sheetName val="COSS Results UNBUNDLED"/>
      <sheetName val="Assumptions"/>
      <sheetName val="BGS Deferral"/>
    </sheetNames>
    <sheetDataSet>
      <sheetData sheetId="0" refreshError="1">
        <row r="1">
          <cell r="A1" t="str">
            <v>ATLANTIC ELECTRIC</v>
          </cell>
          <cell r="E1" t="str">
            <v>COLUMN</v>
          </cell>
        </row>
        <row r="2">
          <cell r="A2" t="str">
            <v>KWH'S BY TARIFF</v>
          </cell>
          <cell r="E2" t="str">
            <v>NOT</v>
          </cell>
        </row>
        <row r="3">
          <cell r="A3" t="str">
            <v>FOR THE MONTH OF OCTOBER 1999</v>
          </cell>
          <cell r="E3" t="str">
            <v>USED</v>
          </cell>
        </row>
        <row r="4">
          <cell r="B4" t="str">
            <v xml:space="preserve">Adj bcd224d </v>
          </cell>
          <cell r="C4">
            <v>1</v>
          </cell>
        </row>
        <row r="5">
          <cell r="B5" t="str">
            <v>otra</v>
          </cell>
          <cell r="C5" t="str">
            <v>2</v>
          </cell>
          <cell r="E5" t="str">
            <v>remove fuel</v>
          </cell>
          <cell r="G5" t="str">
            <v>RateBlock</v>
          </cell>
        </row>
        <row r="6">
          <cell r="A6" t="str">
            <v xml:space="preserve">RATE </v>
          </cell>
          <cell r="B6" t="str">
            <v>SCC</v>
          </cell>
          <cell r="C6">
            <v>3</v>
          </cell>
          <cell r="D6" t="str">
            <v>BCD204(01)</v>
          </cell>
          <cell r="E6" t="str">
            <v xml:space="preserve">related </v>
          </cell>
          <cell r="G6" t="str">
            <v>BCD224B</v>
          </cell>
        </row>
        <row r="7">
          <cell r="A7" t="str">
            <v>SCHEDULE</v>
          </cell>
          <cell r="D7" t="str">
            <v>10/1/99</v>
          </cell>
          <cell r="E7" t="str">
            <v>kwh</v>
          </cell>
          <cell r="G7" t="str">
            <v>10/1/1999</v>
          </cell>
        </row>
        <row r="9">
          <cell r="A9" t="str">
            <v>RS Secondary</v>
          </cell>
        </row>
        <row r="10">
          <cell r="A10" t="str">
            <v xml:space="preserve">  1st Block Summer</v>
          </cell>
          <cell r="G10">
            <v>100748649</v>
          </cell>
        </row>
        <row r="11">
          <cell r="A11" t="str">
            <v xml:space="preserve">  1st Block Winter</v>
          </cell>
          <cell r="G11">
            <v>80106026</v>
          </cell>
        </row>
        <row r="13">
          <cell r="A13" t="str">
            <v xml:space="preserve">  2nd Block Summer</v>
          </cell>
          <cell r="G13">
            <v>31838091</v>
          </cell>
        </row>
        <row r="14">
          <cell r="A14" t="str">
            <v xml:space="preserve">  2nd Block Winter</v>
          </cell>
          <cell r="G14">
            <v>53708043</v>
          </cell>
        </row>
        <row r="15">
          <cell r="A15" t="str">
            <v xml:space="preserve">  Total RS</v>
          </cell>
          <cell r="D15">
            <v>260670661</v>
          </cell>
          <cell r="E15">
            <v>0</v>
          </cell>
          <cell r="G15">
            <v>266400809</v>
          </cell>
        </row>
        <row r="17">
          <cell r="A17" t="str">
            <v>RS TOU-D Secondary</v>
          </cell>
        </row>
        <row r="18">
          <cell r="A18" t="str">
            <v xml:space="preserve">  On Peak Summer</v>
          </cell>
          <cell r="G18">
            <v>13805</v>
          </cell>
        </row>
        <row r="19">
          <cell r="A19" t="str">
            <v xml:space="preserve">  Off Peak Summer</v>
          </cell>
          <cell r="G19">
            <v>41389</v>
          </cell>
        </row>
        <row r="20">
          <cell r="A20" t="str">
            <v xml:space="preserve">  On Peak Winter</v>
          </cell>
          <cell r="G20">
            <v>14242</v>
          </cell>
        </row>
        <row r="21">
          <cell r="A21" t="str">
            <v xml:space="preserve">  Off Peak Winter</v>
          </cell>
          <cell r="G21">
            <v>51617</v>
          </cell>
        </row>
        <row r="22">
          <cell r="A22" t="str">
            <v xml:space="preserve">  Total RS TOU-D</v>
          </cell>
          <cell r="D22">
            <v>127294</v>
          </cell>
          <cell r="E22">
            <v>0</v>
          </cell>
          <cell r="G22">
            <v>121053</v>
          </cell>
        </row>
        <row r="24">
          <cell r="A24" t="str">
            <v>RS TOU-E (Secondary)</v>
          </cell>
        </row>
        <row r="25">
          <cell r="A25" t="str">
            <v xml:space="preserve">  On Peak Summer</v>
          </cell>
          <cell r="G25">
            <v>1595916</v>
          </cell>
        </row>
        <row r="26">
          <cell r="A26" t="str">
            <v xml:space="preserve">  Off Peak Summer</v>
          </cell>
          <cell r="G26">
            <v>2763024</v>
          </cell>
        </row>
        <row r="27">
          <cell r="A27" t="str">
            <v xml:space="preserve">  On Peak Winter</v>
          </cell>
          <cell r="G27">
            <v>820198</v>
          </cell>
        </row>
        <row r="28">
          <cell r="A28" t="str">
            <v xml:space="preserve">  Off Peak Winter</v>
          </cell>
          <cell r="G28">
            <v>2462947</v>
          </cell>
        </row>
        <row r="29">
          <cell r="A29" t="str">
            <v xml:space="preserve">  Total RS TOU-E</v>
          </cell>
          <cell r="D29">
            <v>7319335</v>
          </cell>
          <cell r="E29">
            <v>0</v>
          </cell>
          <cell r="G29">
            <v>7642085</v>
          </cell>
        </row>
        <row r="31">
          <cell r="A31" t="str">
            <v xml:space="preserve">MGS </v>
          </cell>
          <cell r="D31" t="str">
            <v>(b)</v>
          </cell>
        </row>
        <row r="32">
          <cell r="A32" t="str">
            <v xml:space="preserve">  1st Block Summer Secondary</v>
          </cell>
          <cell r="G32">
            <v>4889449</v>
          </cell>
        </row>
        <row r="33">
          <cell r="A33" t="str">
            <v xml:space="preserve">  2nd Block Summer Secondary</v>
          </cell>
          <cell r="G33">
            <v>9951054</v>
          </cell>
        </row>
        <row r="34">
          <cell r="A34" t="str">
            <v xml:space="preserve">  3rd Block Summer Secondary</v>
          </cell>
          <cell r="G34">
            <v>41768504</v>
          </cell>
        </row>
        <row r="35">
          <cell r="A35" t="str">
            <v xml:space="preserve">  1st Block Winter Secondary</v>
          </cell>
          <cell r="G35">
            <v>4489498</v>
          </cell>
        </row>
        <row r="36">
          <cell r="A36" t="str">
            <v xml:space="preserve">  2nd Block Winter Secondary</v>
          </cell>
          <cell r="G36">
            <v>8890644</v>
          </cell>
        </row>
        <row r="37">
          <cell r="A37" t="str">
            <v xml:space="preserve">  3rd Block Winter Secondary</v>
          </cell>
          <cell r="G37">
            <v>39028898</v>
          </cell>
        </row>
        <row r="38">
          <cell r="A38" t="str">
            <v>Ceiling Rate Secondary</v>
          </cell>
          <cell r="G38">
            <v>5092618</v>
          </cell>
        </row>
        <row r="39">
          <cell r="A39" t="str">
            <v xml:space="preserve">    Total Secondary</v>
          </cell>
          <cell r="E39">
            <v>0</v>
          </cell>
          <cell r="G39">
            <v>114110665</v>
          </cell>
        </row>
        <row r="41">
          <cell r="A41" t="str">
            <v xml:space="preserve">  1st Block Summer Primary</v>
          </cell>
          <cell r="G41">
            <v>0</v>
          </cell>
        </row>
        <row r="42">
          <cell r="A42" t="str">
            <v xml:space="preserve">  2nd Block Summer Primary</v>
          </cell>
          <cell r="G42">
            <v>0</v>
          </cell>
        </row>
        <row r="43">
          <cell r="A43" t="str">
            <v xml:space="preserve">  3rd Block Summer Primary</v>
          </cell>
          <cell r="G43">
            <v>0</v>
          </cell>
        </row>
        <row r="44">
          <cell r="A44" t="str">
            <v xml:space="preserve">  1st Block Winter Primary</v>
          </cell>
          <cell r="G44">
            <v>0</v>
          </cell>
        </row>
        <row r="45">
          <cell r="A45" t="str">
            <v xml:space="preserve">  2nd Block Winter Primary</v>
          </cell>
          <cell r="G45">
            <v>0</v>
          </cell>
        </row>
        <row r="46">
          <cell r="A46" t="str">
            <v xml:space="preserve">  3rd Block Winter Primary</v>
          </cell>
          <cell r="G46">
            <v>0</v>
          </cell>
        </row>
        <row r="47">
          <cell r="A47" t="str">
            <v xml:space="preserve">Ceiling Rate Primary </v>
          </cell>
          <cell r="G47">
            <v>0</v>
          </cell>
        </row>
        <row r="48">
          <cell r="A48" t="str">
            <v xml:space="preserve">     Total Primary</v>
          </cell>
          <cell r="E48">
            <v>0</v>
          </cell>
        </row>
        <row r="49">
          <cell r="A49" t="str">
            <v xml:space="preserve">  Total MGS</v>
          </cell>
          <cell r="D49">
            <v>91206267</v>
          </cell>
          <cell r="E49">
            <v>0</v>
          </cell>
          <cell r="G49">
            <v>114110665</v>
          </cell>
        </row>
        <row r="53">
          <cell r="A53" t="str">
            <v xml:space="preserve">AGS </v>
          </cell>
          <cell r="D53" t="str">
            <v>( c)</v>
          </cell>
        </row>
        <row r="54">
          <cell r="A54" t="str">
            <v xml:space="preserve">  1st Block  Secondary</v>
          </cell>
          <cell r="G54">
            <v>80402693</v>
          </cell>
        </row>
        <row r="55">
          <cell r="A55" t="str">
            <v xml:space="preserve">  2nd Block Secondary</v>
          </cell>
          <cell r="G55">
            <v>22944935</v>
          </cell>
        </row>
        <row r="56">
          <cell r="A56" t="str">
            <v xml:space="preserve">  3rd Block Secondary </v>
          </cell>
          <cell r="G56">
            <v>22361229</v>
          </cell>
        </row>
        <row r="57">
          <cell r="A57" t="str">
            <v xml:space="preserve">  Total AGS Secondary</v>
          </cell>
          <cell r="E57">
            <v>0</v>
          </cell>
          <cell r="G57">
            <v>125708857</v>
          </cell>
        </row>
        <row r="59">
          <cell r="A59" t="str">
            <v xml:space="preserve">  1st Block  Primary</v>
          </cell>
          <cell r="G59">
            <v>0</v>
          </cell>
        </row>
        <row r="60">
          <cell r="A60" t="str">
            <v xml:space="preserve">  2nd Block Primary</v>
          </cell>
          <cell r="G60">
            <v>0</v>
          </cell>
        </row>
        <row r="61">
          <cell r="A61" t="str">
            <v xml:space="preserve">  3rd Block Primary </v>
          </cell>
          <cell r="G61">
            <v>0</v>
          </cell>
        </row>
        <row r="62">
          <cell r="A62" t="str">
            <v xml:space="preserve">  Total AGS Primary</v>
          </cell>
          <cell r="B62">
            <v>1593680</v>
          </cell>
          <cell r="C62">
            <v>2</v>
          </cell>
          <cell r="E62">
            <v>0</v>
          </cell>
          <cell r="G62">
            <v>0</v>
          </cell>
        </row>
        <row r="63">
          <cell r="A63" t="str">
            <v xml:space="preserve">    Total AGS</v>
          </cell>
          <cell r="B63">
            <v>0</v>
          </cell>
          <cell r="C63">
            <v>1</v>
          </cell>
          <cell r="D63">
            <v>130517290</v>
          </cell>
          <cell r="E63">
            <v>0</v>
          </cell>
          <cell r="G63">
            <v>125708857</v>
          </cell>
        </row>
        <row r="64">
          <cell r="A64" t="str">
            <v>total ags+sct 2ndary ags</v>
          </cell>
          <cell r="D64">
            <v>132110970</v>
          </cell>
        </row>
        <row r="65">
          <cell r="A65" t="str">
            <v>AGS-TOU</v>
          </cell>
        </row>
        <row r="66">
          <cell r="A66" t="str">
            <v xml:space="preserve">  On Peak Summer Secondary</v>
          </cell>
          <cell r="G66">
            <v>7568319</v>
          </cell>
        </row>
        <row r="67">
          <cell r="A67" t="str">
            <v xml:space="preserve">  Off Peak Summer Secondary</v>
          </cell>
          <cell r="G67">
            <v>9780279</v>
          </cell>
        </row>
        <row r="68">
          <cell r="A68" t="str">
            <v xml:space="preserve">  On Peak Winter Secondary</v>
          </cell>
          <cell r="G68">
            <v>30984273</v>
          </cell>
        </row>
        <row r="69">
          <cell r="A69" t="str">
            <v xml:space="preserve">  Off Peak Winter Secondary</v>
          </cell>
          <cell r="G69">
            <v>56023827</v>
          </cell>
        </row>
        <row r="70">
          <cell r="A70" t="str">
            <v xml:space="preserve">  On Peak Summer Primary</v>
          </cell>
          <cell r="G70">
            <v>0</v>
          </cell>
        </row>
        <row r="71">
          <cell r="A71" t="str">
            <v xml:space="preserve">  Off Peak Summer Primary</v>
          </cell>
          <cell r="G71">
            <v>0</v>
          </cell>
        </row>
        <row r="72">
          <cell r="A72" t="str">
            <v xml:space="preserve">  On Peak Winter Primary</v>
          </cell>
        </row>
        <row r="73">
          <cell r="A73" t="str">
            <v xml:space="preserve">  Off Peak Winter Primary</v>
          </cell>
        </row>
        <row r="74">
          <cell r="A74" t="str">
            <v xml:space="preserve">  On Peak Summer Sub-Trans</v>
          </cell>
          <cell r="G74">
            <v>0</v>
          </cell>
        </row>
        <row r="75">
          <cell r="A75" t="str">
            <v xml:space="preserve">  Off Peak Summer Sub-Trans</v>
          </cell>
          <cell r="G75">
            <v>0</v>
          </cell>
        </row>
        <row r="76">
          <cell r="A76" t="str">
            <v xml:space="preserve">  On Peak Winter Sub-Trans</v>
          </cell>
        </row>
        <row r="77">
          <cell r="A77" t="str">
            <v xml:space="preserve">  Off Peak Winter Sub-Trans</v>
          </cell>
        </row>
        <row r="78">
          <cell r="A78" t="str">
            <v xml:space="preserve">  On Peak Summer Transmission</v>
          </cell>
          <cell r="B78">
            <v>0</v>
          </cell>
          <cell r="C78">
            <v>3</v>
          </cell>
          <cell r="G78">
            <v>0</v>
          </cell>
        </row>
        <row r="79">
          <cell r="A79" t="str">
            <v xml:space="preserve">  Off Peak Summer Transmission</v>
          </cell>
          <cell r="B79">
            <v>0</v>
          </cell>
          <cell r="C79">
            <v>2</v>
          </cell>
          <cell r="G79">
            <v>0</v>
          </cell>
        </row>
        <row r="80">
          <cell r="A80" t="str">
            <v xml:space="preserve">  On Peak Winter Transmission</v>
          </cell>
        </row>
        <row r="81">
          <cell r="A81" t="str">
            <v xml:space="preserve">  Off Peak Winter Transmission</v>
          </cell>
        </row>
        <row r="82">
          <cell r="A82" t="str">
            <v xml:space="preserve">  Total AGS-TOU</v>
          </cell>
          <cell r="B82">
            <v>53511353</v>
          </cell>
          <cell r="C82">
            <v>1</v>
          </cell>
          <cell r="D82">
            <v>103932653</v>
          </cell>
          <cell r="G82">
            <v>104356698</v>
          </cell>
        </row>
        <row r="83">
          <cell r="A83" t="str">
            <v xml:space="preserve">   ags-tou+scc+sct(agt segment)</v>
          </cell>
          <cell r="D83">
            <v>163938557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HI Ret_Inputs"/>
      <sheetName val="All SERP_Inputs"/>
      <sheetName val="Conectiv SERP_Inputs"/>
      <sheetName val="PHI 106_Inputs"/>
      <sheetName val="Pension Summary"/>
      <sheetName val="OPEB Summary"/>
      <sheetName val="OPEB Summary_NO Part D"/>
      <sheetName val="FAS 158_Disc Summ"/>
      <sheetName val="SERPs_Bal Sheet"/>
      <sheetName val="Ret Plan_Bal Sheet"/>
      <sheetName val="Ret Welf_Bal Sheet"/>
    </sheetNames>
    <sheetDataSet>
      <sheetData sheetId="0">
        <row r="1">
          <cell r="B1">
            <v>39083</v>
          </cell>
        </row>
        <row r="3">
          <cell r="B3">
            <v>8.2500000000000004E-2</v>
          </cell>
        </row>
        <row r="4">
          <cell r="B4">
            <v>4.4999999999999998E-2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p pvt"/>
      <sheetName val="12312000cmp"/>
      <sheetName val="blkt pvt2"/>
      <sheetName val="12312000blkts"/>
      <sheetName val="addsretire"/>
      <sheetName val="Sept 30 plt"/>
      <sheetName val="Dec recap"/>
      <sheetName val="composite depr"/>
      <sheetName val="12312000"/>
      <sheetName val="QUERY12312000"/>
      <sheetName val="Jan 1 balances"/>
      <sheetName val="JE 120 Backup"/>
      <sheetName val="Dec adds"/>
      <sheetName val="Nov 30 balances"/>
      <sheetName val="nov 30 bal"/>
      <sheetName val="nov 30 2000 QUERY"/>
      <sheetName val="dec asset mgmt"/>
      <sheetName val="DEC PLT ACTIVITY QRY"/>
      <sheetName val="JE 120 Jan-Nov Facesheet"/>
      <sheetName val="PSJan-Nov"/>
      <sheetName val="JE 120 Dec Facesheet"/>
      <sheetName val="PSDec"/>
      <sheetName val="CTRL J to Print"/>
      <sheetName val="je120"/>
      <sheetName val="Cost Center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TAX PROV"/>
      <sheetName val="SUMMARY DEF TAX"/>
      <sheetName val="ETR Unit 141"/>
      <sheetName val="Fed ETR Comparison"/>
      <sheetName val="Consol ETR"/>
      <sheetName val="TX01 Supporting details"/>
      <sheetName val="TX01 Report"/>
      <sheetName val="JE"/>
      <sheetName val="PTR SUMMARY "/>
    </sheetNames>
    <sheetDataSet>
      <sheetData sheetId="0">
        <row r="30">
          <cell r="V30">
            <v>0</v>
          </cell>
          <cell r="W30">
            <v>0</v>
          </cell>
        </row>
        <row r="31">
          <cell r="AQ31">
            <v>0</v>
          </cell>
          <cell r="AR31">
            <v>0</v>
          </cell>
        </row>
        <row r="34">
          <cell r="U34">
            <v>218613356</v>
          </cell>
          <cell r="X34">
            <v>218613356</v>
          </cell>
          <cell r="Y34">
            <v>-28147</v>
          </cell>
          <cell r="AD34">
            <v>218585209</v>
          </cell>
          <cell r="AG34">
            <v>-76514674.599999994</v>
          </cell>
          <cell r="AH34">
            <v>0</v>
          </cell>
          <cell r="AI34">
            <v>0</v>
          </cell>
          <cell r="AJ34">
            <v>-76514674.599999994</v>
          </cell>
          <cell r="AK34">
            <v>9851.4499999999989</v>
          </cell>
          <cell r="AL34">
            <v>0</v>
          </cell>
          <cell r="AM34">
            <v>0</v>
          </cell>
          <cell r="AN34">
            <v>0</v>
          </cell>
          <cell r="AO34">
            <v>-76504823.149999991</v>
          </cell>
          <cell r="AQ34">
            <v>0</v>
          </cell>
          <cell r="AR34">
            <v>-76504823.149999991</v>
          </cell>
        </row>
        <row r="35">
          <cell r="U35">
            <v>-57008813</v>
          </cell>
          <cell r="X35">
            <v>-57008813</v>
          </cell>
          <cell r="Y35">
            <v>359969</v>
          </cell>
          <cell r="AD35">
            <v>-56648844</v>
          </cell>
          <cell r="AG35">
            <v>19953084.549999997</v>
          </cell>
          <cell r="AH35">
            <v>0</v>
          </cell>
          <cell r="AI35">
            <v>0</v>
          </cell>
          <cell r="AJ35">
            <v>19953084.549999997</v>
          </cell>
          <cell r="AK35">
            <v>-125989.15</v>
          </cell>
          <cell r="AL35">
            <v>0</v>
          </cell>
          <cell r="AM35">
            <v>0</v>
          </cell>
          <cell r="AN35">
            <v>0</v>
          </cell>
          <cell r="AO35">
            <v>19827095.399999999</v>
          </cell>
          <cell r="AQ35">
            <v>0</v>
          </cell>
          <cell r="AR35">
            <v>19827095.399999999</v>
          </cell>
        </row>
        <row r="36">
          <cell r="U36">
            <v>-3391909</v>
          </cell>
          <cell r="X36">
            <v>-3391909</v>
          </cell>
          <cell r="Y36">
            <v>76997</v>
          </cell>
          <cell r="AD36">
            <v>-3314912</v>
          </cell>
          <cell r="AG36">
            <v>1187168.1499999999</v>
          </cell>
          <cell r="AH36">
            <v>0</v>
          </cell>
          <cell r="AI36">
            <v>0</v>
          </cell>
          <cell r="AJ36">
            <v>1187168.1499999999</v>
          </cell>
          <cell r="AK36">
            <v>-26948.949999999997</v>
          </cell>
          <cell r="AL36">
            <v>0</v>
          </cell>
          <cell r="AM36">
            <v>0</v>
          </cell>
          <cell r="AN36">
            <v>0</v>
          </cell>
          <cell r="AO36">
            <v>1160219.2</v>
          </cell>
          <cell r="AQ36">
            <v>0</v>
          </cell>
          <cell r="AR36">
            <v>1160219.2</v>
          </cell>
        </row>
        <row r="37">
          <cell r="U37">
            <v>48369821</v>
          </cell>
          <cell r="X37">
            <v>48369821</v>
          </cell>
          <cell r="Y37">
            <v>-457731</v>
          </cell>
          <cell r="AD37">
            <v>47912090</v>
          </cell>
          <cell r="AG37">
            <v>-16929437.350000001</v>
          </cell>
          <cell r="AH37">
            <v>0</v>
          </cell>
          <cell r="AI37">
            <v>0</v>
          </cell>
          <cell r="AJ37">
            <v>-16929437.350000001</v>
          </cell>
          <cell r="AK37">
            <v>160205.84999999998</v>
          </cell>
          <cell r="AL37">
            <v>0</v>
          </cell>
          <cell r="AM37">
            <v>0</v>
          </cell>
          <cell r="AN37">
            <v>0</v>
          </cell>
          <cell r="AO37">
            <v>-16769231.500000002</v>
          </cell>
          <cell r="AQ37">
            <v>0</v>
          </cell>
          <cell r="AR37">
            <v>-16769231.500000002</v>
          </cell>
        </row>
        <row r="38">
          <cell r="U38">
            <v>-8991695</v>
          </cell>
          <cell r="X38">
            <v>-8991695</v>
          </cell>
          <cell r="Y38">
            <v>0</v>
          </cell>
          <cell r="AD38">
            <v>-8991695</v>
          </cell>
          <cell r="AG38">
            <v>3147093.25</v>
          </cell>
          <cell r="AH38">
            <v>0</v>
          </cell>
          <cell r="AI38">
            <v>0</v>
          </cell>
          <cell r="AJ38">
            <v>3147093.25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3147093.25</v>
          </cell>
        </row>
        <row r="39">
          <cell r="U39">
            <v>-19063729</v>
          </cell>
          <cell r="X39">
            <v>-19063729</v>
          </cell>
          <cell r="Y39">
            <v>0</v>
          </cell>
          <cell r="AD39">
            <v>-19063729</v>
          </cell>
          <cell r="AG39">
            <v>6672305.1499999994</v>
          </cell>
          <cell r="AH39">
            <v>0</v>
          </cell>
          <cell r="AI39">
            <v>0</v>
          </cell>
          <cell r="AJ39">
            <v>6672305.1499999994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6672305.1499999994</v>
          </cell>
          <cell r="AQ39">
            <v>0</v>
          </cell>
          <cell r="AR39">
            <v>6672305.1499999994</v>
          </cell>
        </row>
        <row r="40">
          <cell r="U40">
            <v>-10458469</v>
          </cell>
          <cell r="X40">
            <v>-10458469</v>
          </cell>
          <cell r="Y40">
            <v>0</v>
          </cell>
          <cell r="AD40">
            <v>-10458469</v>
          </cell>
          <cell r="AG40">
            <v>3660464.15</v>
          </cell>
          <cell r="AH40">
            <v>0</v>
          </cell>
          <cell r="AI40">
            <v>0</v>
          </cell>
          <cell r="AJ40">
            <v>3660464.15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3660464.15</v>
          </cell>
          <cell r="AQ40">
            <v>0</v>
          </cell>
          <cell r="AR40">
            <v>3660464.15</v>
          </cell>
        </row>
        <row r="41">
          <cell r="U41">
            <v>-2147895</v>
          </cell>
          <cell r="X41">
            <v>-2147895</v>
          </cell>
          <cell r="Y41">
            <v>0</v>
          </cell>
          <cell r="AD41">
            <v>-2147895</v>
          </cell>
          <cell r="AG41">
            <v>751763.25</v>
          </cell>
          <cell r="AH41">
            <v>0</v>
          </cell>
          <cell r="AI41">
            <v>0</v>
          </cell>
          <cell r="AJ41">
            <v>751763.25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751763.25</v>
          </cell>
          <cell r="AQ41">
            <v>0</v>
          </cell>
          <cell r="AR41">
            <v>751763.25</v>
          </cell>
        </row>
        <row r="42">
          <cell r="U42">
            <v>-1299358</v>
          </cell>
          <cell r="X42">
            <v>-1299358</v>
          </cell>
          <cell r="Y42">
            <v>0</v>
          </cell>
          <cell r="AD42">
            <v>-1299358</v>
          </cell>
          <cell r="AG42">
            <v>454775.3</v>
          </cell>
          <cell r="AH42">
            <v>0</v>
          </cell>
          <cell r="AI42">
            <v>0</v>
          </cell>
          <cell r="AJ42">
            <v>454775.3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454775.3</v>
          </cell>
          <cell r="AQ42">
            <v>0</v>
          </cell>
          <cell r="AR42">
            <v>454775.3</v>
          </cell>
        </row>
        <row r="43">
          <cell r="U43">
            <v>-7013444</v>
          </cell>
          <cell r="X43">
            <v>-7013444</v>
          </cell>
          <cell r="Y43">
            <v>0</v>
          </cell>
          <cell r="AD43">
            <v>-7013444</v>
          </cell>
          <cell r="AG43">
            <v>2454705.4</v>
          </cell>
          <cell r="AH43">
            <v>0</v>
          </cell>
          <cell r="AI43">
            <v>0</v>
          </cell>
          <cell r="AJ43">
            <v>2454705.4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2454705.4</v>
          </cell>
          <cell r="AQ43">
            <v>0</v>
          </cell>
          <cell r="AR43">
            <v>2454705.4</v>
          </cell>
        </row>
        <row r="44">
          <cell r="U44">
            <v>-622118</v>
          </cell>
          <cell r="X44">
            <v>-622118</v>
          </cell>
          <cell r="Y44">
            <v>-2911530</v>
          </cell>
          <cell r="AD44">
            <v>-3533648</v>
          </cell>
          <cell r="AG44">
            <v>217741.3</v>
          </cell>
          <cell r="AH44">
            <v>0</v>
          </cell>
          <cell r="AI44">
            <v>0</v>
          </cell>
          <cell r="AJ44">
            <v>217741.3</v>
          </cell>
          <cell r="AK44">
            <v>1019035.4999999999</v>
          </cell>
          <cell r="AL44">
            <v>0</v>
          </cell>
          <cell r="AM44">
            <v>0</v>
          </cell>
          <cell r="AN44">
            <v>0</v>
          </cell>
          <cell r="AO44">
            <v>1236776.7999999998</v>
          </cell>
          <cell r="AQ44">
            <v>0</v>
          </cell>
          <cell r="AR44">
            <v>1236776.7999999998</v>
          </cell>
        </row>
        <row r="45">
          <cell r="U45">
            <v>-3780944</v>
          </cell>
          <cell r="X45">
            <v>-3780944</v>
          </cell>
          <cell r="Y45">
            <v>0</v>
          </cell>
          <cell r="AD45">
            <v>-3780944</v>
          </cell>
          <cell r="AG45">
            <v>1323330.3999999999</v>
          </cell>
          <cell r="AH45">
            <v>0</v>
          </cell>
          <cell r="AI45">
            <v>0</v>
          </cell>
          <cell r="AJ45">
            <v>1323330.3999999999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1323330.3999999999</v>
          </cell>
          <cell r="AQ45">
            <v>0</v>
          </cell>
          <cell r="AR45">
            <v>1323330.3999999999</v>
          </cell>
        </row>
        <row r="46">
          <cell r="U46">
            <v>-7385895</v>
          </cell>
          <cell r="X46">
            <v>-7385895</v>
          </cell>
          <cell r="Y46">
            <v>13369</v>
          </cell>
          <cell r="AD46">
            <v>-7372526</v>
          </cell>
          <cell r="AG46">
            <v>2585063.25</v>
          </cell>
          <cell r="AH46">
            <v>0</v>
          </cell>
          <cell r="AI46">
            <v>0</v>
          </cell>
          <cell r="AJ46">
            <v>2585063.25</v>
          </cell>
          <cell r="AK46">
            <v>-4679.1499999999996</v>
          </cell>
          <cell r="AL46">
            <v>0</v>
          </cell>
          <cell r="AM46">
            <v>0</v>
          </cell>
          <cell r="AN46">
            <v>0</v>
          </cell>
          <cell r="AO46">
            <v>2580384.1</v>
          </cell>
          <cell r="AQ46">
            <v>0</v>
          </cell>
          <cell r="AR46">
            <v>2580384.1</v>
          </cell>
        </row>
        <row r="47">
          <cell r="U47">
            <v>-407267</v>
          </cell>
          <cell r="X47">
            <v>-407267</v>
          </cell>
          <cell r="Y47">
            <v>0</v>
          </cell>
          <cell r="AD47">
            <v>-407267</v>
          </cell>
          <cell r="AG47">
            <v>142543.45000000001</v>
          </cell>
          <cell r="AH47">
            <v>0</v>
          </cell>
          <cell r="AI47">
            <v>0</v>
          </cell>
          <cell r="AJ47">
            <v>142543.45000000001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142543.45000000001</v>
          </cell>
          <cell r="AQ47">
            <v>0</v>
          </cell>
          <cell r="AR47">
            <v>142543.45000000001</v>
          </cell>
        </row>
        <row r="48">
          <cell r="U48">
            <v>-8368806</v>
          </cell>
          <cell r="X48">
            <v>-8368806</v>
          </cell>
          <cell r="Y48">
            <v>0</v>
          </cell>
          <cell r="AD48">
            <v>-8368806</v>
          </cell>
          <cell r="AG48">
            <v>2929082.1</v>
          </cell>
          <cell r="AH48">
            <v>0</v>
          </cell>
          <cell r="AI48">
            <v>0</v>
          </cell>
          <cell r="AJ48">
            <v>2929082.1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2929082.1</v>
          </cell>
          <cell r="AQ48">
            <v>0</v>
          </cell>
          <cell r="AR48">
            <v>2929082.1</v>
          </cell>
        </row>
        <row r="49">
          <cell r="U49">
            <v>-17394853</v>
          </cell>
          <cell r="X49">
            <v>-17394853</v>
          </cell>
          <cell r="Y49">
            <v>0</v>
          </cell>
          <cell r="AD49">
            <v>-17394853</v>
          </cell>
          <cell r="AG49">
            <v>6088198.5499999998</v>
          </cell>
          <cell r="AH49">
            <v>0</v>
          </cell>
          <cell r="AI49">
            <v>0</v>
          </cell>
          <cell r="AJ49">
            <v>6088198.5499999998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6088198.5499999998</v>
          </cell>
          <cell r="AQ49">
            <v>0</v>
          </cell>
          <cell r="AR49">
            <v>6088198.5499999998</v>
          </cell>
        </row>
        <row r="50">
          <cell r="U50">
            <v>-145198</v>
          </cell>
          <cell r="X50">
            <v>-145198</v>
          </cell>
          <cell r="Y50">
            <v>0</v>
          </cell>
          <cell r="AD50">
            <v>-145198</v>
          </cell>
          <cell r="AG50">
            <v>50819.3</v>
          </cell>
          <cell r="AH50">
            <v>0</v>
          </cell>
          <cell r="AI50">
            <v>0</v>
          </cell>
          <cell r="AJ50">
            <v>50819.3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50819.3</v>
          </cell>
          <cell r="AQ50">
            <v>0</v>
          </cell>
          <cell r="AR50">
            <v>50819.3</v>
          </cell>
        </row>
        <row r="51">
          <cell r="U51">
            <v>-9096178</v>
          </cell>
          <cell r="X51">
            <v>-9096178</v>
          </cell>
          <cell r="Y51">
            <v>0</v>
          </cell>
          <cell r="AD51">
            <v>-9096178</v>
          </cell>
          <cell r="AG51">
            <v>3183662.3</v>
          </cell>
          <cell r="AH51">
            <v>0</v>
          </cell>
          <cell r="AI51">
            <v>0</v>
          </cell>
          <cell r="AJ51">
            <v>3183662.3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3183662.3</v>
          </cell>
          <cell r="AQ51">
            <v>0</v>
          </cell>
          <cell r="AR51">
            <v>3183662.3</v>
          </cell>
        </row>
        <row r="52">
          <cell r="U52">
            <v>-37979506</v>
          </cell>
          <cell r="X52">
            <v>-37979506</v>
          </cell>
          <cell r="Y52">
            <v>0</v>
          </cell>
          <cell r="AD52">
            <v>-37979506</v>
          </cell>
          <cell r="AG52">
            <v>13292827.1</v>
          </cell>
          <cell r="AH52">
            <v>0</v>
          </cell>
          <cell r="AI52">
            <v>0</v>
          </cell>
          <cell r="AJ52">
            <v>13292827.1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13292827.1</v>
          </cell>
          <cell r="AQ52">
            <v>0</v>
          </cell>
          <cell r="AR52">
            <v>13292827.1</v>
          </cell>
        </row>
        <row r="53">
          <cell r="U53">
            <v>-35619847</v>
          </cell>
          <cell r="X53">
            <v>-35619847</v>
          </cell>
          <cell r="Y53">
            <v>2499716</v>
          </cell>
          <cell r="AD53">
            <v>-33120131</v>
          </cell>
          <cell r="AG53">
            <v>12466946.449999999</v>
          </cell>
          <cell r="AH53">
            <v>0</v>
          </cell>
          <cell r="AI53">
            <v>0</v>
          </cell>
          <cell r="AJ53">
            <v>12466946.449999999</v>
          </cell>
          <cell r="AK53">
            <v>-874900.6</v>
          </cell>
          <cell r="AL53">
            <v>0</v>
          </cell>
          <cell r="AM53">
            <v>0</v>
          </cell>
          <cell r="AN53">
            <v>0</v>
          </cell>
          <cell r="AO53">
            <v>11592045.85</v>
          </cell>
          <cell r="AQ53">
            <v>0</v>
          </cell>
          <cell r="AR53">
            <v>11592045.85</v>
          </cell>
        </row>
        <row r="54">
          <cell r="U54">
            <v>-3362531</v>
          </cell>
          <cell r="X54">
            <v>-3362531</v>
          </cell>
          <cell r="Y54">
            <v>-1</v>
          </cell>
          <cell r="AD54">
            <v>-3362532</v>
          </cell>
          <cell r="AG54">
            <v>1176885.8500000001</v>
          </cell>
          <cell r="AH54">
            <v>0</v>
          </cell>
          <cell r="AI54">
            <v>0</v>
          </cell>
          <cell r="AJ54">
            <v>1176885.8500000001</v>
          </cell>
          <cell r="AK54">
            <v>0.35</v>
          </cell>
          <cell r="AL54">
            <v>0</v>
          </cell>
          <cell r="AM54">
            <v>0</v>
          </cell>
          <cell r="AN54">
            <v>0</v>
          </cell>
          <cell r="AO54">
            <v>1176886.2000000002</v>
          </cell>
          <cell r="AQ54">
            <v>0</v>
          </cell>
          <cell r="AR54">
            <v>1176886.2000000002</v>
          </cell>
        </row>
        <row r="55">
          <cell r="U55">
            <v>0</v>
          </cell>
          <cell r="X55">
            <v>0</v>
          </cell>
          <cell r="Y55">
            <v>0</v>
          </cell>
          <cell r="AD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</row>
        <row r="56">
          <cell r="U56">
            <v>-1750000</v>
          </cell>
          <cell r="X56">
            <v>-1750000</v>
          </cell>
          <cell r="Y56">
            <v>0</v>
          </cell>
          <cell r="AD56">
            <v>-1750000</v>
          </cell>
          <cell r="AG56">
            <v>612500</v>
          </cell>
          <cell r="AH56">
            <v>0</v>
          </cell>
          <cell r="AI56">
            <v>0</v>
          </cell>
          <cell r="AJ56">
            <v>612500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612500</v>
          </cell>
          <cell r="AQ56">
            <v>0</v>
          </cell>
          <cell r="AR56">
            <v>612500</v>
          </cell>
        </row>
        <row r="57">
          <cell r="U57">
            <v>-31753103</v>
          </cell>
          <cell r="X57">
            <v>-31753103</v>
          </cell>
          <cell r="Y57">
            <v>89862</v>
          </cell>
          <cell r="AD57">
            <v>-31663241</v>
          </cell>
          <cell r="AG57">
            <v>11113586.050000001</v>
          </cell>
          <cell r="AH57">
            <v>0</v>
          </cell>
          <cell r="AI57">
            <v>0</v>
          </cell>
          <cell r="AJ57">
            <v>11113586.050000001</v>
          </cell>
          <cell r="AK57">
            <v>-31451.699999999997</v>
          </cell>
          <cell r="AL57">
            <v>0</v>
          </cell>
          <cell r="AM57">
            <v>0</v>
          </cell>
          <cell r="AN57">
            <v>0</v>
          </cell>
          <cell r="AO57">
            <v>11082134.350000001</v>
          </cell>
          <cell r="AQ57">
            <v>0</v>
          </cell>
          <cell r="AR57">
            <v>11082134.350000001</v>
          </cell>
        </row>
        <row r="58">
          <cell r="U58">
            <v>-3689850</v>
          </cell>
          <cell r="X58">
            <v>-3689850</v>
          </cell>
          <cell r="Y58">
            <v>0</v>
          </cell>
          <cell r="AD58">
            <v>-3689850</v>
          </cell>
          <cell r="AG58">
            <v>1291447.5</v>
          </cell>
          <cell r="AH58">
            <v>0</v>
          </cell>
          <cell r="AI58">
            <v>0</v>
          </cell>
          <cell r="AJ58">
            <v>1291447.5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1291447.5</v>
          </cell>
          <cell r="AQ58">
            <v>0</v>
          </cell>
          <cell r="AR58">
            <v>1291447.5</v>
          </cell>
        </row>
        <row r="59">
          <cell r="U59">
            <v>0</v>
          </cell>
          <cell r="X59">
            <v>0</v>
          </cell>
          <cell r="Y59">
            <v>10349000</v>
          </cell>
          <cell r="AD59">
            <v>10349000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-3622150</v>
          </cell>
          <cell r="AL59">
            <v>0</v>
          </cell>
          <cell r="AM59">
            <v>0</v>
          </cell>
          <cell r="AN59">
            <v>0</v>
          </cell>
          <cell r="AO59">
            <v>-3622150</v>
          </cell>
          <cell r="AQ59">
            <v>0</v>
          </cell>
          <cell r="AR59">
            <v>-3622150</v>
          </cell>
        </row>
        <row r="60">
          <cell r="U60">
            <v>-4</v>
          </cell>
          <cell r="X60">
            <v>-4</v>
          </cell>
          <cell r="Y60">
            <v>1179933</v>
          </cell>
          <cell r="AD60">
            <v>1179929</v>
          </cell>
          <cell r="AG60">
            <v>1.400000000372529</v>
          </cell>
          <cell r="AH60">
            <v>0</v>
          </cell>
          <cell r="AI60">
            <v>0</v>
          </cell>
          <cell r="AJ60">
            <v>1.400000000372529</v>
          </cell>
          <cell r="AK60">
            <v>-412976.55</v>
          </cell>
          <cell r="AL60">
            <v>0</v>
          </cell>
          <cell r="AM60">
            <v>0</v>
          </cell>
          <cell r="AN60">
            <v>0</v>
          </cell>
          <cell r="AO60">
            <v>-412975.14999999962</v>
          </cell>
          <cell r="AQ60">
            <v>0</v>
          </cell>
          <cell r="AR60">
            <v>-412975.14999999962</v>
          </cell>
        </row>
        <row r="61">
          <cell r="U61">
            <v>17539565</v>
          </cell>
          <cell r="X61">
            <v>17539565</v>
          </cell>
          <cell r="Y61">
            <v>-10707957</v>
          </cell>
          <cell r="AD61">
            <v>6831608</v>
          </cell>
          <cell r="AG61">
            <v>-6138847.75</v>
          </cell>
          <cell r="AH61">
            <v>0</v>
          </cell>
          <cell r="AI61">
            <v>0</v>
          </cell>
          <cell r="AJ61">
            <v>-6138847.75</v>
          </cell>
          <cell r="AK61">
            <v>3747784.9499999997</v>
          </cell>
          <cell r="AL61">
            <v>0</v>
          </cell>
          <cell r="AM61">
            <v>0</v>
          </cell>
          <cell r="AN61">
            <v>0</v>
          </cell>
          <cell r="AO61">
            <v>-2391062.8000000003</v>
          </cell>
          <cell r="AQ61">
            <v>0</v>
          </cell>
          <cell r="AR61">
            <v>-2391062.8000000003</v>
          </cell>
        </row>
        <row r="62">
          <cell r="U62">
            <v>-9571370</v>
          </cell>
          <cell r="X62">
            <v>-9571370</v>
          </cell>
          <cell r="Y62">
            <v>238950</v>
          </cell>
          <cell r="AD62">
            <v>-9332420</v>
          </cell>
          <cell r="AG62">
            <v>3349979.5</v>
          </cell>
          <cell r="AH62">
            <v>0</v>
          </cell>
          <cell r="AI62">
            <v>0</v>
          </cell>
          <cell r="AJ62">
            <v>3349979.5</v>
          </cell>
          <cell r="AK62">
            <v>-83632.5</v>
          </cell>
          <cell r="AL62">
            <v>0</v>
          </cell>
          <cell r="AM62">
            <v>0</v>
          </cell>
          <cell r="AN62">
            <v>0</v>
          </cell>
          <cell r="AO62">
            <v>3266347</v>
          </cell>
          <cell r="AQ62">
            <v>0</v>
          </cell>
          <cell r="AR62">
            <v>3266347</v>
          </cell>
        </row>
        <row r="63">
          <cell r="U63">
            <v>0</v>
          </cell>
          <cell r="X63">
            <v>0</v>
          </cell>
          <cell r="Y63">
            <v>2244825</v>
          </cell>
          <cell r="AD63">
            <v>2244825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-785688.75</v>
          </cell>
          <cell r="AL63">
            <v>0</v>
          </cell>
          <cell r="AM63">
            <v>0</v>
          </cell>
          <cell r="AN63">
            <v>0</v>
          </cell>
          <cell r="AO63">
            <v>-785688.75</v>
          </cell>
          <cell r="AQ63">
            <v>0</v>
          </cell>
          <cell r="AR63">
            <v>-785688.75</v>
          </cell>
        </row>
        <row r="64">
          <cell r="U64">
            <v>-283786</v>
          </cell>
          <cell r="X64">
            <v>-283786</v>
          </cell>
          <cell r="Y64">
            <v>-45779</v>
          </cell>
          <cell r="AD64">
            <v>-329565</v>
          </cell>
          <cell r="AG64">
            <v>99325.1</v>
          </cell>
          <cell r="AH64">
            <v>0</v>
          </cell>
          <cell r="AI64">
            <v>0</v>
          </cell>
          <cell r="AJ64">
            <v>99325.1</v>
          </cell>
          <cell r="AK64">
            <v>16022.65</v>
          </cell>
          <cell r="AL64">
            <v>0</v>
          </cell>
          <cell r="AM64">
            <v>0</v>
          </cell>
          <cell r="AN64">
            <v>0</v>
          </cell>
          <cell r="AO64">
            <v>115347.75</v>
          </cell>
          <cell r="AQ64">
            <v>0</v>
          </cell>
          <cell r="AR64">
            <v>115347.75</v>
          </cell>
        </row>
        <row r="65">
          <cell r="U65">
            <v>-1606591</v>
          </cell>
          <cell r="X65">
            <v>-1606591</v>
          </cell>
          <cell r="Y65">
            <v>422227</v>
          </cell>
          <cell r="AD65">
            <v>-1184364</v>
          </cell>
          <cell r="AG65">
            <v>562306.85</v>
          </cell>
          <cell r="AH65">
            <v>0</v>
          </cell>
          <cell r="AI65">
            <v>0</v>
          </cell>
          <cell r="AJ65">
            <v>562306.85</v>
          </cell>
          <cell r="AK65">
            <v>-147779.44999999998</v>
          </cell>
          <cell r="AL65">
            <v>0</v>
          </cell>
          <cell r="AM65">
            <v>0</v>
          </cell>
          <cell r="AN65">
            <v>0</v>
          </cell>
          <cell r="AO65">
            <v>414527.4</v>
          </cell>
          <cell r="AQ65">
            <v>0</v>
          </cell>
          <cell r="AR65">
            <v>414527.4</v>
          </cell>
        </row>
        <row r="66">
          <cell r="U66">
            <v>1766078</v>
          </cell>
          <cell r="X66">
            <v>1766078</v>
          </cell>
          <cell r="Y66">
            <v>0</v>
          </cell>
          <cell r="AD66">
            <v>1766078</v>
          </cell>
          <cell r="AG66">
            <v>-618127.30000000005</v>
          </cell>
          <cell r="AH66">
            <v>0</v>
          </cell>
          <cell r="AI66">
            <v>0</v>
          </cell>
          <cell r="AJ66">
            <v>-618127.30000000005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-618127.30000000005</v>
          </cell>
          <cell r="AQ66">
            <v>0</v>
          </cell>
          <cell r="AR66">
            <v>-618127.30000000005</v>
          </cell>
        </row>
        <row r="67">
          <cell r="U67">
            <v>-1000000</v>
          </cell>
          <cell r="X67">
            <v>-1000000</v>
          </cell>
          <cell r="Y67">
            <v>0</v>
          </cell>
          <cell r="AD67">
            <v>-1000000</v>
          </cell>
          <cell r="AG67">
            <v>350000</v>
          </cell>
          <cell r="AH67">
            <v>0</v>
          </cell>
          <cell r="AI67">
            <v>0</v>
          </cell>
          <cell r="AJ67">
            <v>350000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350000</v>
          </cell>
          <cell r="AQ67">
            <v>0</v>
          </cell>
          <cell r="AR67">
            <v>350000</v>
          </cell>
        </row>
        <row r="68">
          <cell r="U68">
            <v>-36089383</v>
          </cell>
          <cell r="X68">
            <v>-36089383</v>
          </cell>
          <cell r="Y68">
            <v>-9388943</v>
          </cell>
          <cell r="AD68">
            <v>-45478326</v>
          </cell>
          <cell r="AG68">
            <v>12631284.049999999</v>
          </cell>
          <cell r="AH68">
            <v>0</v>
          </cell>
          <cell r="AI68">
            <v>0</v>
          </cell>
          <cell r="AJ68">
            <v>12631284.049999999</v>
          </cell>
          <cell r="AK68">
            <v>3286130.05</v>
          </cell>
          <cell r="AL68">
            <v>0</v>
          </cell>
          <cell r="AM68">
            <v>0</v>
          </cell>
          <cell r="AN68">
            <v>0</v>
          </cell>
          <cell r="AO68">
            <v>15917414.099999998</v>
          </cell>
          <cell r="AQ68">
            <v>0</v>
          </cell>
          <cell r="AR68">
            <v>15917414.099999998</v>
          </cell>
        </row>
        <row r="69">
          <cell r="U69">
            <v>-34767475</v>
          </cell>
          <cell r="X69">
            <v>-34767475</v>
          </cell>
          <cell r="Y69">
            <v>0</v>
          </cell>
          <cell r="AD69">
            <v>-34767475</v>
          </cell>
          <cell r="AG69">
            <v>12168616.25</v>
          </cell>
          <cell r="AH69">
            <v>0</v>
          </cell>
          <cell r="AI69">
            <v>0</v>
          </cell>
          <cell r="AJ69">
            <v>12168616.25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12168616.25</v>
          </cell>
          <cell r="AQ69">
            <v>0</v>
          </cell>
          <cell r="AR69">
            <v>12168616.25</v>
          </cell>
        </row>
        <row r="70">
          <cell r="U70">
            <v>-5344909</v>
          </cell>
          <cell r="X70">
            <v>-5344909</v>
          </cell>
          <cell r="Y70">
            <v>-260577</v>
          </cell>
          <cell r="AD70">
            <v>-5605486</v>
          </cell>
          <cell r="AG70">
            <v>1870718.15</v>
          </cell>
          <cell r="AH70">
            <v>0</v>
          </cell>
          <cell r="AI70">
            <v>0</v>
          </cell>
          <cell r="AJ70">
            <v>1870718.15</v>
          </cell>
          <cell r="AK70">
            <v>91201.95</v>
          </cell>
          <cell r="AL70">
            <v>0</v>
          </cell>
          <cell r="AM70">
            <v>0</v>
          </cell>
          <cell r="AN70">
            <v>0</v>
          </cell>
          <cell r="AO70">
            <v>1961920.0999999999</v>
          </cell>
          <cell r="AQ70">
            <v>0</v>
          </cell>
          <cell r="AR70">
            <v>1961920.0999999999</v>
          </cell>
        </row>
        <row r="71">
          <cell r="U71">
            <v>-104599</v>
          </cell>
          <cell r="X71">
            <v>-104599</v>
          </cell>
          <cell r="Y71">
            <v>0</v>
          </cell>
          <cell r="AD71">
            <v>-104599</v>
          </cell>
          <cell r="AG71">
            <v>36609.65</v>
          </cell>
          <cell r="AH71">
            <v>0</v>
          </cell>
          <cell r="AI71">
            <v>0</v>
          </cell>
          <cell r="AJ71">
            <v>36609.65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36609.65</v>
          </cell>
          <cell r="AQ71">
            <v>0</v>
          </cell>
          <cell r="AR71">
            <v>36609.65</v>
          </cell>
        </row>
        <row r="72">
          <cell r="U72">
            <v>74920</v>
          </cell>
          <cell r="X72">
            <v>74920</v>
          </cell>
          <cell r="Y72">
            <v>0</v>
          </cell>
          <cell r="AD72">
            <v>74920</v>
          </cell>
          <cell r="AG72">
            <v>-26222</v>
          </cell>
          <cell r="AH72">
            <v>0</v>
          </cell>
          <cell r="AI72">
            <v>0</v>
          </cell>
          <cell r="AJ72">
            <v>-26222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-26222</v>
          </cell>
          <cell r="AQ72">
            <v>0</v>
          </cell>
          <cell r="AR72">
            <v>-26222</v>
          </cell>
        </row>
        <row r="73">
          <cell r="U73">
            <v>0</v>
          </cell>
          <cell r="X73">
            <v>0</v>
          </cell>
          <cell r="Y73">
            <v>0</v>
          </cell>
          <cell r="AD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</row>
        <row r="74">
          <cell r="U74">
            <v>-4184633</v>
          </cell>
          <cell r="X74">
            <v>-4184633</v>
          </cell>
          <cell r="Y74">
            <v>0</v>
          </cell>
          <cell r="AD74">
            <v>-4184633</v>
          </cell>
          <cell r="AG74">
            <v>1464621.55</v>
          </cell>
          <cell r="AH74">
            <v>0</v>
          </cell>
          <cell r="AI74">
            <v>0</v>
          </cell>
          <cell r="AJ74">
            <v>1464621.55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1464621.55</v>
          </cell>
          <cell r="AQ74">
            <v>0</v>
          </cell>
          <cell r="AR74">
            <v>1464621.55</v>
          </cell>
        </row>
        <row r="75">
          <cell r="U75">
            <v>-286829</v>
          </cell>
          <cell r="X75">
            <v>-286829</v>
          </cell>
          <cell r="Y75">
            <v>0</v>
          </cell>
          <cell r="AD75">
            <v>-286829</v>
          </cell>
          <cell r="AG75">
            <v>100390.15</v>
          </cell>
          <cell r="AH75">
            <v>0</v>
          </cell>
          <cell r="AI75">
            <v>0</v>
          </cell>
          <cell r="AJ75">
            <v>100390.15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100390.15</v>
          </cell>
          <cell r="AQ75">
            <v>0</v>
          </cell>
          <cell r="AR75">
            <v>100390.15</v>
          </cell>
        </row>
        <row r="76">
          <cell r="U76">
            <v>-7280604</v>
          </cell>
          <cell r="X76">
            <v>-7280604</v>
          </cell>
          <cell r="Y76">
            <v>0</v>
          </cell>
          <cell r="AD76">
            <v>-7280604</v>
          </cell>
          <cell r="AG76">
            <v>2548211.4</v>
          </cell>
          <cell r="AH76">
            <v>0</v>
          </cell>
          <cell r="AI76">
            <v>0</v>
          </cell>
          <cell r="AJ76">
            <v>2548211.4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2548211.4</v>
          </cell>
          <cell r="AQ76">
            <v>0</v>
          </cell>
          <cell r="AR76">
            <v>2548211.4</v>
          </cell>
        </row>
        <row r="77">
          <cell r="U77">
            <v>0</v>
          </cell>
          <cell r="X77">
            <v>0</v>
          </cell>
          <cell r="Y77">
            <v>0</v>
          </cell>
          <cell r="AD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</row>
        <row r="78">
          <cell r="U78">
            <v>0</v>
          </cell>
          <cell r="X78">
            <v>0</v>
          </cell>
          <cell r="Y78">
            <v>0</v>
          </cell>
          <cell r="AD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</row>
        <row r="79">
          <cell r="U79">
            <v>-8617780</v>
          </cell>
          <cell r="X79">
            <v>-8617780</v>
          </cell>
          <cell r="Y79">
            <v>0</v>
          </cell>
          <cell r="AD79">
            <v>-8617780</v>
          </cell>
          <cell r="AG79">
            <v>3016223</v>
          </cell>
          <cell r="AH79">
            <v>0</v>
          </cell>
          <cell r="AI79">
            <v>0</v>
          </cell>
          <cell r="AJ79">
            <v>3016223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3016223</v>
          </cell>
          <cell r="AQ79">
            <v>0</v>
          </cell>
          <cell r="AR79">
            <v>3016223</v>
          </cell>
        </row>
        <row r="80">
          <cell r="U80">
            <v>118065152</v>
          </cell>
          <cell r="X80">
            <v>118065152</v>
          </cell>
          <cell r="Y80">
            <v>0</v>
          </cell>
          <cell r="AD80">
            <v>118065152</v>
          </cell>
          <cell r="AG80">
            <v>-41322803.199999996</v>
          </cell>
          <cell r="AH80">
            <v>0</v>
          </cell>
          <cell r="AI80">
            <v>0</v>
          </cell>
          <cell r="AJ80">
            <v>-41322803.199999996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-41322803.199999996</v>
          </cell>
          <cell r="AQ80">
            <v>0</v>
          </cell>
          <cell r="AR80">
            <v>-41322803.199999996</v>
          </cell>
        </row>
        <row r="81">
          <cell r="U81">
            <v>-592857</v>
          </cell>
          <cell r="X81">
            <v>-592857</v>
          </cell>
          <cell r="Y81">
            <v>0</v>
          </cell>
          <cell r="AD81">
            <v>-592857</v>
          </cell>
          <cell r="AG81">
            <v>207499.95</v>
          </cell>
          <cell r="AH81">
            <v>0</v>
          </cell>
          <cell r="AI81">
            <v>0</v>
          </cell>
          <cell r="AJ81">
            <v>207499.95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207499.95</v>
          </cell>
          <cell r="AQ81">
            <v>0</v>
          </cell>
          <cell r="AR81">
            <v>207499.95</v>
          </cell>
        </row>
        <row r="82">
          <cell r="U82">
            <v>759655</v>
          </cell>
          <cell r="X82">
            <v>759655</v>
          </cell>
          <cell r="Y82">
            <v>0</v>
          </cell>
          <cell r="AD82">
            <v>759655</v>
          </cell>
          <cell r="AG82">
            <v>-265879.25</v>
          </cell>
          <cell r="AH82">
            <v>0</v>
          </cell>
          <cell r="AI82">
            <v>0</v>
          </cell>
          <cell r="AJ82">
            <v>-265879.25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-265879.25</v>
          </cell>
          <cell r="AQ82">
            <v>0</v>
          </cell>
          <cell r="AR82">
            <v>-265879.25</v>
          </cell>
        </row>
        <row r="83">
          <cell r="U83">
            <v>7559659</v>
          </cell>
          <cell r="X83">
            <v>7559659</v>
          </cell>
          <cell r="Y83">
            <v>-32201479</v>
          </cell>
          <cell r="AD83">
            <v>-24641820</v>
          </cell>
          <cell r="AG83">
            <v>-2645880.65</v>
          </cell>
          <cell r="AH83">
            <v>0</v>
          </cell>
          <cell r="AI83">
            <v>0</v>
          </cell>
          <cell r="AJ83">
            <v>-2645880.65</v>
          </cell>
          <cell r="AK83">
            <v>11270517.649999999</v>
          </cell>
          <cell r="AL83">
            <v>0</v>
          </cell>
          <cell r="AM83">
            <v>0</v>
          </cell>
          <cell r="AN83">
            <v>0</v>
          </cell>
          <cell r="AO83">
            <v>8624636.9999999981</v>
          </cell>
          <cell r="AQ83">
            <v>0</v>
          </cell>
          <cell r="AR83">
            <v>8624636.9999999981</v>
          </cell>
        </row>
        <row r="84">
          <cell r="U84">
            <v>0</v>
          </cell>
          <cell r="X84">
            <v>0</v>
          </cell>
          <cell r="Y84">
            <v>0</v>
          </cell>
          <cell r="AD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</row>
        <row r="85">
          <cell r="U85">
            <v>0</v>
          </cell>
          <cell r="X85">
            <v>0</v>
          </cell>
          <cell r="Y85">
            <v>0</v>
          </cell>
          <cell r="AD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</row>
        <row r="86">
          <cell r="U86">
            <v>-3642516</v>
          </cell>
          <cell r="X86">
            <v>-3642516</v>
          </cell>
          <cell r="Y86">
            <v>0</v>
          </cell>
          <cell r="AD86">
            <v>-3642516</v>
          </cell>
          <cell r="AG86">
            <v>1274880.6000000001</v>
          </cell>
          <cell r="AH86">
            <v>0</v>
          </cell>
          <cell r="AI86">
            <v>0</v>
          </cell>
          <cell r="AJ86">
            <v>1274880.6000000001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1274880.6000000001</v>
          </cell>
          <cell r="AQ86">
            <v>0</v>
          </cell>
          <cell r="AR86">
            <v>1274880.6000000001</v>
          </cell>
        </row>
        <row r="87">
          <cell r="U87">
            <v>-1935000</v>
          </cell>
          <cell r="X87">
            <v>-1935000</v>
          </cell>
          <cell r="Y87">
            <v>0</v>
          </cell>
          <cell r="AD87">
            <v>-1935000</v>
          </cell>
          <cell r="AG87">
            <v>677250</v>
          </cell>
          <cell r="AH87">
            <v>0</v>
          </cell>
          <cell r="AI87">
            <v>0</v>
          </cell>
          <cell r="AJ87">
            <v>677250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677250</v>
          </cell>
          <cell r="AQ87">
            <v>0</v>
          </cell>
          <cell r="AR87">
            <v>677250</v>
          </cell>
        </row>
        <row r="88">
          <cell r="U88">
            <v>162713</v>
          </cell>
          <cell r="X88">
            <v>162713</v>
          </cell>
          <cell r="Y88">
            <v>0</v>
          </cell>
          <cell r="AD88">
            <v>162713</v>
          </cell>
          <cell r="AG88">
            <v>-56949.55</v>
          </cell>
          <cell r="AH88">
            <v>0</v>
          </cell>
          <cell r="AI88">
            <v>0</v>
          </cell>
          <cell r="AJ88">
            <v>-56949.55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-56949.55</v>
          </cell>
          <cell r="AQ88">
            <v>0</v>
          </cell>
          <cell r="AR88">
            <v>-56949.55</v>
          </cell>
        </row>
        <row r="89">
          <cell r="U89">
            <v>-2324026</v>
          </cell>
          <cell r="X89">
            <v>-2324026</v>
          </cell>
          <cell r="Y89">
            <v>0</v>
          </cell>
          <cell r="AD89">
            <v>-2324026</v>
          </cell>
          <cell r="AG89">
            <v>813409.1</v>
          </cell>
          <cell r="AH89">
            <v>0</v>
          </cell>
          <cell r="AI89">
            <v>0</v>
          </cell>
          <cell r="AJ89">
            <v>813409.1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813409.1</v>
          </cell>
          <cell r="AQ89">
            <v>0</v>
          </cell>
          <cell r="AR89">
            <v>813409.1</v>
          </cell>
        </row>
        <row r="90">
          <cell r="U90">
            <v>-500002</v>
          </cell>
          <cell r="X90">
            <v>-500002</v>
          </cell>
          <cell r="Y90">
            <v>0</v>
          </cell>
          <cell r="AD90">
            <v>-500002</v>
          </cell>
          <cell r="AG90">
            <v>175000.7</v>
          </cell>
          <cell r="AH90">
            <v>0</v>
          </cell>
          <cell r="AI90">
            <v>0</v>
          </cell>
          <cell r="AJ90">
            <v>175000.7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175000.7</v>
          </cell>
          <cell r="AQ90">
            <v>0</v>
          </cell>
          <cell r="AR90">
            <v>175000.7</v>
          </cell>
        </row>
        <row r="91">
          <cell r="U91">
            <v>770634</v>
          </cell>
          <cell r="X91">
            <v>770634</v>
          </cell>
          <cell r="Y91">
            <v>0</v>
          </cell>
          <cell r="AD91">
            <v>770634</v>
          </cell>
          <cell r="AG91">
            <v>-269721.90000000002</v>
          </cell>
          <cell r="AH91">
            <v>0</v>
          </cell>
          <cell r="AI91">
            <v>0</v>
          </cell>
          <cell r="AJ91">
            <v>-269721.90000000002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-269721.90000000002</v>
          </cell>
          <cell r="AQ91">
            <v>0</v>
          </cell>
          <cell r="AR91">
            <v>-269721.90000000002</v>
          </cell>
        </row>
        <row r="92">
          <cell r="U92">
            <v>-200154</v>
          </cell>
          <cell r="X92">
            <v>-200154</v>
          </cell>
          <cell r="Y92">
            <v>0</v>
          </cell>
          <cell r="AD92">
            <v>-200154</v>
          </cell>
          <cell r="AG92">
            <v>70053.899999999994</v>
          </cell>
          <cell r="AH92">
            <v>0</v>
          </cell>
          <cell r="AI92">
            <v>0</v>
          </cell>
          <cell r="AJ92">
            <v>70053.899999999994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70053.899999999994</v>
          </cell>
          <cell r="AQ92">
            <v>0</v>
          </cell>
          <cell r="AR92">
            <v>70053.899999999994</v>
          </cell>
        </row>
        <row r="93">
          <cell r="U93">
            <v>-593729</v>
          </cell>
          <cell r="X93">
            <v>-593729</v>
          </cell>
          <cell r="Y93">
            <v>0</v>
          </cell>
          <cell r="AD93">
            <v>-593729</v>
          </cell>
          <cell r="AG93">
            <v>207805.15</v>
          </cell>
          <cell r="AH93">
            <v>0</v>
          </cell>
          <cell r="AI93">
            <v>0</v>
          </cell>
          <cell r="AJ93">
            <v>207805.15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207805.15</v>
          </cell>
          <cell r="AQ93">
            <v>0</v>
          </cell>
          <cell r="AR93">
            <v>207805.15</v>
          </cell>
        </row>
        <row r="94">
          <cell r="U94">
            <v>0</v>
          </cell>
          <cell r="X94">
            <v>0</v>
          </cell>
          <cell r="Y94">
            <v>0</v>
          </cell>
          <cell r="AD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</row>
        <row r="95">
          <cell r="U95">
            <v>0</v>
          </cell>
          <cell r="X95">
            <v>0</v>
          </cell>
          <cell r="Y95">
            <v>0</v>
          </cell>
          <cell r="AD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</row>
        <row r="96">
          <cell r="U96">
            <v>-955418</v>
          </cell>
          <cell r="X96">
            <v>-955418</v>
          </cell>
          <cell r="Y96">
            <v>0</v>
          </cell>
          <cell r="AD96">
            <v>-955418</v>
          </cell>
          <cell r="AG96">
            <v>334396.3</v>
          </cell>
          <cell r="AH96">
            <v>0</v>
          </cell>
          <cell r="AI96">
            <v>0</v>
          </cell>
          <cell r="AJ96">
            <v>334396.3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334396.3</v>
          </cell>
          <cell r="AQ96">
            <v>0</v>
          </cell>
          <cell r="AR96">
            <v>334396.3</v>
          </cell>
        </row>
        <row r="97">
          <cell r="U97">
            <v>-1436285</v>
          </cell>
          <cell r="X97">
            <v>-1436285</v>
          </cell>
          <cell r="Y97">
            <v>0</v>
          </cell>
          <cell r="AD97">
            <v>-1436285</v>
          </cell>
          <cell r="AG97">
            <v>502699.75</v>
          </cell>
          <cell r="AH97">
            <v>0</v>
          </cell>
          <cell r="AI97">
            <v>0</v>
          </cell>
          <cell r="AJ97">
            <v>502699.75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502699.75</v>
          </cell>
          <cell r="AQ97">
            <v>0</v>
          </cell>
          <cell r="AR97">
            <v>502699.75</v>
          </cell>
        </row>
        <row r="98">
          <cell r="U98">
            <v>-19286</v>
          </cell>
          <cell r="X98">
            <v>-19286</v>
          </cell>
          <cell r="Y98">
            <v>0</v>
          </cell>
          <cell r="AD98">
            <v>-19286</v>
          </cell>
          <cell r="AG98">
            <v>6750.1</v>
          </cell>
          <cell r="AH98">
            <v>0</v>
          </cell>
          <cell r="AI98">
            <v>0</v>
          </cell>
          <cell r="AJ98">
            <v>6750.1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6750.1</v>
          </cell>
          <cell r="AQ98">
            <v>0</v>
          </cell>
          <cell r="AR98">
            <v>6750.1</v>
          </cell>
        </row>
        <row r="99">
          <cell r="U99">
            <v>-1609990</v>
          </cell>
          <cell r="X99">
            <v>-1609990</v>
          </cell>
          <cell r="Y99">
            <v>0</v>
          </cell>
          <cell r="AD99">
            <v>-1609990</v>
          </cell>
          <cell r="AG99">
            <v>563496.5</v>
          </cell>
          <cell r="AH99">
            <v>0</v>
          </cell>
          <cell r="AI99">
            <v>0</v>
          </cell>
          <cell r="AJ99">
            <v>563496.5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563496.5</v>
          </cell>
          <cell r="AQ99">
            <v>0</v>
          </cell>
          <cell r="AR99">
            <v>563496.5</v>
          </cell>
        </row>
        <row r="100">
          <cell r="U100">
            <v>-1</v>
          </cell>
          <cell r="X100">
            <v>-1</v>
          </cell>
          <cell r="Y100">
            <v>0</v>
          </cell>
          <cell r="AD100">
            <v>-1</v>
          </cell>
          <cell r="AG100">
            <v>0.35</v>
          </cell>
          <cell r="AH100">
            <v>0</v>
          </cell>
          <cell r="AI100">
            <v>0</v>
          </cell>
          <cell r="AJ100">
            <v>0.35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0.35</v>
          </cell>
          <cell r="AQ100">
            <v>0</v>
          </cell>
          <cell r="AR100">
            <v>0.35</v>
          </cell>
        </row>
        <row r="101">
          <cell r="U101">
            <v>0</v>
          </cell>
          <cell r="X101">
            <v>0</v>
          </cell>
          <cell r="Y101">
            <v>0</v>
          </cell>
          <cell r="AD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</row>
        <row r="102">
          <cell r="U102">
            <v>-10227</v>
          </cell>
          <cell r="X102">
            <v>-10227</v>
          </cell>
          <cell r="Y102">
            <v>0</v>
          </cell>
          <cell r="AD102">
            <v>-10227</v>
          </cell>
          <cell r="AG102">
            <v>3579.45</v>
          </cell>
          <cell r="AH102">
            <v>0</v>
          </cell>
          <cell r="AI102">
            <v>0</v>
          </cell>
          <cell r="AJ102">
            <v>3579.45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3579.45</v>
          </cell>
          <cell r="AQ102">
            <v>0</v>
          </cell>
          <cell r="AR102">
            <v>3579.45</v>
          </cell>
        </row>
        <row r="103">
          <cell r="U103">
            <v>0</v>
          </cell>
          <cell r="X103">
            <v>0</v>
          </cell>
          <cell r="Y103">
            <v>0</v>
          </cell>
          <cell r="AD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</row>
        <row r="104">
          <cell r="U104">
            <v>0</v>
          </cell>
          <cell r="X104">
            <v>0</v>
          </cell>
          <cell r="Y104">
            <v>0</v>
          </cell>
          <cell r="AD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</row>
        <row r="105">
          <cell r="U105">
            <v>0</v>
          </cell>
          <cell r="X105">
            <v>0</v>
          </cell>
          <cell r="Y105">
            <v>0</v>
          </cell>
          <cell r="AD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</row>
        <row r="106">
          <cell r="U106">
            <v>0</v>
          </cell>
          <cell r="X106">
            <v>0</v>
          </cell>
          <cell r="Y106">
            <v>0</v>
          </cell>
          <cell r="AD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</row>
        <row r="107">
          <cell r="U107">
            <v>0</v>
          </cell>
          <cell r="X107">
            <v>0</v>
          </cell>
          <cell r="Y107">
            <v>0</v>
          </cell>
          <cell r="AD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</row>
        <row r="108">
          <cell r="U108">
            <v>0</v>
          </cell>
          <cell r="X108">
            <v>0</v>
          </cell>
          <cell r="Y108">
            <v>0</v>
          </cell>
          <cell r="AD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</row>
        <row r="109">
          <cell r="U109">
            <v>0</v>
          </cell>
          <cell r="X109">
            <v>0</v>
          </cell>
          <cell r="Y109">
            <v>0</v>
          </cell>
          <cell r="AD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</row>
        <row r="110">
          <cell r="U110">
            <v>0</v>
          </cell>
          <cell r="X110">
            <v>0</v>
          </cell>
          <cell r="Y110">
            <v>0</v>
          </cell>
          <cell r="AD110">
            <v>0</v>
          </cell>
          <cell r="AG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</row>
        <row r="112">
          <cell r="U112">
            <v>19992691</v>
          </cell>
          <cell r="V112">
            <v>0</v>
          </cell>
          <cell r="W112">
            <v>0</v>
          </cell>
          <cell r="X112">
            <v>19992691</v>
          </cell>
          <cell r="Y112">
            <v>-38527296</v>
          </cell>
          <cell r="Z112">
            <v>0</v>
          </cell>
          <cell r="AA112">
            <v>0</v>
          </cell>
          <cell r="AB112">
            <v>0</v>
          </cell>
          <cell r="AD112">
            <v>-18534605</v>
          </cell>
          <cell r="AE112">
            <v>0</v>
          </cell>
          <cell r="AF112">
            <v>0</v>
          </cell>
          <cell r="AG112">
            <v>-6997441.8500000201</v>
          </cell>
          <cell r="AH112">
            <v>0</v>
          </cell>
          <cell r="AI112">
            <v>0</v>
          </cell>
          <cell r="AJ112">
            <v>-6997441.8500000201</v>
          </cell>
          <cell r="AK112">
            <v>13484553.599999998</v>
          </cell>
          <cell r="AL112">
            <v>0</v>
          </cell>
          <cell r="AM112">
            <v>0</v>
          </cell>
          <cell r="AN112">
            <v>0</v>
          </cell>
          <cell r="AO112">
            <v>6487111.7499999851</v>
          </cell>
          <cell r="AQ112">
            <v>0</v>
          </cell>
          <cell r="AR112">
            <v>3340018.4999999912</v>
          </cell>
        </row>
        <row r="114">
          <cell r="U114">
            <v>69232915</v>
          </cell>
          <cell r="X114">
            <v>69232915</v>
          </cell>
          <cell r="Y114">
            <v>0</v>
          </cell>
          <cell r="AD114">
            <v>69232915</v>
          </cell>
          <cell r="AG114">
            <v>-24231520.25</v>
          </cell>
          <cell r="AH114">
            <v>0</v>
          </cell>
          <cell r="AI114">
            <v>0</v>
          </cell>
          <cell r="AJ114">
            <v>-24231520.25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-24231520.25</v>
          </cell>
          <cell r="AQ114">
            <v>0</v>
          </cell>
          <cell r="AR114">
            <v>-24231520.25</v>
          </cell>
        </row>
        <row r="115">
          <cell r="U115">
            <v>0</v>
          </cell>
          <cell r="X115">
            <v>0</v>
          </cell>
          <cell r="Y115">
            <v>0</v>
          </cell>
          <cell r="AD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</row>
        <row r="116">
          <cell r="U116">
            <v>0</v>
          </cell>
          <cell r="X116">
            <v>0</v>
          </cell>
          <cell r="Y116">
            <v>0</v>
          </cell>
          <cell r="AD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</row>
        <row r="117">
          <cell r="U117">
            <v>0</v>
          </cell>
          <cell r="X117">
            <v>0</v>
          </cell>
          <cell r="Y117">
            <v>0</v>
          </cell>
          <cell r="AD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</row>
        <row r="118">
          <cell r="U118">
            <v>-338077</v>
          </cell>
          <cell r="X118">
            <v>-338077</v>
          </cell>
          <cell r="Y118">
            <v>0</v>
          </cell>
          <cell r="AD118">
            <v>-338077</v>
          </cell>
          <cell r="AG118">
            <v>118326.95</v>
          </cell>
          <cell r="AH118">
            <v>0</v>
          </cell>
          <cell r="AI118">
            <v>0</v>
          </cell>
          <cell r="AJ118">
            <v>118326.95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118326.95</v>
          </cell>
          <cell r="AQ118">
            <v>0</v>
          </cell>
          <cell r="AR118">
            <v>118326.95</v>
          </cell>
        </row>
        <row r="119">
          <cell r="U119">
            <v>0</v>
          </cell>
          <cell r="X119">
            <v>0</v>
          </cell>
          <cell r="Y119">
            <v>0</v>
          </cell>
          <cell r="AD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</row>
        <row r="120">
          <cell r="U120">
            <v>0</v>
          </cell>
          <cell r="X120">
            <v>0</v>
          </cell>
          <cell r="Y120">
            <v>0</v>
          </cell>
          <cell r="AD120">
            <v>0</v>
          </cell>
          <cell r="AG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</row>
        <row r="121">
          <cell r="U121">
            <v>0</v>
          </cell>
          <cell r="AD121">
            <v>0</v>
          </cell>
          <cell r="AG121">
            <v>0</v>
          </cell>
          <cell r="AO121">
            <v>0</v>
          </cell>
          <cell r="AQ121">
            <v>0</v>
          </cell>
          <cell r="AR121">
            <v>0</v>
          </cell>
        </row>
        <row r="122">
          <cell r="U122">
            <v>68894838</v>
          </cell>
          <cell r="V122">
            <v>0</v>
          </cell>
          <cell r="W122">
            <v>0</v>
          </cell>
          <cell r="X122">
            <v>68894838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D122">
            <v>68894838</v>
          </cell>
          <cell r="AE122">
            <v>0</v>
          </cell>
          <cell r="AF122">
            <v>0</v>
          </cell>
          <cell r="AG122">
            <v>-24113193.300000001</v>
          </cell>
          <cell r="AH122">
            <v>0</v>
          </cell>
          <cell r="AI122">
            <v>0</v>
          </cell>
          <cell r="AJ122">
            <v>-24113193.300000001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-24113193.300000001</v>
          </cell>
          <cell r="AQ122">
            <v>0</v>
          </cell>
          <cell r="AR122">
            <v>-24113193.300000001</v>
          </cell>
        </row>
        <row r="123">
          <cell r="U123">
            <v>88887529</v>
          </cell>
          <cell r="V123">
            <v>0</v>
          </cell>
          <cell r="W123">
            <v>0</v>
          </cell>
          <cell r="X123">
            <v>88887529</v>
          </cell>
          <cell r="Y123">
            <v>-38527296</v>
          </cell>
          <cell r="Z123">
            <v>0</v>
          </cell>
          <cell r="AA123">
            <v>0</v>
          </cell>
          <cell r="AB123">
            <v>0</v>
          </cell>
          <cell r="AD123">
            <v>50360233</v>
          </cell>
          <cell r="AE123">
            <v>0</v>
          </cell>
          <cell r="AF123">
            <v>0</v>
          </cell>
          <cell r="AG123">
            <v>-31110635.150000021</v>
          </cell>
          <cell r="AH123">
            <v>0</v>
          </cell>
          <cell r="AI123">
            <v>0</v>
          </cell>
          <cell r="AJ123">
            <v>-31110635.150000021</v>
          </cell>
          <cell r="AK123">
            <v>13484553.599999998</v>
          </cell>
          <cell r="AL123">
            <v>0</v>
          </cell>
          <cell r="AM123">
            <v>0</v>
          </cell>
          <cell r="AN123">
            <v>0</v>
          </cell>
          <cell r="AO123">
            <v>-17626081.550000016</v>
          </cell>
          <cell r="AQ123">
            <v>0</v>
          </cell>
          <cell r="AR123">
            <v>-20773174.800000008</v>
          </cell>
        </row>
        <row r="124">
          <cell r="AD124">
            <v>17626081.549999997</v>
          </cell>
        </row>
        <row r="125">
          <cell r="AO125">
            <v>-17626081.550000023</v>
          </cell>
        </row>
        <row r="127">
          <cell r="AB127" t="str">
            <v>Diff = state NOL</v>
          </cell>
          <cell r="AD127">
            <v>26812172</v>
          </cell>
          <cell r="AG127">
            <v>31110635.149999999</v>
          </cell>
          <cell r="AO127">
            <v>17626081.549999997</v>
          </cell>
        </row>
        <row r="128">
          <cell r="U128">
            <v>88887529</v>
          </cell>
          <cell r="V128">
            <v>0</v>
          </cell>
          <cell r="W128">
            <v>0</v>
          </cell>
          <cell r="X128">
            <v>88887529</v>
          </cell>
          <cell r="Y128">
            <v>-38527296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67986314.549999997</v>
          </cell>
          <cell r="AE128">
            <v>0</v>
          </cell>
          <cell r="AF128">
            <v>0</v>
          </cell>
          <cell r="AG128">
            <v>-31110635.150000021</v>
          </cell>
          <cell r="AH128">
            <v>0</v>
          </cell>
          <cell r="AI128">
            <v>0</v>
          </cell>
          <cell r="AJ128">
            <v>-31110635.150000021</v>
          </cell>
          <cell r="AK128">
            <v>13484553.599999998</v>
          </cell>
          <cell r="AL128">
            <v>0</v>
          </cell>
          <cell r="AM128">
            <v>0</v>
          </cell>
          <cell r="AN128">
            <v>0</v>
          </cell>
          <cell r="AO128">
            <v>-17626081.550000016</v>
          </cell>
          <cell r="AP128">
            <v>0</v>
          </cell>
          <cell r="AQ128">
            <v>0</v>
          </cell>
          <cell r="AR128">
            <v>-20773174.800000008</v>
          </cell>
        </row>
        <row r="151">
          <cell r="V151">
            <v>0</v>
          </cell>
          <cell r="W151">
            <v>0</v>
          </cell>
        </row>
        <row r="152">
          <cell r="X152">
            <v>0</v>
          </cell>
          <cell r="AQ152">
            <v>0</v>
          </cell>
          <cell r="AR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U155">
            <v>-4901406.1100000003</v>
          </cell>
          <cell r="X155">
            <v>-4901406.1100000003</v>
          </cell>
          <cell r="Y155">
            <v>24310.069999999949</v>
          </cell>
          <cell r="AD155">
            <v>-4877096.04</v>
          </cell>
          <cell r="AG155">
            <v>1715492.1385000001</v>
          </cell>
          <cell r="AH155">
            <v>0</v>
          </cell>
          <cell r="AI155">
            <v>0</v>
          </cell>
          <cell r="AJ155">
            <v>1715492.1385000001</v>
          </cell>
          <cell r="AK155">
            <v>-8508.5244999999813</v>
          </cell>
          <cell r="AL155">
            <v>0</v>
          </cell>
          <cell r="AM155">
            <v>0</v>
          </cell>
          <cell r="AN155">
            <v>0</v>
          </cell>
          <cell r="AO155">
            <v>1706983.6140000001</v>
          </cell>
          <cell r="AQ155">
            <v>0</v>
          </cell>
          <cell r="AR155">
            <v>1706983.6140000001</v>
          </cell>
        </row>
        <row r="156">
          <cell r="U156">
            <v>25868627.77</v>
          </cell>
          <cell r="X156">
            <v>25868627.77</v>
          </cell>
          <cell r="Y156">
            <v>0.22999999998137355</v>
          </cell>
          <cell r="AD156">
            <v>25868628</v>
          </cell>
          <cell r="AG156">
            <v>-9054019.7194999978</v>
          </cell>
          <cell r="AH156">
            <v>0</v>
          </cell>
          <cell r="AI156">
            <v>0</v>
          </cell>
          <cell r="AJ156">
            <v>-9054019.7194999978</v>
          </cell>
          <cell r="AK156">
            <v>-8.0499999993480731E-2</v>
          </cell>
          <cell r="AL156">
            <v>0</v>
          </cell>
          <cell r="AM156">
            <v>0</v>
          </cell>
          <cell r="AN156">
            <v>0</v>
          </cell>
          <cell r="AO156">
            <v>-9054019.799999997</v>
          </cell>
          <cell r="AP156">
            <v>1</v>
          </cell>
          <cell r="AQ156">
            <v>-9054019.799999997</v>
          </cell>
          <cell r="AR156">
            <v>0</v>
          </cell>
        </row>
        <row r="157">
          <cell r="U157">
            <v>-5274957.8499999996</v>
          </cell>
          <cell r="X157">
            <v>-5274957.8499999996</v>
          </cell>
          <cell r="Y157">
            <v>181476</v>
          </cell>
          <cell r="AD157">
            <v>-5093481.8499999996</v>
          </cell>
          <cell r="AG157">
            <v>1846235.2474999996</v>
          </cell>
          <cell r="AH157">
            <v>0</v>
          </cell>
          <cell r="AI157">
            <v>0</v>
          </cell>
          <cell r="AJ157">
            <v>1846235.2474999996</v>
          </cell>
          <cell r="AK157">
            <v>-63516.6</v>
          </cell>
          <cell r="AL157">
            <v>0</v>
          </cell>
          <cell r="AM157">
            <v>0</v>
          </cell>
          <cell r="AN157">
            <v>0</v>
          </cell>
          <cell r="AO157">
            <v>1782718.6474999995</v>
          </cell>
          <cell r="AQ157">
            <v>0</v>
          </cell>
          <cell r="AR157">
            <v>1782718.6474999995</v>
          </cell>
        </row>
        <row r="158">
          <cell r="X158">
            <v>0</v>
          </cell>
          <cell r="Y158">
            <v>-181476</v>
          </cell>
          <cell r="AD158">
            <v>-181476</v>
          </cell>
          <cell r="AH158">
            <v>0</v>
          </cell>
          <cell r="AI158">
            <v>0</v>
          </cell>
          <cell r="AJ158">
            <v>0</v>
          </cell>
          <cell r="AK158">
            <v>63516.6</v>
          </cell>
          <cell r="AL158">
            <v>0</v>
          </cell>
          <cell r="AM158">
            <v>0</v>
          </cell>
          <cell r="AN158">
            <v>0</v>
          </cell>
          <cell r="AO158">
            <v>63516.6</v>
          </cell>
          <cell r="AQ158">
            <v>0</v>
          </cell>
          <cell r="AR158">
            <v>63516.6</v>
          </cell>
        </row>
        <row r="159">
          <cell r="U159">
            <v>-17640351.310000002</v>
          </cell>
          <cell r="X159">
            <v>-17640351.310000002</v>
          </cell>
          <cell r="Y159">
            <v>0</v>
          </cell>
          <cell r="AD159">
            <v>-17640351.310000002</v>
          </cell>
          <cell r="AG159">
            <v>6174122.9584999997</v>
          </cell>
          <cell r="AH159">
            <v>0</v>
          </cell>
          <cell r="AI159">
            <v>0</v>
          </cell>
          <cell r="AJ159">
            <v>6174122.9584999997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6174122.9584999997</v>
          </cell>
          <cell r="AQ159">
            <v>0</v>
          </cell>
          <cell r="AR159">
            <v>6174122.9584999997</v>
          </cell>
        </row>
        <row r="160">
          <cell r="U160">
            <v>-1500000</v>
          </cell>
          <cell r="X160">
            <v>-1500000</v>
          </cell>
          <cell r="Y160">
            <v>0</v>
          </cell>
          <cell r="AD160">
            <v>-1500000</v>
          </cell>
          <cell r="AG160">
            <v>525000</v>
          </cell>
          <cell r="AH160">
            <v>0</v>
          </cell>
          <cell r="AI160">
            <v>0</v>
          </cell>
          <cell r="AJ160">
            <v>525000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525000</v>
          </cell>
        </row>
        <row r="161">
          <cell r="U161">
            <v>8.9999999850988388E-2</v>
          </cell>
          <cell r="X161">
            <v>8.9999999850988388E-2</v>
          </cell>
          <cell r="Y161">
            <v>-878608</v>
          </cell>
          <cell r="AD161">
            <v>-878607.91000000015</v>
          </cell>
          <cell r="AG161">
            <v>-3.1499999947845934E-2</v>
          </cell>
          <cell r="AH161">
            <v>0</v>
          </cell>
          <cell r="AI161">
            <v>0</v>
          </cell>
          <cell r="AJ161">
            <v>-3.1499999947845934E-2</v>
          </cell>
          <cell r="AK161">
            <v>307512.8</v>
          </cell>
          <cell r="AL161">
            <v>0</v>
          </cell>
          <cell r="AM161">
            <v>0</v>
          </cell>
          <cell r="AN161">
            <v>0</v>
          </cell>
          <cell r="AO161">
            <v>307512.76850000006</v>
          </cell>
          <cell r="AQ161">
            <v>0</v>
          </cell>
          <cell r="AR161">
            <v>307512.76850000006</v>
          </cell>
        </row>
        <row r="162">
          <cell r="U162">
            <v>0</v>
          </cell>
          <cell r="X162">
            <v>0</v>
          </cell>
          <cell r="Y162">
            <v>0</v>
          </cell>
          <cell r="AD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</row>
        <row r="163">
          <cell r="U163">
            <v>-33920</v>
          </cell>
          <cell r="X163">
            <v>-33920</v>
          </cell>
          <cell r="Y163">
            <v>0</v>
          </cell>
          <cell r="AD163">
            <v>-33920</v>
          </cell>
          <cell r="AG163">
            <v>11872</v>
          </cell>
          <cell r="AH163">
            <v>0</v>
          </cell>
          <cell r="AI163">
            <v>0</v>
          </cell>
          <cell r="AJ163">
            <v>11872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11872</v>
          </cell>
          <cell r="AQ163">
            <v>0</v>
          </cell>
          <cell r="AR163">
            <v>11872</v>
          </cell>
        </row>
        <row r="164">
          <cell r="U164">
            <v>-4739260.83</v>
          </cell>
          <cell r="X164">
            <v>-4739260.83</v>
          </cell>
          <cell r="Y164">
            <v>-0.16999999999825377</v>
          </cell>
          <cell r="AD164">
            <v>-4739261</v>
          </cell>
          <cell r="AG164">
            <v>1658741.2904999999</v>
          </cell>
          <cell r="AH164">
            <v>0</v>
          </cell>
          <cell r="AI164">
            <v>0</v>
          </cell>
          <cell r="AJ164">
            <v>1658741.2904999999</v>
          </cell>
          <cell r="AK164">
            <v>5.9499999999388813E-2</v>
          </cell>
          <cell r="AL164">
            <v>0</v>
          </cell>
          <cell r="AM164">
            <v>0</v>
          </cell>
          <cell r="AN164">
            <v>0</v>
          </cell>
          <cell r="AO164">
            <v>1658741.3499999999</v>
          </cell>
          <cell r="AQ164">
            <v>0</v>
          </cell>
          <cell r="AR164">
            <v>1658741.3499999999</v>
          </cell>
        </row>
        <row r="165">
          <cell r="U165">
            <v>-3014510</v>
          </cell>
          <cell r="X165">
            <v>-3014510</v>
          </cell>
          <cell r="Y165">
            <v>0</v>
          </cell>
          <cell r="AD165">
            <v>-3014510</v>
          </cell>
          <cell r="AG165">
            <v>1055078.5</v>
          </cell>
          <cell r="AH165">
            <v>0</v>
          </cell>
          <cell r="AI165">
            <v>0</v>
          </cell>
          <cell r="AJ165">
            <v>1055078.5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1055078.5</v>
          </cell>
        </row>
        <row r="166">
          <cell r="U166">
            <v>-695007.5</v>
          </cell>
          <cell r="X166">
            <v>-695007.5</v>
          </cell>
          <cell r="Y166">
            <v>0.5</v>
          </cell>
          <cell r="AD166">
            <v>-695007</v>
          </cell>
          <cell r="AG166">
            <v>243252.625</v>
          </cell>
          <cell r="AH166">
            <v>0</v>
          </cell>
          <cell r="AI166">
            <v>0</v>
          </cell>
          <cell r="AJ166">
            <v>243252.625</v>
          </cell>
          <cell r="AK166">
            <v>-0.17499999999999999</v>
          </cell>
          <cell r="AL166">
            <v>0</v>
          </cell>
          <cell r="AM166">
            <v>0</v>
          </cell>
          <cell r="AN166">
            <v>0</v>
          </cell>
          <cell r="AO166">
            <v>243252.45</v>
          </cell>
          <cell r="AQ166">
            <v>0</v>
          </cell>
          <cell r="AR166">
            <v>243252.45</v>
          </cell>
        </row>
        <row r="167">
          <cell r="U167">
            <v>1882131</v>
          </cell>
          <cell r="X167">
            <v>1882131</v>
          </cell>
          <cell r="Y167">
            <v>297684</v>
          </cell>
          <cell r="AD167">
            <v>2179815</v>
          </cell>
          <cell r="AG167">
            <v>-658745.85</v>
          </cell>
          <cell r="AH167">
            <v>0</v>
          </cell>
          <cell r="AI167">
            <v>0</v>
          </cell>
          <cell r="AJ167">
            <v>-658745.85</v>
          </cell>
          <cell r="AK167">
            <v>-104189.4</v>
          </cell>
          <cell r="AL167">
            <v>0</v>
          </cell>
          <cell r="AM167">
            <v>0</v>
          </cell>
          <cell r="AN167">
            <v>0</v>
          </cell>
          <cell r="AO167">
            <v>-762935.25</v>
          </cell>
          <cell r="AQ167">
            <v>0</v>
          </cell>
          <cell r="AR167">
            <v>-762935.25</v>
          </cell>
        </row>
        <row r="168">
          <cell r="U168">
            <v>-7661898</v>
          </cell>
          <cell r="X168">
            <v>-7661898</v>
          </cell>
          <cell r="Y168">
            <v>0</v>
          </cell>
          <cell r="AD168">
            <v>-7661898</v>
          </cell>
          <cell r="AG168">
            <v>2681664.2999999998</v>
          </cell>
          <cell r="AH168">
            <v>0</v>
          </cell>
          <cell r="AI168">
            <v>0</v>
          </cell>
          <cell r="AJ168">
            <v>2681664.2999999998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2681664.2999999998</v>
          </cell>
          <cell r="AQ168">
            <v>0</v>
          </cell>
          <cell r="AR168">
            <v>2681664.2999999998</v>
          </cell>
        </row>
        <row r="169">
          <cell r="U169">
            <v>-976292</v>
          </cell>
          <cell r="X169">
            <v>-976292</v>
          </cell>
          <cell r="Y169">
            <v>-303962</v>
          </cell>
          <cell r="AD169">
            <v>-1280254</v>
          </cell>
          <cell r="AG169">
            <v>341702.2</v>
          </cell>
          <cell r="AH169">
            <v>0</v>
          </cell>
          <cell r="AI169">
            <v>0</v>
          </cell>
          <cell r="AJ169">
            <v>341702.2</v>
          </cell>
          <cell r="AK169">
            <v>106386.7</v>
          </cell>
          <cell r="AL169">
            <v>0</v>
          </cell>
          <cell r="AM169">
            <v>0</v>
          </cell>
          <cell r="AN169">
            <v>0</v>
          </cell>
          <cell r="AO169">
            <v>448088.9</v>
          </cell>
          <cell r="AQ169">
            <v>0</v>
          </cell>
          <cell r="AR169">
            <v>448088.9</v>
          </cell>
        </row>
        <row r="170">
          <cell r="U170">
            <v>-766088.12</v>
          </cell>
          <cell r="X170">
            <v>-766088.12</v>
          </cell>
          <cell r="Y170">
            <v>153838</v>
          </cell>
          <cell r="AD170">
            <v>-612250.12</v>
          </cell>
          <cell r="AG170">
            <v>268130.842</v>
          </cell>
          <cell r="AH170">
            <v>0</v>
          </cell>
          <cell r="AI170">
            <v>0</v>
          </cell>
          <cell r="AJ170">
            <v>268130.842</v>
          </cell>
          <cell r="AK170">
            <v>-53843.299999999996</v>
          </cell>
          <cell r="AL170">
            <v>0</v>
          </cell>
          <cell r="AM170">
            <v>0</v>
          </cell>
          <cell r="AN170">
            <v>0</v>
          </cell>
          <cell r="AO170">
            <v>214287.54200000002</v>
          </cell>
          <cell r="AQ170">
            <v>0</v>
          </cell>
          <cell r="AR170">
            <v>214287.54200000002</v>
          </cell>
        </row>
        <row r="171">
          <cell r="U171">
            <v>0</v>
          </cell>
          <cell r="X171">
            <v>0</v>
          </cell>
          <cell r="Y171">
            <v>-153838</v>
          </cell>
          <cell r="AD171">
            <v>-153838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53843.299999999996</v>
          </cell>
          <cell r="AL171">
            <v>0</v>
          </cell>
          <cell r="AM171">
            <v>0</v>
          </cell>
          <cell r="AN171">
            <v>0</v>
          </cell>
          <cell r="AO171">
            <v>53843.299999999996</v>
          </cell>
        </row>
        <row r="172">
          <cell r="U172">
            <v>-1048217.92</v>
          </cell>
          <cell r="X172">
            <v>-1048217.92</v>
          </cell>
          <cell r="Y172">
            <v>14597</v>
          </cell>
          <cell r="AD172">
            <v>-1033620.92</v>
          </cell>
          <cell r="AG172">
            <v>366876.272</v>
          </cell>
          <cell r="AH172">
            <v>0</v>
          </cell>
          <cell r="AI172">
            <v>0</v>
          </cell>
          <cell r="AJ172">
            <v>366876.272</v>
          </cell>
          <cell r="AK172">
            <v>-5108.95</v>
          </cell>
          <cell r="AL172">
            <v>0</v>
          </cell>
          <cell r="AM172">
            <v>0</v>
          </cell>
          <cell r="AN172">
            <v>0</v>
          </cell>
          <cell r="AO172">
            <v>361767.32199999999</v>
          </cell>
          <cell r="AQ172">
            <v>0</v>
          </cell>
          <cell r="AR172">
            <v>361767.32199999999</v>
          </cell>
        </row>
        <row r="173">
          <cell r="U173">
            <v>-5162.92</v>
          </cell>
          <cell r="X173">
            <v>-5162.92</v>
          </cell>
          <cell r="Y173">
            <v>-183614</v>
          </cell>
          <cell r="AD173">
            <v>-188776.92</v>
          </cell>
          <cell r="AG173">
            <v>1807.0219999999999</v>
          </cell>
          <cell r="AH173">
            <v>0</v>
          </cell>
          <cell r="AI173">
            <v>0</v>
          </cell>
          <cell r="AJ173">
            <v>1807.0219999999999</v>
          </cell>
          <cell r="AK173">
            <v>64264.899999999994</v>
          </cell>
          <cell r="AL173">
            <v>0</v>
          </cell>
          <cell r="AM173">
            <v>0</v>
          </cell>
          <cell r="AN173">
            <v>0</v>
          </cell>
          <cell r="AO173">
            <v>66071.921999999991</v>
          </cell>
          <cell r="AQ173">
            <v>0</v>
          </cell>
          <cell r="AR173">
            <v>66071.921999999991</v>
          </cell>
        </row>
        <row r="174">
          <cell r="U174">
            <v>-10910</v>
          </cell>
          <cell r="X174">
            <v>-10910</v>
          </cell>
          <cell r="Y174">
            <v>0</v>
          </cell>
          <cell r="AD174">
            <v>-10910</v>
          </cell>
          <cell r="AG174">
            <v>3818.5</v>
          </cell>
          <cell r="AH174">
            <v>0</v>
          </cell>
          <cell r="AI174">
            <v>0</v>
          </cell>
          <cell r="AJ174">
            <v>3818.5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3818.5</v>
          </cell>
          <cell r="AQ174">
            <v>0</v>
          </cell>
          <cell r="AR174">
            <v>3818.5</v>
          </cell>
        </row>
        <row r="175">
          <cell r="U175">
            <v>3300000</v>
          </cell>
          <cell r="X175">
            <v>3300000</v>
          </cell>
          <cell r="Y175">
            <v>0</v>
          </cell>
          <cell r="AD175">
            <v>3300000</v>
          </cell>
          <cell r="AG175">
            <v>-1155000</v>
          </cell>
          <cell r="AH175">
            <v>0</v>
          </cell>
          <cell r="AI175">
            <v>0</v>
          </cell>
          <cell r="AJ175">
            <v>-1155000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-1155000</v>
          </cell>
        </row>
        <row r="176">
          <cell r="U176">
            <v>5826301</v>
          </cell>
          <cell r="X176">
            <v>5826301</v>
          </cell>
          <cell r="Y176">
            <v>0</v>
          </cell>
          <cell r="AD176">
            <v>5826301</v>
          </cell>
          <cell r="AG176">
            <v>-2039205.35</v>
          </cell>
          <cell r="AH176">
            <v>0</v>
          </cell>
          <cell r="AI176">
            <v>0</v>
          </cell>
          <cell r="AJ176">
            <v>-2039205.35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-2039205.35</v>
          </cell>
          <cell r="AQ176">
            <v>0</v>
          </cell>
          <cell r="AR176">
            <v>-2039205.35</v>
          </cell>
        </row>
        <row r="177">
          <cell r="U177">
            <v>125936</v>
          </cell>
          <cell r="X177">
            <v>125936</v>
          </cell>
          <cell r="Y177">
            <v>0</v>
          </cell>
          <cell r="AD177">
            <v>125936</v>
          </cell>
          <cell r="AG177">
            <v>-44077.599999999999</v>
          </cell>
          <cell r="AH177">
            <v>0</v>
          </cell>
          <cell r="AI177">
            <v>0</v>
          </cell>
          <cell r="AJ177">
            <v>-44077.599999999999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-44077.599999999999</v>
          </cell>
          <cell r="AQ177">
            <v>0</v>
          </cell>
          <cell r="AR177">
            <v>-44077.599999999999</v>
          </cell>
        </row>
        <row r="178">
          <cell r="U178">
            <v>-1838071</v>
          </cell>
          <cell r="X178">
            <v>-1838071</v>
          </cell>
          <cell r="Y178">
            <v>0</v>
          </cell>
          <cell r="AD178">
            <v>-1838071</v>
          </cell>
          <cell r="AG178">
            <v>643324.85</v>
          </cell>
          <cell r="AH178">
            <v>0</v>
          </cell>
          <cell r="AI178">
            <v>0</v>
          </cell>
          <cell r="AJ178">
            <v>643324.85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643324.85</v>
          </cell>
          <cell r="AQ178">
            <v>0</v>
          </cell>
          <cell r="AR178">
            <v>643324.85</v>
          </cell>
        </row>
        <row r="179">
          <cell r="U179">
            <v>0</v>
          </cell>
          <cell r="X179">
            <v>0</v>
          </cell>
          <cell r="Y179">
            <v>-760165</v>
          </cell>
          <cell r="AD179">
            <v>-760165</v>
          </cell>
          <cell r="AH179">
            <v>0</v>
          </cell>
          <cell r="AI179">
            <v>0</v>
          </cell>
          <cell r="AJ179">
            <v>0</v>
          </cell>
          <cell r="AK179">
            <v>266057.75</v>
          </cell>
          <cell r="AL179">
            <v>0</v>
          </cell>
          <cell r="AM179">
            <v>0</v>
          </cell>
          <cell r="AN179">
            <v>0</v>
          </cell>
          <cell r="AO179">
            <v>266057.75</v>
          </cell>
        </row>
        <row r="180">
          <cell r="U180">
            <v>0</v>
          </cell>
          <cell r="X180">
            <v>0</v>
          </cell>
          <cell r="Y180">
            <v>7780187</v>
          </cell>
          <cell r="AD180">
            <v>7780187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-2723065.4499999997</v>
          </cell>
          <cell r="AL180">
            <v>0</v>
          </cell>
          <cell r="AM180">
            <v>0</v>
          </cell>
          <cell r="AN180">
            <v>0</v>
          </cell>
          <cell r="AO180">
            <v>-2723065.4499999997</v>
          </cell>
        </row>
        <row r="181">
          <cell r="U181">
            <v>-653729</v>
          </cell>
          <cell r="X181">
            <v>-653729</v>
          </cell>
          <cell r="Y181">
            <v>-6296818</v>
          </cell>
          <cell r="AD181">
            <v>-6950547</v>
          </cell>
          <cell r="AG181">
            <v>228805.15</v>
          </cell>
          <cell r="AH181">
            <v>0</v>
          </cell>
          <cell r="AI181">
            <v>0</v>
          </cell>
          <cell r="AJ181">
            <v>228805.15</v>
          </cell>
          <cell r="AK181">
            <v>2203886.2999999998</v>
          </cell>
          <cell r="AL181">
            <v>0</v>
          </cell>
          <cell r="AM181">
            <v>0</v>
          </cell>
          <cell r="AN181">
            <v>0</v>
          </cell>
          <cell r="AO181">
            <v>2432691.4499999997</v>
          </cell>
          <cell r="AQ181">
            <v>0</v>
          </cell>
          <cell r="AR181">
            <v>2432691.4499999997</v>
          </cell>
        </row>
        <row r="182">
          <cell r="U182">
            <v>1940403</v>
          </cell>
          <cell r="X182">
            <v>1940403</v>
          </cell>
          <cell r="Y182">
            <v>749826</v>
          </cell>
          <cell r="AD182">
            <v>2690229</v>
          </cell>
          <cell r="AG182">
            <v>-679141.05</v>
          </cell>
          <cell r="AH182">
            <v>0</v>
          </cell>
          <cell r="AI182">
            <v>0</v>
          </cell>
          <cell r="AJ182">
            <v>-679141.05</v>
          </cell>
          <cell r="AK182">
            <v>-262439.09999999998</v>
          </cell>
          <cell r="AL182">
            <v>0</v>
          </cell>
          <cell r="AM182">
            <v>0</v>
          </cell>
          <cell r="AN182">
            <v>0</v>
          </cell>
          <cell r="AO182">
            <v>-941580.15</v>
          </cell>
          <cell r="AQ182">
            <v>0</v>
          </cell>
          <cell r="AR182">
            <v>-941580.15</v>
          </cell>
        </row>
        <row r="183">
          <cell r="X183">
            <v>0</v>
          </cell>
          <cell r="Y183">
            <v>-451655</v>
          </cell>
          <cell r="AD183">
            <v>-451655</v>
          </cell>
          <cell r="AH183">
            <v>0</v>
          </cell>
          <cell r="AI183">
            <v>0</v>
          </cell>
          <cell r="AJ183">
            <v>0</v>
          </cell>
          <cell r="AK183">
            <v>158079.25</v>
          </cell>
          <cell r="AL183">
            <v>0</v>
          </cell>
          <cell r="AM183">
            <v>0</v>
          </cell>
          <cell r="AN183">
            <v>0</v>
          </cell>
          <cell r="AO183">
            <v>158079.25</v>
          </cell>
          <cell r="AQ183">
            <v>0</v>
          </cell>
          <cell r="AR183">
            <v>158079.25</v>
          </cell>
        </row>
        <row r="184">
          <cell r="U184">
            <v>-1921335</v>
          </cell>
          <cell r="X184">
            <v>-1921335</v>
          </cell>
          <cell r="Y184">
            <v>0</v>
          </cell>
          <cell r="AD184">
            <v>-1921335</v>
          </cell>
          <cell r="AG184">
            <v>672467.25</v>
          </cell>
          <cell r="AH184">
            <v>0</v>
          </cell>
          <cell r="AI184">
            <v>0</v>
          </cell>
          <cell r="AJ184">
            <v>672467.25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672467.25</v>
          </cell>
        </row>
        <row r="185">
          <cell r="U185">
            <v>-37655</v>
          </cell>
          <cell r="X185">
            <v>-37655</v>
          </cell>
          <cell r="Y185">
            <v>0</v>
          </cell>
          <cell r="AD185">
            <v>-37655</v>
          </cell>
          <cell r="AG185">
            <v>13179.25</v>
          </cell>
          <cell r="AH185">
            <v>0</v>
          </cell>
          <cell r="AI185">
            <v>0</v>
          </cell>
          <cell r="AJ185">
            <v>13179.25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13179.25</v>
          </cell>
        </row>
        <row r="186">
          <cell r="U186">
            <v>0</v>
          </cell>
          <cell r="X186">
            <v>0</v>
          </cell>
          <cell r="Y186">
            <v>-501128</v>
          </cell>
          <cell r="AD186">
            <v>-501128</v>
          </cell>
          <cell r="AH186">
            <v>0</v>
          </cell>
          <cell r="AI186">
            <v>0</v>
          </cell>
          <cell r="AJ186">
            <v>0</v>
          </cell>
          <cell r="AK186">
            <v>175394.8</v>
          </cell>
          <cell r="AL186">
            <v>0</v>
          </cell>
          <cell r="AM186">
            <v>0</v>
          </cell>
          <cell r="AN186">
            <v>0</v>
          </cell>
          <cell r="AO186">
            <v>175394.8</v>
          </cell>
          <cell r="AQ186">
            <v>0</v>
          </cell>
          <cell r="AR186">
            <v>175394.8</v>
          </cell>
        </row>
        <row r="187">
          <cell r="U187">
            <v>229163</v>
          </cell>
          <cell r="X187">
            <v>229163</v>
          </cell>
          <cell r="Y187">
            <v>3517642</v>
          </cell>
          <cell r="AD187">
            <v>3746805</v>
          </cell>
          <cell r="AG187">
            <v>-80207.05</v>
          </cell>
          <cell r="AH187">
            <v>0</v>
          </cell>
          <cell r="AI187">
            <v>0</v>
          </cell>
          <cell r="AJ187">
            <v>-80207.05</v>
          </cell>
          <cell r="AK187">
            <v>-1231174.7</v>
          </cell>
          <cell r="AL187">
            <v>0</v>
          </cell>
          <cell r="AM187">
            <v>0</v>
          </cell>
          <cell r="AN187">
            <v>0</v>
          </cell>
          <cell r="AO187">
            <v>-1311381.75</v>
          </cell>
          <cell r="AQ187">
            <v>0</v>
          </cell>
          <cell r="AR187">
            <v>-1311381.75</v>
          </cell>
        </row>
        <row r="188">
          <cell r="U188">
            <v>0</v>
          </cell>
          <cell r="X188">
            <v>0</v>
          </cell>
          <cell r="Y188">
            <v>0</v>
          </cell>
          <cell r="AD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</row>
        <row r="189">
          <cell r="U189">
            <v>-795097</v>
          </cell>
          <cell r="X189">
            <v>-795097</v>
          </cell>
          <cell r="Y189">
            <v>84467</v>
          </cell>
          <cell r="AD189">
            <v>-710630</v>
          </cell>
          <cell r="AG189">
            <v>278283.95</v>
          </cell>
          <cell r="AH189">
            <v>0</v>
          </cell>
          <cell r="AI189">
            <v>0</v>
          </cell>
          <cell r="AJ189">
            <v>278283.95</v>
          </cell>
          <cell r="AK189">
            <v>-29563.449999999997</v>
          </cell>
          <cell r="AL189">
            <v>0</v>
          </cell>
          <cell r="AM189">
            <v>0</v>
          </cell>
          <cell r="AN189">
            <v>0</v>
          </cell>
          <cell r="AO189">
            <v>248720.5</v>
          </cell>
        </row>
        <row r="190">
          <cell r="U190">
            <v>0</v>
          </cell>
          <cell r="X190">
            <v>0</v>
          </cell>
          <cell r="Y190">
            <v>0</v>
          </cell>
          <cell r="AD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</row>
        <row r="191">
          <cell r="U191">
            <v>578306</v>
          </cell>
          <cell r="X191">
            <v>578306</v>
          </cell>
          <cell r="Y191">
            <v>0</v>
          </cell>
          <cell r="AD191">
            <v>578306</v>
          </cell>
          <cell r="AG191">
            <v>-202407.1</v>
          </cell>
          <cell r="AH191">
            <v>0</v>
          </cell>
          <cell r="AI191">
            <v>0</v>
          </cell>
          <cell r="AJ191">
            <v>-202407.1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-202407.1</v>
          </cell>
        </row>
        <row r="192">
          <cell r="U192">
            <v>-1175340</v>
          </cell>
          <cell r="X192">
            <v>-1175340</v>
          </cell>
          <cell r="Y192">
            <v>0</v>
          </cell>
          <cell r="AD192">
            <v>-1175340</v>
          </cell>
          <cell r="AG192">
            <v>411369</v>
          </cell>
          <cell r="AH192">
            <v>0</v>
          </cell>
          <cell r="AI192">
            <v>0</v>
          </cell>
          <cell r="AJ192">
            <v>411369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411369</v>
          </cell>
        </row>
        <row r="193">
          <cell r="U193">
            <v>-7500</v>
          </cell>
          <cell r="X193">
            <v>-7500</v>
          </cell>
          <cell r="Y193">
            <v>0</v>
          </cell>
          <cell r="AD193">
            <v>-7500</v>
          </cell>
          <cell r="AG193">
            <v>2625</v>
          </cell>
          <cell r="AH193">
            <v>0</v>
          </cell>
          <cell r="AI193">
            <v>0</v>
          </cell>
          <cell r="AJ193">
            <v>2625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2625</v>
          </cell>
        </row>
        <row r="194">
          <cell r="U194">
            <v>0</v>
          </cell>
          <cell r="X194">
            <v>0</v>
          </cell>
          <cell r="Y194">
            <v>0</v>
          </cell>
          <cell r="AD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Q194">
            <v>0</v>
          </cell>
          <cell r="AR194">
            <v>0</v>
          </cell>
        </row>
        <row r="195">
          <cell r="U195">
            <v>-413069</v>
          </cell>
          <cell r="X195">
            <v>-413069</v>
          </cell>
          <cell r="Y195">
            <v>142629</v>
          </cell>
          <cell r="AD195">
            <v>-270440</v>
          </cell>
          <cell r="AG195">
            <v>144574.15</v>
          </cell>
          <cell r="AH195">
            <v>0</v>
          </cell>
          <cell r="AI195">
            <v>0</v>
          </cell>
          <cell r="AJ195">
            <v>144574.15</v>
          </cell>
          <cell r="AK195">
            <v>-49920.149999999994</v>
          </cell>
          <cell r="AL195">
            <v>0</v>
          </cell>
          <cell r="AM195">
            <v>0</v>
          </cell>
          <cell r="AN195">
            <v>0</v>
          </cell>
          <cell r="AO195">
            <v>94654</v>
          </cell>
        </row>
        <row r="196">
          <cell r="U196">
            <v>0</v>
          </cell>
          <cell r="X196">
            <v>0</v>
          </cell>
          <cell r="Y196">
            <v>0</v>
          </cell>
          <cell r="AD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</row>
        <row r="197">
          <cell r="U197">
            <v>-809281</v>
          </cell>
          <cell r="X197">
            <v>-809281</v>
          </cell>
          <cell r="Y197">
            <v>0</v>
          </cell>
          <cell r="AD197">
            <v>-809281</v>
          </cell>
          <cell r="AG197">
            <v>283248.34999999998</v>
          </cell>
          <cell r="AH197">
            <v>0</v>
          </cell>
          <cell r="AI197">
            <v>0</v>
          </cell>
          <cell r="AJ197">
            <v>283248.34999999998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283248.34999999998</v>
          </cell>
        </row>
        <row r="198">
          <cell r="U198">
            <v>-2064289</v>
          </cell>
          <cell r="X198">
            <v>-2064289</v>
          </cell>
          <cell r="Y198">
            <v>0</v>
          </cell>
          <cell r="AD198">
            <v>-2064289</v>
          </cell>
          <cell r="AG198">
            <v>722501.15</v>
          </cell>
          <cell r="AH198">
            <v>0</v>
          </cell>
          <cell r="AI198">
            <v>0</v>
          </cell>
          <cell r="AJ198">
            <v>722501.15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722501.15</v>
          </cell>
        </row>
        <row r="199">
          <cell r="U199">
            <v>0</v>
          </cell>
          <cell r="X199">
            <v>0</v>
          </cell>
          <cell r="Y199">
            <v>0</v>
          </cell>
          <cell r="AD199">
            <v>0</v>
          </cell>
          <cell r="AG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</row>
        <row r="200">
          <cell r="U200">
            <v>146863</v>
          </cell>
          <cell r="X200">
            <v>146863</v>
          </cell>
          <cell r="Y200">
            <v>0</v>
          </cell>
          <cell r="AD200">
            <v>146863</v>
          </cell>
          <cell r="AG200">
            <v>-51402.05</v>
          </cell>
          <cell r="AH200">
            <v>0</v>
          </cell>
          <cell r="AI200">
            <v>0</v>
          </cell>
          <cell r="AJ200">
            <v>-51402.05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-51402.05</v>
          </cell>
        </row>
        <row r="201">
          <cell r="U201">
            <v>155362</v>
          </cell>
          <cell r="X201">
            <v>155362</v>
          </cell>
          <cell r="Y201">
            <v>0</v>
          </cell>
          <cell r="AD201">
            <v>155362</v>
          </cell>
          <cell r="AG201">
            <v>-54376.7</v>
          </cell>
          <cell r="AH201">
            <v>0</v>
          </cell>
          <cell r="AI201">
            <v>0</v>
          </cell>
          <cell r="AJ201">
            <v>-54376.7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-54376.7</v>
          </cell>
          <cell r="AQ201">
            <v>0</v>
          </cell>
          <cell r="AR201">
            <v>-54376.7</v>
          </cell>
        </row>
        <row r="202">
          <cell r="U202">
            <v>113982.78</v>
          </cell>
          <cell r="X202">
            <v>113982.78</v>
          </cell>
          <cell r="Y202">
            <v>-0.35999999998603016</v>
          </cell>
          <cell r="AD202">
            <v>113982.42000000001</v>
          </cell>
          <cell r="AG202">
            <v>-39893.972999999969</v>
          </cell>
          <cell r="AH202">
            <v>0</v>
          </cell>
          <cell r="AI202">
            <v>0</v>
          </cell>
          <cell r="AJ202">
            <v>-39893.972999999969</v>
          </cell>
          <cell r="AK202">
            <v>0.12599999999511055</v>
          </cell>
          <cell r="AL202">
            <v>0</v>
          </cell>
          <cell r="AM202">
            <v>0</v>
          </cell>
          <cell r="AN202">
            <v>0</v>
          </cell>
          <cell r="AO202">
            <v>-39893.846999999972</v>
          </cell>
          <cell r="AQ202">
            <v>0</v>
          </cell>
          <cell r="AR202">
            <v>-39893.846999999972</v>
          </cell>
        </row>
        <row r="203">
          <cell r="U203">
            <v>-213593</v>
          </cell>
          <cell r="X203">
            <v>-213593</v>
          </cell>
          <cell r="Y203">
            <v>16759</v>
          </cell>
          <cell r="AD203">
            <v>-196834</v>
          </cell>
          <cell r="AG203">
            <v>74757.55</v>
          </cell>
          <cell r="AH203">
            <v>0</v>
          </cell>
          <cell r="AI203">
            <v>0</v>
          </cell>
          <cell r="AJ203">
            <v>74757.55</v>
          </cell>
          <cell r="AK203">
            <v>-5865.65</v>
          </cell>
          <cell r="AL203">
            <v>0</v>
          </cell>
          <cell r="AM203">
            <v>0</v>
          </cell>
          <cell r="AN203">
            <v>0</v>
          </cell>
          <cell r="AO203">
            <v>68891.900000000009</v>
          </cell>
        </row>
        <row r="204">
          <cell r="U204">
            <v>-4472902</v>
          </cell>
          <cell r="X204">
            <v>-4472902</v>
          </cell>
          <cell r="Y204">
            <v>0</v>
          </cell>
          <cell r="AD204">
            <v>-4472902</v>
          </cell>
          <cell r="AG204">
            <v>1565515.7</v>
          </cell>
          <cell r="AH204">
            <v>0</v>
          </cell>
          <cell r="AI204">
            <v>0</v>
          </cell>
          <cell r="AJ204">
            <v>1565515.7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1565515.7</v>
          </cell>
          <cell r="AR204">
            <v>1565515.7</v>
          </cell>
        </row>
        <row r="205">
          <cell r="U205">
            <v>-2288484</v>
          </cell>
          <cell r="X205">
            <v>-2288484</v>
          </cell>
          <cell r="Y205">
            <v>0</v>
          </cell>
          <cell r="AD205">
            <v>-2288484</v>
          </cell>
          <cell r="AG205">
            <v>800969.4</v>
          </cell>
          <cell r="AJ205">
            <v>800969.4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800969.4</v>
          </cell>
        </row>
        <row r="206">
          <cell r="U206">
            <v>0</v>
          </cell>
          <cell r="X206">
            <v>0</v>
          </cell>
          <cell r="AD206">
            <v>0</v>
          </cell>
          <cell r="AG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</row>
        <row r="207">
          <cell r="U207" t="str">
            <v xml:space="preserve"> </v>
          </cell>
          <cell r="AL207">
            <v>0</v>
          </cell>
          <cell r="AM207">
            <v>0</v>
          </cell>
        </row>
        <row r="208">
          <cell r="U208">
            <v>-24791251.920000006</v>
          </cell>
          <cell r="V208">
            <v>0</v>
          </cell>
          <cell r="W208">
            <v>0</v>
          </cell>
          <cell r="X208">
            <v>-24791251.920000006</v>
          </cell>
          <cell r="Y208">
            <v>3252151.27</v>
          </cell>
          <cell r="Z208">
            <v>0</v>
          </cell>
          <cell r="AA208">
            <v>0</v>
          </cell>
          <cell r="AB208">
            <v>0</v>
          </cell>
          <cell r="AD208">
            <v>-21539100.650000006</v>
          </cell>
          <cell r="AE208">
            <v>0</v>
          </cell>
          <cell r="AF208">
            <v>0</v>
          </cell>
          <cell r="AG208">
            <v>8676938.1720000021</v>
          </cell>
          <cell r="AH208">
            <v>0</v>
          </cell>
          <cell r="AI208">
            <v>0</v>
          </cell>
          <cell r="AJ208">
            <v>8676938.1720000021</v>
          </cell>
          <cell r="AK208">
            <v>-1138252.9444999998</v>
          </cell>
          <cell r="AL208">
            <v>0</v>
          </cell>
          <cell r="AM208">
            <v>0</v>
          </cell>
          <cell r="AN208">
            <v>0</v>
          </cell>
          <cell r="AO208">
            <v>7538685.227500001</v>
          </cell>
          <cell r="AQ208">
            <v>-9054019.799999997</v>
          </cell>
          <cell r="AR208">
            <v>15505974.2775</v>
          </cell>
        </row>
        <row r="209">
          <cell r="AG209">
            <v>-8676938.1720000021</v>
          </cell>
        </row>
        <row r="210">
          <cell r="AO210">
            <v>-7538685.2275000019</v>
          </cell>
        </row>
        <row r="211">
          <cell r="AO211">
            <v>150773.70455000002</v>
          </cell>
        </row>
        <row r="215">
          <cell r="U215">
            <v>-24791251.920000006</v>
          </cell>
          <cell r="V215">
            <v>0</v>
          </cell>
          <cell r="W215">
            <v>0</v>
          </cell>
          <cell r="X215">
            <v>-24791251.920000006</v>
          </cell>
          <cell r="Y215">
            <v>3252151.27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-21539100.650000006</v>
          </cell>
          <cell r="AE215">
            <v>0</v>
          </cell>
          <cell r="AF215">
            <v>0</v>
          </cell>
          <cell r="AG215">
            <v>8676938.1720000021</v>
          </cell>
          <cell r="AH215">
            <v>0</v>
          </cell>
          <cell r="AI215">
            <v>0</v>
          </cell>
          <cell r="AJ215">
            <v>8676938.1720000021</v>
          </cell>
          <cell r="AK215">
            <v>-1138252.9444999998</v>
          </cell>
          <cell r="AL215">
            <v>0</v>
          </cell>
          <cell r="AM215">
            <v>0</v>
          </cell>
          <cell r="AN215">
            <v>0</v>
          </cell>
          <cell r="AO215">
            <v>150773.70454999909</v>
          </cell>
          <cell r="AP215">
            <v>0</v>
          </cell>
          <cell r="AQ215">
            <v>-9054019.799999997</v>
          </cell>
          <cell r="AR215">
            <v>15505974.2775</v>
          </cell>
        </row>
        <row r="225">
          <cell r="AQ225">
            <v>0</v>
          </cell>
          <cell r="AR225">
            <v>0</v>
          </cell>
        </row>
        <row r="226">
          <cell r="X226">
            <v>0</v>
          </cell>
        </row>
        <row r="227">
          <cell r="X227">
            <v>0</v>
          </cell>
          <cell r="AD227">
            <v>0</v>
          </cell>
        </row>
        <row r="228">
          <cell r="X228">
            <v>0</v>
          </cell>
          <cell r="Y228">
            <v>0</v>
          </cell>
          <cell r="AD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O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3"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Q233">
            <v>0</v>
          </cell>
          <cell r="AR233">
            <v>0</v>
          </cell>
        </row>
        <row r="235">
          <cell r="AG235">
            <v>0</v>
          </cell>
        </row>
        <row r="236"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</row>
        <row r="255">
          <cell r="V255">
            <v>0</v>
          </cell>
          <cell r="W255">
            <v>0</v>
          </cell>
        </row>
        <row r="256">
          <cell r="AQ256">
            <v>0</v>
          </cell>
          <cell r="AR256">
            <v>0</v>
          </cell>
        </row>
        <row r="257">
          <cell r="X257">
            <v>0</v>
          </cell>
        </row>
        <row r="259">
          <cell r="U259">
            <v>0.42000000001280569</v>
          </cell>
          <cell r="X259">
            <v>0.42000000001280569</v>
          </cell>
          <cell r="Y259">
            <v>0</v>
          </cell>
          <cell r="AD259">
            <v>0.42000000001280569</v>
          </cell>
          <cell r="AG259">
            <v>-0.14700000000448199</v>
          </cell>
          <cell r="AH259">
            <v>0</v>
          </cell>
          <cell r="AI259">
            <v>0</v>
          </cell>
          <cell r="AJ259">
            <v>-0.14700000000448199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-0.14700000000448199</v>
          </cell>
          <cell r="AP259">
            <v>13</v>
          </cell>
          <cell r="AQ259">
            <v>0</v>
          </cell>
          <cell r="AR259">
            <v>-0.14700000000448199</v>
          </cell>
        </row>
        <row r="260">
          <cell r="U260">
            <v>-296591</v>
          </cell>
          <cell r="X260">
            <v>-296591</v>
          </cell>
          <cell r="Y260">
            <v>0</v>
          </cell>
          <cell r="AD260">
            <v>-296591</v>
          </cell>
          <cell r="AG260">
            <v>103806.85</v>
          </cell>
          <cell r="AH260">
            <v>0</v>
          </cell>
          <cell r="AI260">
            <v>0</v>
          </cell>
          <cell r="AJ260">
            <v>103806.85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103806.85</v>
          </cell>
          <cell r="AP260">
            <v>10</v>
          </cell>
          <cell r="AQ260">
            <v>0</v>
          </cell>
          <cell r="AR260">
            <v>103806.85</v>
          </cell>
        </row>
        <row r="261">
          <cell r="U261">
            <v>8849167</v>
          </cell>
          <cell r="X261">
            <v>8849167</v>
          </cell>
          <cell r="Y261">
            <v>-60643</v>
          </cell>
          <cell r="AD261">
            <v>8788524</v>
          </cell>
          <cell r="AG261">
            <v>-3097208.45</v>
          </cell>
          <cell r="AH261">
            <v>0</v>
          </cell>
          <cell r="AI261">
            <v>0</v>
          </cell>
          <cell r="AJ261">
            <v>-3097208.45</v>
          </cell>
          <cell r="AK261">
            <v>21225.05</v>
          </cell>
          <cell r="AL261">
            <v>0</v>
          </cell>
          <cell r="AM261">
            <v>0</v>
          </cell>
          <cell r="AN261">
            <v>0</v>
          </cell>
          <cell r="AO261">
            <v>-3075983.4000000004</v>
          </cell>
          <cell r="AP261">
            <v>1</v>
          </cell>
          <cell r="AQ261">
            <v>-3075983.4000000004</v>
          </cell>
          <cell r="AR261">
            <v>0</v>
          </cell>
        </row>
        <row r="262">
          <cell r="U262">
            <v>0</v>
          </cell>
          <cell r="X262">
            <v>0</v>
          </cell>
          <cell r="Y262">
            <v>0</v>
          </cell>
          <cell r="AD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14</v>
          </cell>
          <cell r="AQ262">
            <v>0</v>
          </cell>
          <cell r="AR262">
            <v>0</v>
          </cell>
        </row>
        <row r="263">
          <cell r="U263">
            <v>-85755</v>
          </cell>
          <cell r="X263">
            <v>-85755</v>
          </cell>
          <cell r="Y263">
            <v>21864</v>
          </cell>
          <cell r="AD263">
            <v>-63891</v>
          </cell>
          <cell r="AG263">
            <v>30014.25</v>
          </cell>
          <cell r="AH263">
            <v>0</v>
          </cell>
          <cell r="AI263">
            <v>0</v>
          </cell>
          <cell r="AJ263">
            <v>30014.25</v>
          </cell>
          <cell r="AK263">
            <v>-7652.4</v>
          </cell>
          <cell r="AL263">
            <v>0</v>
          </cell>
          <cell r="AM263">
            <v>0</v>
          </cell>
          <cell r="AN263">
            <v>0</v>
          </cell>
          <cell r="AO263">
            <v>22361.85</v>
          </cell>
          <cell r="AP263">
            <v>11</v>
          </cell>
          <cell r="AQ263">
            <v>0</v>
          </cell>
          <cell r="AR263">
            <v>22361.85</v>
          </cell>
        </row>
        <row r="264">
          <cell r="U264">
            <v>-638836</v>
          </cell>
          <cell r="X264">
            <v>-638836</v>
          </cell>
          <cell r="Y264">
            <v>-243793</v>
          </cell>
          <cell r="AD264">
            <v>-882629</v>
          </cell>
          <cell r="AG264">
            <v>223592.6</v>
          </cell>
          <cell r="AH264">
            <v>0</v>
          </cell>
          <cell r="AI264">
            <v>0</v>
          </cell>
          <cell r="AJ264">
            <v>223592.6</v>
          </cell>
          <cell r="AK264">
            <v>85327.549999999988</v>
          </cell>
          <cell r="AL264">
            <v>0</v>
          </cell>
          <cell r="AM264">
            <v>0</v>
          </cell>
          <cell r="AN264">
            <v>0</v>
          </cell>
          <cell r="AO264">
            <v>308920.15000000002</v>
          </cell>
          <cell r="AP264">
            <v>2</v>
          </cell>
          <cell r="AQ264">
            <v>0</v>
          </cell>
          <cell r="AR264">
            <v>308920.15000000002</v>
          </cell>
        </row>
        <row r="265">
          <cell r="U265">
            <v>-2123328</v>
          </cell>
          <cell r="X265">
            <v>-2123328</v>
          </cell>
          <cell r="Y265">
            <v>1664052</v>
          </cell>
          <cell r="AD265">
            <v>-459276</v>
          </cell>
          <cell r="AG265">
            <v>743164.8</v>
          </cell>
          <cell r="AH265">
            <v>0</v>
          </cell>
          <cell r="AI265">
            <v>0</v>
          </cell>
          <cell r="AJ265">
            <v>743164.8</v>
          </cell>
          <cell r="AK265">
            <v>-582418.19999999995</v>
          </cell>
          <cell r="AL265">
            <v>0</v>
          </cell>
          <cell r="AM265">
            <v>0</v>
          </cell>
          <cell r="AN265">
            <v>0</v>
          </cell>
          <cell r="AO265">
            <v>160746.60000000009</v>
          </cell>
          <cell r="AP265">
            <v>16</v>
          </cell>
          <cell r="AQ265">
            <v>0</v>
          </cell>
          <cell r="AR265">
            <v>160746.60000000009</v>
          </cell>
        </row>
        <row r="266">
          <cell r="U266">
            <v>-132025</v>
          </cell>
          <cell r="X266">
            <v>-132025</v>
          </cell>
          <cell r="Y266">
            <v>0</v>
          </cell>
          <cell r="AD266">
            <v>-132025</v>
          </cell>
          <cell r="AG266">
            <v>46208.75</v>
          </cell>
          <cell r="AH266">
            <v>0</v>
          </cell>
          <cell r="AI266">
            <v>0</v>
          </cell>
          <cell r="AJ266">
            <v>46208.75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46208.75</v>
          </cell>
          <cell r="AP266">
            <v>17</v>
          </cell>
          <cell r="AQ266">
            <v>0</v>
          </cell>
          <cell r="AR266">
            <v>46208.75</v>
          </cell>
        </row>
        <row r="267">
          <cell r="U267">
            <v>0</v>
          </cell>
          <cell r="X267">
            <v>0</v>
          </cell>
          <cell r="Y267">
            <v>-827797</v>
          </cell>
          <cell r="AD267">
            <v>-827797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289728.94999999995</v>
          </cell>
          <cell r="AL267">
            <v>0</v>
          </cell>
          <cell r="AM267">
            <v>0</v>
          </cell>
          <cell r="AN267">
            <v>0</v>
          </cell>
          <cell r="AO267">
            <v>289728.94999999995</v>
          </cell>
          <cell r="AP267">
            <v>8</v>
          </cell>
          <cell r="AQ267">
            <v>0</v>
          </cell>
          <cell r="AR267">
            <v>289728.94999999995</v>
          </cell>
        </row>
        <row r="268">
          <cell r="U268">
            <v>59004.160000000003</v>
          </cell>
          <cell r="V268">
            <v>-59004</v>
          </cell>
          <cell r="X268">
            <v>0.16000000000349246</v>
          </cell>
          <cell r="Y268">
            <v>-614718</v>
          </cell>
          <cell r="AD268">
            <v>-614717.84</v>
          </cell>
          <cell r="AG268">
            <v>-20651.455999999998</v>
          </cell>
          <cell r="AH268">
            <v>20651.399999999998</v>
          </cell>
          <cell r="AI268">
            <v>0</v>
          </cell>
          <cell r="AJ268">
            <v>-5.6000000000494765E-2</v>
          </cell>
          <cell r="AK268">
            <v>215151.3</v>
          </cell>
          <cell r="AL268">
            <v>0</v>
          </cell>
          <cell r="AM268">
            <v>0</v>
          </cell>
          <cell r="AN268">
            <v>0</v>
          </cell>
          <cell r="AO268">
            <v>215151.24399999998</v>
          </cell>
          <cell r="AP268">
            <v>15</v>
          </cell>
          <cell r="AQ268">
            <v>0</v>
          </cell>
          <cell r="AR268">
            <v>215151.24399999998</v>
          </cell>
        </row>
        <row r="269">
          <cell r="U269">
            <v>0</v>
          </cell>
          <cell r="X269">
            <v>0</v>
          </cell>
          <cell r="Y269">
            <v>0</v>
          </cell>
          <cell r="AD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3</v>
          </cell>
          <cell r="AQ269">
            <v>0</v>
          </cell>
          <cell r="AR269">
            <v>0</v>
          </cell>
        </row>
        <row r="270">
          <cell r="U270">
            <v>0</v>
          </cell>
          <cell r="X270">
            <v>0</v>
          </cell>
          <cell r="Y270">
            <v>0</v>
          </cell>
          <cell r="AD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6</v>
          </cell>
          <cell r="AQ270">
            <v>0</v>
          </cell>
          <cell r="AR270">
            <v>0</v>
          </cell>
        </row>
        <row r="271">
          <cell r="U271">
            <v>0</v>
          </cell>
          <cell r="X271">
            <v>0</v>
          </cell>
          <cell r="Y271">
            <v>0</v>
          </cell>
          <cell r="AD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12</v>
          </cell>
          <cell r="AQ271">
            <v>0</v>
          </cell>
          <cell r="AR271">
            <v>0</v>
          </cell>
        </row>
        <row r="272">
          <cell r="U272">
            <v>-6032085</v>
          </cell>
          <cell r="X272">
            <v>-6032085</v>
          </cell>
          <cell r="Y272">
            <v>-156304</v>
          </cell>
          <cell r="AD272">
            <v>-6188389</v>
          </cell>
          <cell r="AG272">
            <v>2111229.75</v>
          </cell>
          <cell r="AH272">
            <v>0</v>
          </cell>
          <cell r="AI272">
            <v>0</v>
          </cell>
          <cell r="AJ272">
            <v>2111229.75</v>
          </cell>
          <cell r="AK272">
            <v>54706.399999999994</v>
          </cell>
          <cell r="AL272">
            <v>0</v>
          </cell>
          <cell r="AM272">
            <v>0</v>
          </cell>
          <cell r="AN272">
            <v>0</v>
          </cell>
          <cell r="AO272">
            <v>2165936.15</v>
          </cell>
        </row>
        <row r="273">
          <cell r="U273">
            <v>-323885</v>
          </cell>
          <cell r="X273">
            <v>-323885</v>
          </cell>
          <cell r="Y273">
            <v>0</v>
          </cell>
          <cell r="AD273">
            <v>-323885</v>
          </cell>
          <cell r="AG273">
            <v>113359.75</v>
          </cell>
          <cell r="AH273">
            <v>0</v>
          </cell>
          <cell r="AI273">
            <v>0</v>
          </cell>
          <cell r="AJ273">
            <v>113359.75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113359.75</v>
          </cell>
        </row>
        <row r="274">
          <cell r="U274">
            <v>-59004</v>
          </cell>
          <cell r="V274">
            <v>59004</v>
          </cell>
          <cell r="X274">
            <v>0</v>
          </cell>
          <cell r="Y274">
            <v>0</v>
          </cell>
          <cell r="AD274">
            <v>0</v>
          </cell>
          <cell r="AG274">
            <v>20651.400000000001</v>
          </cell>
          <cell r="AH274">
            <v>-20651.399999999998</v>
          </cell>
          <cell r="AI274">
            <v>0</v>
          </cell>
          <cell r="AJ274">
            <v>3.637978807091713E-12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3.637978807091713E-12</v>
          </cell>
        </row>
        <row r="275">
          <cell r="U275">
            <v>2.0000000018626451E-2</v>
          </cell>
          <cell r="X275">
            <v>2.0000000018626451E-2</v>
          </cell>
          <cell r="Y275">
            <v>0</v>
          </cell>
          <cell r="AD275">
            <v>2.0000000018626451E-2</v>
          </cell>
          <cell r="AG275">
            <v>-7.0000000065192575E-3</v>
          </cell>
          <cell r="AH275">
            <v>0</v>
          </cell>
          <cell r="AI275">
            <v>0</v>
          </cell>
          <cell r="AJ275">
            <v>-7.0000000065192575E-3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-7.0000000065192575E-3</v>
          </cell>
        </row>
        <row r="276">
          <cell r="U276">
            <v>0</v>
          </cell>
          <cell r="W276">
            <v>4966170</v>
          </cell>
          <cell r="X276">
            <v>4966170</v>
          </cell>
          <cell r="Y276">
            <v>0</v>
          </cell>
          <cell r="AD276">
            <v>4966170</v>
          </cell>
          <cell r="AG276">
            <v>0</v>
          </cell>
          <cell r="AH276">
            <v>0</v>
          </cell>
          <cell r="AI276">
            <v>-1738159.5</v>
          </cell>
          <cell r="AJ276">
            <v>-1738159.5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</row>
        <row r="277">
          <cell r="U277">
            <v>0</v>
          </cell>
          <cell r="Y277">
            <v>0</v>
          </cell>
          <cell r="AD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</row>
        <row r="278">
          <cell r="U278">
            <v>0</v>
          </cell>
          <cell r="Y278">
            <v>0</v>
          </cell>
          <cell r="AD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O278">
            <v>0</v>
          </cell>
        </row>
        <row r="279">
          <cell r="U279">
            <v>0</v>
          </cell>
          <cell r="Y279">
            <v>0</v>
          </cell>
          <cell r="AD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O279">
            <v>0</v>
          </cell>
        </row>
        <row r="280">
          <cell r="AL280">
            <v>0</v>
          </cell>
          <cell r="AM280">
            <v>0</v>
          </cell>
        </row>
        <row r="281">
          <cell r="U281">
            <v>-783337.39999999991</v>
          </cell>
          <cell r="V281">
            <v>0</v>
          </cell>
          <cell r="W281">
            <v>4966170</v>
          </cell>
          <cell r="X281">
            <v>4182832.6</v>
          </cell>
          <cell r="Y281">
            <v>-217339</v>
          </cell>
          <cell r="Z281">
            <v>0</v>
          </cell>
          <cell r="AA281">
            <v>0</v>
          </cell>
          <cell r="AB281">
            <v>0</v>
          </cell>
          <cell r="AD281">
            <v>3965493.6</v>
          </cell>
          <cell r="AE281">
            <v>0</v>
          </cell>
          <cell r="AF281">
            <v>0</v>
          </cell>
          <cell r="AG281">
            <v>274168.0900000002</v>
          </cell>
          <cell r="AH281">
            <v>0</v>
          </cell>
          <cell r="AI281">
            <v>-1738159.5</v>
          </cell>
          <cell r="AJ281">
            <v>-1463991.41</v>
          </cell>
          <cell r="AK281">
            <v>76068.649999999936</v>
          </cell>
          <cell r="AL281">
            <v>0</v>
          </cell>
          <cell r="AM281">
            <v>0</v>
          </cell>
          <cell r="AN281">
            <v>0</v>
          </cell>
          <cell r="AO281">
            <v>350236.74</v>
          </cell>
          <cell r="AQ281">
            <v>-3075983.4000000004</v>
          </cell>
          <cell r="AR281">
            <v>1146924.247</v>
          </cell>
        </row>
        <row r="282">
          <cell r="AD282">
            <v>67016.841839999994</v>
          </cell>
          <cell r="AG282">
            <v>-274168.08999999997</v>
          </cell>
          <cell r="AK282">
            <v>0</v>
          </cell>
        </row>
        <row r="283">
          <cell r="AO283">
            <v>1387922.76</v>
          </cell>
        </row>
        <row r="288">
          <cell r="U288">
            <v>-783337.39999999991</v>
          </cell>
          <cell r="V288">
            <v>0</v>
          </cell>
          <cell r="W288">
            <v>4966170</v>
          </cell>
          <cell r="X288">
            <v>4182832.6</v>
          </cell>
          <cell r="Y288">
            <v>-217339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3965493.6</v>
          </cell>
          <cell r="AE288">
            <v>0</v>
          </cell>
          <cell r="AF288">
            <v>0</v>
          </cell>
          <cell r="AG288">
            <v>274168.0900000002</v>
          </cell>
          <cell r="AH288">
            <v>0</v>
          </cell>
          <cell r="AI288">
            <v>-1738159.5</v>
          </cell>
          <cell r="AJ288">
            <v>-1463991.41</v>
          </cell>
          <cell r="AK288">
            <v>76068.649999999936</v>
          </cell>
          <cell r="AL288">
            <v>0</v>
          </cell>
          <cell r="AM288">
            <v>0</v>
          </cell>
          <cell r="AN288">
            <v>0</v>
          </cell>
          <cell r="AO288">
            <v>1738159.5</v>
          </cell>
          <cell r="AP288">
            <v>0</v>
          </cell>
          <cell r="AQ288">
            <v>-3075983.4000000004</v>
          </cell>
          <cell r="AR288">
            <v>1146924.247</v>
          </cell>
        </row>
        <row r="297">
          <cell r="AQ297">
            <v>0</v>
          </cell>
          <cell r="AR297">
            <v>0</v>
          </cell>
        </row>
        <row r="302"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AB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Q302">
            <v>0</v>
          </cell>
          <cell r="AR302">
            <v>0</v>
          </cell>
        </row>
        <row r="305"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</row>
        <row r="318">
          <cell r="V318">
            <v>0</v>
          </cell>
          <cell r="W318">
            <v>0</v>
          </cell>
        </row>
        <row r="319">
          <cell r="AQ319">
            <v>0</v>
          </cell>
          <cell r="AR319">
            <v>0</v>
          </cell>
        </row>
        <row r="320">
          <cell r="X320">
            <v>0</v>
          </cell>
        </row>
        <row r="323">
          <cell r="U323">
            <v>-1599505</v>
          </cell>
          <cell r="X323">
            <v>-1599505</v>
          </cell>
          <cell r="Y323">
            <v>0</v>
          </cell>
          <cell r="AD323">
            <v>-1599505</v>
          </cell>
          <cell r="AG323">
            <v>559826.75</v>
          </cell>
          <cell r="AH323">
            <v>0</v>
          </cell>
          <cell r="AI323">
            <v>0</v>
          </cell>
          <cell r="AJ323">
            <v>559826.75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559826.75</v>
          </cell>
          <cell r="AQ323">
            <v>0</v>
          </cell>
          <cell r="AR323">
            <v>559826.75</v>
          </cell>
        </row>
        <row r="324">
          <cell r="U324">
            <v>0</v>
          </cell>
          <cell r="X324">
            <v>0</v>
          </cell>
          <cell r="Y324">
            <v>0</v>
          </cell>
          <cell r="AD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Q324">
            <v>0</v>
          </cell>
          <cell r="AR324">
            <v>0</v>
          </cell>
        </row>
        <row r="325">
          <cell r="U325">
            <v>0</v>
          </cell>
          <cell r="X325">
            <v>0</v>
          </cell>
          <cell r="Y325">
            <v>0</v>
          </cell>
          <cell r="AD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Q325">
            <v>0</v>
          </cell>
          <cell r="AR325">
            <v>0</v>
          </cell>
        </row>
        <row r="326">
          <cell r="U326">
            <v>695722</v>
          </cell>
          <cell r="X326">
            <v>695722</v>
          </cell>
          <cell r="Y326">
            <v>0</v>
          </cell>
          <cell r="AD326">
            <v>695722</v>
          </cell>
          <cell r="AG326">
            <v>-243502.7</v>
          </cell>
          <cell r="AH326">
            <v>0</v>
          </cell>
          <cell r="AI326">
            <v>0</v>
          </cell>
          <cell r="AJ326">
            <v>-243502.7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-243502.7</v>
          </cell>
          <cell r="AQ326">
            <v>0</v>
          </cell>
          <cell r="AR326">
            <v>-243502.7</v>
          </cell>
        </row>
        <row r="327">
          <cell r="U327">
            <v>0</v>
          </cell>
          <cell r="X327">
            <v>0</v>
          </cell>
          <cell r="Y327">
            <v>0</v>
          </cell>
          <cell r="AD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Q327">
            <v>0</v>
          </cell>
          <cell r="AR327">
            <v>0</v>
          </cell>
        </row>
        <row r="328">
          <cell r="U328">
            <v>0</v>
          </cell>
          <cell r="X328">
            <v>0</v>
          </cell>
          <cell r="Y328">
            <v>0</v>
          </cell>
          <cell r="AD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Q328">
            <v>0</v>
          </cell>
          <cell r="AR328">
            <v>0</v>
          </cell>
        </row>
        <row r="329">
          <cell r="U329">
            <v>0</v>
          </cell>
          <cell r="X329">
            <v>0</v>
          </cell>
          <cell r="Y329">
            <v>0</v>
          </cell>
          <cell r="AD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Q329">
            <v>0</v>
          </cell>
          <cell r="AR329">
            <v>0</v>
          </cell>
        </row>
        <row r="330">
          <cell r="U330">
            <v>-237152</v>
          </cell>
          <cell r="X330">
            <v>-237152</v>
          </cell>
          <cell r="Y330">
            <v>0</v>
          </cell>
          <cell r="AD330">
            <v>-237152</v>
          </cell>
          <cell r="AG330">
            <v>83003.199999999997</v>
          </cell>
          <cell r="AH330">
            <v>0</v>
          </cell>
          <cell r="AI330">
            <v>0</v>
          </cell>
          <cell r="AJ330">
            <v>83003.199999999997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83003.199999999997</v>
          </cell>
          <cell r="AQ330">
            <v>0</v>
          </cell>
          <cell r="AR330">
            <v>83003.199999999997</v>
          </cell>
        </row>
        <row r="331">
          <cell r="U331">
            <v>0</v>
          </cell>
          <cell r="X331">
            <v>0</v>
          </cell>
          <cell r="Y331">
            <v>0</v>
          </cell>
          <cell r="AD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Q331">
            <v>0</v>
          </cell>
          <cell r="AR331">
            <v>0</v>
          </cell>
        </row>
        <row r="332">
          <cell r="U332">
            <v>-373198</v>
          </cell>
          <cell r="X332">
            <v>-373198</v>
          </cell>
          <cell r="Y332">
            <v>0</v>
          </cell>
          <cell r="AD332">
            <v>-373198</v>
          </cell>
          <cell r="AG332">
            <v>130619.3</v>
          </cell>
          <cell r="AH332">
            <v>0</v>
          </cell>
          <cell r="AI332">
            <v>0</v>
          </cell>
          <cell r="AJ332">
            <v>130619.3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130619.3</v>
          </cell>
          <cell r="AQ332">
            <v>0</v>
          </cell>
          <cell r="AR332">
            <v>130619.3</v>
          </cell>
        </row>
        <row r="333">
          <cell r="U333">
            <v>0</v>
          </cell>
          <cell r="X333">
            <v>0</v>
          </cell>
          <cell r="Y333">
            <v>0</v>
          </cell>
          <cell r="AD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Q333">
            <v>0</v>
          </cell>
          <cell r="AR333">
            <v>0</v>
          </cell>
        </row>
        <row r="334">
          <cell r="U334">
            <v>0</v>
          </cell>
          <cell r="X334">
            <v>0</v>
          </cell>
          <cell r="Y334">
            <v>0</v>
          </cell>
          <cell r="AD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1</v>
          </cell>
          <cell r="AQ334">
            <v>0</v>
          </cell>
          <cell r="AR334">
            <v>0</v>
          </cell>
        </row>
        <row r="335">
          <cell r="U335">
            <v>-1335473</v>
          </cell>
          <cell r="X335">
            <v>-1335473</v>
          </cell>
          <cell r="Y335">
            <v>0</v>
          </cell>
          <cell r="AD335">
            <v>-1335473</v>
          </cell>
          <cell r="AG335">
            <v>467415.55</v>
          </cell>
          <cell r="AH335">
            <v>0</v>
          </cell>
          <cell r="AI335">
            <v>0</v>
          </cell>
          <cell r="AJ335">
            <v>467415.55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467415.55</v>
          </cell>
          <cell r="AQ335">
            <v>0</v>
          </cell>
          <cell r="AR335">
            <v>467415.55</v>
          </cell>
        </row>
        <row r="336">
          <cell r="U336">
            <v>-1756675</v>
          </cell>
          <cell r="X336">
            <v>-1756675</v>
          </cell>
          <cell r="Y336">
            <v>0</v>
          </cell>
          <cell r="AD336">
            <v>-1756675</v>
          </cell>
          <cell r="AG336">
            <v>614836.25</v>
          </cell>
          <cell r="AH336">
            <v>0</v>
          </cell>
          <cell r="AI336">
            <v>0</v>
          </cell>
          <cell r="AJ336">
            <v>614836.25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614836.25</v>
          </cell>
          <cell r="AQ336">
            <v>0</v>
          </cell>
          <cell r="AR336">
            <v>614836.25</v>
          </cell>
        </row>
        <row r="337">
          <cell r="U337">
            <v>0</v>
          </cell>
          <cell r="X337">
            <v>0</v>
          </cell>
          <cell r="Y337">
            <v>0</v>
          </cell>
          <cell r="AD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</row>
        <row r="338">
          <cell r="U338">
            <v>0</v>
          </cell>
          <cell r="X338">
            <v>0</v>
          </cell>
          <cell r="Y338">
            <v>0</v>
          </cell>
          <cell r="AD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</row>
        <row r="339">
          <cell r="U339">
            <v>0</v>
          </cell>
          <cell r="X339">
            <v>0</v>
          </cell>
          <cell r="Y339">
            <v>0</v>
          </cell>
          <cell r="AD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</row>
        <row r="340">
          <cell r="U340">
            <v>0</v>
          </cell>
          <cell r="X340">
            <v>0</v>
          </cell>
          <cell r="Y340">
            <v>0</v>
          </cell>
          <cell r="AD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</row>
        <row r="341">
          <cell r="U341">
            <v>0</v>
          </cell>
          <cell r="X341">
            <v>0</v>
          </cell>
          <cell r="Y341">
            <v>0</v>
          </cell>
          <cell r="AD341">
            <v>0</v>
          </cell>
          <cell r="AG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Q341">
            <v>0</v>
          </cell>
          <cell r="AR341">
            <v>0</v>
          </cell>
        </row>
        <row r="342">
          <cell r="AL342">
            <v>0</v>
          </cell>
          <cell r="AM342">
            <v>0</v>
          </cell>
        </row>
        <row r="343">
          <cell r="U343">
            <v>-4606281</v>
          </cell>
          <cell r="V343">
            <v>0</v>
          </cell>
          <cell r="W343">
            <v>0</v>
          </cell>
          <cell r="X343">
            <v>-4606281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D343">
            <v>-4606281</v>
          </cell>
          <cell r="AE343">
            <v>0</v>
          </cell>
          <cell r="AF343">
            <v>0</v>
          </cell>
          <cell r="AG343">
            <v>1612198.35</v>
          </cell>
          <cell r="AH343">
            <v>0</v>
          </cell>
          <cell r="AI343">
            <v>0</v>
          </cell>
          <cell r="AJ343">
            <v>1612198.35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1612198.35</v>
          </cell>
          <cell r="AQ343">
            <v>0</v>
          </cell>
          <cell r="AR343">
            <v>1612198.35</v>
          </cell>
        </row>
        <row r="344">
          <cell r="AG344">
            <v>-1612198.3499999999</v>
          </cell>
          <cell r="AO344">
            <v>-1612198.3499999999</v>
          </cell>
        </row>
        <row r="345">
          <cell r="X345">
            <v>0</v>
          </cell>
          <cell r="AD345">
            <v>0</v>
          </cell>
          <cell r="AN345">
            <v>0</v>
          </cell>
          <cell r="AO345">
            <v>0</v>
          </cell>
          <cell r="AQ345">
            <v>0</v>
          </cell>
          <cell r="AR345">
            <v>0</v>
          </cell>
        </row>
        <row r="346">
          <cell r="X346">
            <v>0</v>
          </cell>
          <cell r="AD346">
            <v>0</v>
          </cell>
          <cell r="AN346">
            <v>0</v>
          </cell>
          <cell r="AO346">
            <v>0</v>
          </cell>
          <cell r="AQ346">
            <v>0</v>
          </cell>
          <cell r="AR346">
            <v>0</v>
          </cell>
        </row>
        <row r="347">
          <cell r="X347">
            <v>0</v>
          </cell>
          <cell r="AD347">
            <v>0</v>
          </cell>
          <cell r="AN347">
            <v>0</v>
          </cell>
          <cell r="AO347">
            <v>0</v>
          </cell>
          <cell r="AQ347">
            <v>0</v>
          </cell>
          <cell r="AR347">
            <v>0</v>
          </cell>
        </row>
        <row r="348">
          <cell r="X348">
            <v>0</v>
          </cell>
          <cell r="AD348">
            <v>0</v>
          </cell>
          <cell r="AO348">
            <v>0</v>
          </cell>
          <cell r="AQ348">
            <v>0</v>
          </cell>
          <cell r="AR348">
            <v>0</v>
          </cell>
        </row>
        <row r="349">
          <cell r="U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D349">
            <v>0</v>
          </cell>
          <cell r="AE349">
            <v>0</v>
          </cell>
          <cell r="AF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Q349">
            <v>0</v>
          </cell>
          <cell r="AR349">
            <v>0</v>
          </cell>
        </row>
        <row r="350">
          <cell r="U350">
            <v>-4606281</v>
          </cell>
          <cell r="V350">
            <v>0</v>
          </cell>
          <cell r="W350">
            <v>0</v>
          </cell>
          <cell r="X350">
            <v>-4606281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D350">
            <v>-4606281</v>
          </cell>
          <cell r="AE350">
            <v>0</v>
          </cell>
          <cell r="AF350">
            <v>0</v>
          </cell>
          <cell r="AG350">
            <v>1612198.35</v>
          </cell>
          <cell r="AH350">
            <v>0</v>
          </cell>
          <cell r="AI350">
            <v>0</v>
          </cell>
          <cell r="AJ350">
            <v>1612198.35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1612198.35</v>
          </cell>
          <cell r="AQ350">
            <v>0</v>
          </cell>
          <cell r="AR350">
            <v>1612198.35</v>
          </cell>
        </row>
        <row r="352">
          <cell r="AO352">
            <v>-1612198.3499999999</v>
          </cell>
        </row>
        <row r="356">
          <cell r="U356">
            <v>-4606281</v>
          </cell>
          <cell r="V356">
            <v>0</v>
          </cell>
          <cell r="W356">
            <v>0</v>
          </cell>
          <cell r="X356">
            <v>-4606281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-4606281</v>
          </cell>
          <cell r="AE356">
            <v>0</v>
          </cell>
          <cell r="AF356">
            <v>0</v>
          </cell>
          <cell r="AG356">
            <v>1612198.35</v>
          </cell>
          <cell r="AH356">
            <v>0</v>
          </cell>
          <cell r="AI356">
            <v>0</v>
          </cell>
          <cell r="AJ356">
            <v>1612198.35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2.3283064365386963E-10</v>
          </cell>
          <cell r="AP356">
            <v>0</v>
          </cell>
          <cell r="AQ356">
            <v>0</v>
          </cell>
          <cell r="AR356">
            <v>1612198.35</v>
          </cell>
        </row>
        <row r="376">
          <cell r="V376">
            <v>0</v>
          </cell>
          <cell r="W376">
            <v>0</v>
          </cell>
        </row>
        <row r="377">
          <cell r="AQ377">
            <v>0</v>
          </cell>
          <cell r="AR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U380">
            <v>0</v>
          </cell>
          <cell r="X380">
            <v>0</v>
          </cell>
          <cell r="Y380">
            <v>0</v>
          </cell>
          <cell r="AD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1</v>
          </cell>
          <cell r="AQ380">
            <v>0</v>
          </cell>
          <cell r="AR380">
            <v>0</v>
          </cell>
        </row>
        <row r="381">
          <cell r="U381">
            <v>-577677</v>
          </cell>
          <cell r="W381">
            <v>577677</v>
          </cell>
          <cell r="X381">
            <v>0</v>
          </cell>
          <cell r="Y381">
            <v>0</v>
          </cell>
          <cell r="AD381">
            <v>0</v>
          </cell>
          <cell r="AG381">
            <v>202186.95</v>
          </cell>
          <cell r="AH381">
            <v>0</v>
          </cell>
          <cell r="AI381">
            <v>-202186.94999999998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Q381">
            <v>0</v>
          </cell>
          <cell r="AR381">
            <v>0</v>
          </cell>
        </row>
        <row r="382">
          <cell r="U382">
            <v>-200000</v>
          </cell>
          <cell r="W382">
            <v>889249</v>
          </cell>
          <cell r="X382">
            <v>689249</v>
          </cell>
          <cell r="Y382">
            <v>-689249</v>
          </cell>
          <cell r="AD382">
            <v>0</v>
          </cell>
          <cell r="AG382">
            <v>70000</v>
          </cell>
          <cell r="AH382">
            <v>0</v>
          </cell>
          <cell r="AI382">
            <v>-311237.14999999997</v>
          </cell>
          <cell r="AJ382">
            <v>-241237.14999999997</v>
          </cell>
          <cell r="AK382">
            <v>241237.15</v>
          </cell>
          <cell r="AL382">
            <v>0</v>
          </cell>
          <cell r="AM382">
            <v>0</v>
          </cell>
          <cell r="AN382">
            <v>0</v>
          </cell>
          <cell r="AO382">
            <v>2.9103830456733704E-11</v>
          </cell>
        </row>
        <row r="383">
          <cell r="U383">
            <v>0</v>
          </cell>
          <cell r="W383">
            <v>-1466926</v>
          </cell>
          <cell r="X383">
            <v>-1466926</v>
          </cell>
          <cell r="Y383">
            <v>277749</v>
          </cell>
          <cell r="AD383">
            <v>-1189177</v>
          </cell>
          <cell r="AG383">
            <v>0</v>
          </cell>
          <cell r="AH383">
            <v>0</v>
          </cell>
          <cell r="AI383">
            <v>513424.1</v>
          </cell>
          <cell r="AJ383">
            <v>513424.1</v>
          </cell>
          <cell r="AK383">
            <v>-97212.15</v>
          </cell>
          <cell r="AL383">
            <v>0</v>
          </cell>
          <cell r="AM383">
            <v>0</v>
          </cell>
          <cell r="AN383">
            <v>0</v>
          </cell>
          <cell r="AO383">
            <v>416211.94999999995</v>
          </cell>
        </row>
        <row r="384">
          <cell r="U384">
            <v>0</v>
          </cell>
          <cell r="X384">
            <v>0</v>
          </cell>
          <cell r="Y384">
            <v>-89485</v>
          </cell>
          <cell r="AD384">
            <v>-89485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31319.749999999996</v>
          </cell>
          <cell r="AL384">
            <v>0</v>
          </cell>
          <cell r="AM384">
            <v>0</v>
          </cell>
          <cell r="AN384">
            <v>0</v>
          </cell>
          <cell r="AO384">
            <v>31319.749999999996</v>
          </cell>
          <cell r="AQ384">
            <v>0</v>
          </cell>
          <cell r="AR384">
            <v>31319.749999999996</v>
          </cell>
        </row>
        <row r="385">
          <cell r="U385">
            <v>-146251</v>
          </cell>
          <cell r="X385">
            <v>-146251</v>
          </cell>
          <cell r="Y385">
            <v>0</v>
          </cell>
          <cell r="AD385">
            <v>-146251</v>
          </cell>
          <cell r="AG385">
            <v>51187.85</v>
          </cell>
          <cell r="AH385">
            <v>0</v>
          </cell>
          <cell r="AI385">
            <v>0</v>
          </cell>
          <cell r="AJ385">
            <v>51187.85</v>
          </cell>
          <cell r="AK385">
            <v>0</v>
          </cell>
          <cell r="AL385">
            <v>0</v>
          </cell>
          <cell r="AM385">
            <v>0</v>
          </cell>
          <cell r="AO385">
            <v>51187.85</v>
          </cell>
        </row>
        <row r="386">
          <cell r="U386">
            <v>95616</v>
          </cell>
          <cell r="X386">
            <v>95616</v>
          </cell>
          <cell r="Y386">
            <v>1</v>
          </cell>
          <cell r="AD386">
            <v>95617</v>
          </cell>
          <cell r="AG386">
            <v>-33465.599999999999</v>
          </cell>
          <cell r="AH386">
            <v>0</v>
          </cell>
          <cell r="AI386">
            <v>0</v>
          </cell>
          <cell r="AJ386">
            <v>-33465.599999999999</v>
          </cell>
          <cell r="AK386">
            <v>-0.35</v>
          </cell>
          <cell r="AL386">
            <v>0</v>
          </cell>
          <cell r="AM386">
            <v>0</v>
          </cell>
          <cell r="AO386">
            <v>-33465.949999999997</v>
          </cell>
        </row>
        <row r="387">
          <cell r="U387">
            <v>-539000</v>
          </cell>
          <cell r="X387">
            <v>-539000</v>
          </cell>
          <cell r="Y387">
            <v>-576000</v>
          </cell>
          <cell r="AD387">
            <v>-1115000</v>
          </cell>
          <cell r="AG387">
            <v>188650</v>
          </cell>
          <cell r="AH387">
            <v>0</v>
          </cell>
          <cell r="AI387">
            <v>0</v>
          </cell>
          <cell r="AJ387">
            <v>188650</v>
          </cell>
          <cell r="AK387">
            <v>201600</v>
          </cell>
          <cell r="AL387">
            <v>0</v>
          </cell>
          <cell r="AM387">
            <v>0</v>
          </cell>
          <cell r="AO387">
            <v>390250</v>
          </cell>
        </row>
        <row r="388">
          <cell r="U388">
            <v>-76000</v>
          </cell>
          <cell r="X388">
            <v>-76000</v>
          </cell>
          <cell r="Y388">
            <v>0</v>
          </cell>
          <cell r="AD388">
            <v>-76000</v>
          </cell>
          <cell r="AG388">
            <v>26600</v>
          </cell>
          <cell r="AH388">
            <v>0</v>
          </cell>
          <cell r="AI388">
            <v>0</v>
          </cell>
          <cell r="AJ388">
            <v>26600</v>
          </cell>
          <cell r="AK388">
            <v>0</v>
          </cell>
          <cell r="AL388">
            <v>0</v>
          </cell>
          <cell r="AM388">
            <v>0</v>
          </cell>
          <cell r="AO388">
            <v>26600</v>
          </cell>
        </row>
        <row r="389">
          <cell r="U389">
            <v>-1846359</v>
          </cell>
          <cell r="X389">
            <v>-1846359</v>
          </cell>
          <cell r="Y389">
            <v>0</v>
          </cell>
          <cell r="AD389">
            <v>-1846359</v>
          </cell>
          <cell r="AG389">
            <v>646225.65</v>
          </cell>
          <cell r="AH389">
            <v>0</v>
          </cell>
          <cell r="AI389">
            <v>0</v>
          </cell>
          <cell r="AJ389">
            <v>646225.65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646225.65</v>
          </cell>
        </row>
        <row r="390">
          <cell r="U390">
            <v>-1783948</v>
          </cell>
          <cell r="X390">
            <v>-1783948</v>
          </cell>
          <cell r="Y390">
            <v>22819</v>
          </cell>
          <cell r="AD390">
            <v>-1761129</v>
          </cell>
          <cell r="AG390">
            <v>624381.80000000005</v>
          </cell>
          <cell r="AH390">
            <v>0</v>
          </cell>
          <cell r="AI390">
            <v>0</v>
          </cell>
          <cell r="AJ390">
            <v>624381.80000000005</v>
          </cell>
          <cell r="AK390">
            <v>-7986.65</v>
          </cell>
          <cell r="AL390">
            <v>0</v>
          </cell>
          <cell r="AM390">
            <v>0</v>
          </cell>
          <cell r="AN390">
            <v>0</v>
          </cell>
          <cell r="AO390">
            <v>616395.15</v>
          </cell>
        </row>
        <row r="391">
          <cell r="U391">
            <v>3464924</v>
          </cell>
          <cell r="V391">
            <v>-322000</v>
          </cell>
          <cell r="X391">
            <v>3142924</v>
          </cell>
          <cell r="Y391">
            <v>-793571</v>
          </cell>
          <cell r="AD391">
            <v>2349353</v>
          </cell>
          <cell r="AG391">
            <v>-1212723.3999999999</v>
          </cell>
          <cell r="AH391">
            <v>112700</v>
          </cell>
          <cell r="AI391">
            <v>0</v>
          </cell>
          <cell r="AJ391">
            <v>-1100023.3999999999</v>
          </cell>
          <cell r="AK391">
            <v>277749.84999999998</v>
          </cell>
          <cell r="AL391">
            <v>0</v>
          </cell>
          <cell r="AM391">
            <v>0</v>
          </cell>
          <cell r="AN391">
            <v>0</v>
          </cell>
          <cell r="AO391">
            <v>-822273.54999999993</v>
          </cell>
        </row>
        <row r="392">
          <cell r="U392">
            <v>0</v>
          </cell>
          <cell r="X392">
            <v>0</v>
          </cell>
          <cell r="Y392">
            <v>-61000</v>
          </cell>
          <cell r="AD392">
            <v>-61000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21350</v>
          </cell>
          <cell r="AL392">
            <v>0</v>
          </cell>
          <cell r="AM392">
            <v>0</v>
          </cell>
          <cell r="AN392">
            <v>0</v>
          </cell>
          <cell r="AO392">
            <v>21350</v>
          </cell>
        </row>
        <row r="393">
          <cell r="U393">
            <v>-379000</v>
          </cell>
          <cell r="X393">
            <v>-379000</v>
          </cell>
          <cell r="Y393">
            <v>0</v>
          </cell>
          <cell r="AD393">
            <v>-379000</v>
          </cell>
          <cell r="AG393">
            <v>132650</v>
          </cell>
          <cell r="AH393">
            <v>0</v>
          </cell>
          <cell r="AI393">
            <v>0</v>
          </cell>
          <cell r="AJ393">
            <v>132650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132650</v>
          </cell>
        </row>
        <row r="394">
          <cell r="U394">
            <v>-3941376.62</v>
          </cell>
          <cell r="V394">
            <v>322000</v>
          </cell>
          <cell r="X394">
            <v>-3619376.62</v>
          </cell>
          <cell r="Y394">
            <v>-45195</v>
          </cell>
          <cell r="AD394">
            <v>-3664571.62</v>
          </cell>
          <cell r="AG394">
            <v>1379481.817</v>
          </cell>
          <cell r="AH394">
            <v>-112700</v>
          </cell>
          <cell r="AI394">
            <v>0</v>
          </cell>
          <cell r="AJ394">
            <v>1266781.817</v>
          </cell>
          <cell r="AK394">
            <v>15818.249999999998</v>
          </cell>
          <cell r="AL394">
            <v>0</v>
          </cell>
          <cell r="AM394">
            <v>0</v>
          </cell>
          <cell r="AN394">
            <v>0</v>
          </cell>
          <cell r="AO394">
            <v>1282600.067</v>
          </cell>
        </row>
        <row r="395">
          <cell r="U395">
            <v>143805</v>
          </cell>
          <cell r="X395">
            <v>143805</v>
          </cell>
          <cell r="Y395">
            <v>-143805</v>
          </cell>
          <cell r="AD395">
            <v>0</v>
          </cell>
          <cell r="AG395">
            <v>-50331.75</v>
          </cell>
          <cell r="AH395">
            <v>0</v>
          </cell>
          <cell r="AI395">
            <v>0</v>
          </cell>
          <cell r="AJ395">
            <v>-50331.75</v>
          </cell>
          <cell r="AK395">
            <v>50331.75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</row>
        <row r="396">
          <cell r="U396">
            <v>-1361669</v>
          </cell>
          <cell r="X396">
            <v>-1361669</v>
          </cell>
          <cell r="Y396">
            <v>98500</v>
          </cell>
          <cell r="AD396">
            <v>-1263169</v>
          </cell>
          <cell r="AG396">
            <v>476584.15</v>
          </cell>
          <cell r="AH396">
            <v>0</v>
          </cell>
          <cell r="AI396">
            <v>0</v>
          </cell>
          <cell r="AJ396">
            <v>476584.15</v>
          </cell>
          <cell r="AK396">
            <v>-34475</v>
          </cell>
          <cell r="AL396">
            <v>0</v>
          </cell>
          <cell r="AM396">
            <v>0</v>
          </cell>
          <cell r="AN396">
            <v>0</v>
          </cell>
          <cell r="AO396">
            <v>442109.15</v>
          </cell>
          <cell r="AQ396">
            <v>0</v>
          </cell>
          <cell r="AR396">
            <v>442109.15</v>
          </cell>
        </row>
        <row r="397">
          <cell r="U397">
            <v>-28437</v>
          </cell>
          <cell r="X397">
            <v>-28437</v>
          </cell>
          <cell r="Y397">
            <v>0</v>
          </cell>
          <cell r="AD397">
            <v>-28437</v>
          </cell>
          <cell r="AG397">
            <v>9952.9500000000007</v>
          </cell>
          <cell r="AH397">
            <v>0</v>
          </cell>
          <cell r="AI397">
            <v>0</v>
          </cell>
          <cell r="AJ397">
            <v>9952.9500000000007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9952.9500000000007</v>
          </cell>
        </row>
        <row r="398">
          <cell r="U398">
            <v>-4448503</v>
          </cell>
          <cell r="X398">
            <v>-4448503</v>
          </cell>
          <cell r="Y398">
            <v>0</v>
          </cell>
          <cell r="AD398">
            <v>-4448503</v>
          </cell>
          <cell r="AG398">
            <v>1556976.05</v>
          </cell>
          <cell r="AH398">
            <v>0</v>
          </cell>
          <cell r="AI398">
            <v>0</v>
          </cell>
          <cell r="AJ398">
            <v>1556976.05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1556976.05</v>
          </cell>
        </row>
        <row r="399">
          <cell r="U399">
            <v>0</v>
          </cell>
          <cell r="X399">
            <v>0</v>
          </cell>
          <cell r="Y399">
            <v>-727253</v>
          </cell>
          <cell r="AD399">
            <v>-727253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254538.55</v>
          </cell>
          <cell r="AL399">
            <v>0</v>
          </cell>
          <cell r="AM399">
            <v>0</v>
          </cell>
          <cell r="AN399">
            <v>0</v>
          </cell>
          <cell r="AO399">
            <v>254538.55</v>
          </cell>
        </row>
        <row r="400">
          <cell r="U400">
            <v>0</v>
          </cell>
          <cell r="Y400">
            <v>0</v>
          </cell>
          <cell r="AD400">
            <v>0</v>
          </cell>
          <cell r="AG400">
            <v>0</v>
          </cell>
          <cell r="AJ400">
            <v>0</v>
          </cell>
          <cell r="AK400">
            <v>0</v>
          </cell>
          <cell r="AN400">
            <v>0</v>
          </cell>
          <cell r="AO400">
            <v>0</v>
          </cell>
        </row>
        <row r="401">
          <cell r="U401">
            <v>0</v>
          </cell>
          <cell r="Y401">
            <v>0</v>
          </cell>
          <cell r="AD401">
            <v>0</v>
          </cell>
          <cell r="AG401">
            <v>0</v>
          </cell>
          <cell r="AJ401">
            <v>0</v>
          </cell>
          <cell r="AK401">
            <v>0</v>
          </cell>
          <cell r="AN401">
            <v>0</v>
          </cell>
          <cell r="AO401">
            <v>0</v>
          </cell>
        </row>
        <row r="402">
          <cell r="U402">
            <v>0</v>
          </cell>
          <cell r="Y402">
            <v>0</v>
          </cell>
          <cell r="AD402">
            <v>0</v>
          </cell>
          <cell r="AG402">
            <v>0</v>
          </cell>
          <cell r="AJ402">
            <v>0</v>
          </cell>
          <cell r="AK402">
            <v>0</v>
          </cell>
          <cell r="AN402">
            <v>0</v>
          </cell>
          <cell r="AO402">
            <v>0</v>
          </cell>
        </row>
        <row r="403">
          <cell r="U403">
            <v>0</v>
          </cell>
          <cell r="Y403">
            <v>0</v>
          </cell>
          <cell r="AD403">
            <v>0</v>
          </cell>
          <cell r="AG403">
            <v>0</v>
          </cell>
          <cell r="AJ403">
            <v>0</v>
          </cell>
          <cell r="AK403">
            <v>0</v>
          </cell>
          <cell r="AN403">
            <v>0</v>
          </cell>
          <cell r="AO403">
            <v>0</v>
          </cell>
        </row>
        <row r="404">
          <cell r="U404">
            <v>-11623875.620000001</v>
          </cell>
          <cell r="V404">
            <v>0</v>
          </cell>
          <cell r="W404">
            <v>0</v>
          </cell>
          <cell r="X404">
            <v>-11623875.620000001</v>
          </cell>
          <cell r="Y404">
            <v>-2726489</v>
          </cell>
          <cell r="Z404">
            <v>0</v>
          </cell>
          <cell r="AA404">
            <v>0</v>
          </cell>
          <cell r="AB404">
            <v>0</v>
          </cell>
          <cell r="AD404">
            <v>-14350364.620000001</v>
          </cell>
          <cell r="AE404">
            <v>0</v>
          </cell>
          <cell r="AF404">
            <v>0</v>
          </cell>
          <cell r="AG404">
            <v>4068356.4670000002</v>
          </cell>
          <cell r="AH404">
            <v>0</v>
          </cell>
          <cell r="AI404">
            <v>0</v>
          </cell>
          <cell r="AJ404">
            <v>4068356.4670000002</v>
          </cell>
          <cell r="AK404">
            <v>954271.14999999991</v>
          </cell>
          <cell r="AL404">
            <v>0</v>
          </cell>
          <cell r="AM404">
            <v>0</v>
          </cell>
          <cell r="AN404">
            <v>0</v>
          </cell>
          <cell r="AO404">
            <v>5022627.6170000006</v>
          </cell>
          <cell r="AQ404">
            <v>0</v>
          </cell>
          <cell r="AR404">
            <v>473428.9</v>
          </cell>
        </row>
        <row r="405">
          <cell r="AD405">
            <v>-242521.16207799999</v>
          </cell>
          <cell r="AG405">
            <v>-4068356.4670000002</v>
          </cell>
        </row>
        <row r="406">
          <cell r="AO406">
            <v>-5022627.6169999996</v>
          </cell>
        </row>
        <row r="411">
          <cell r="U411">
            <v>-11623875.620000001</v>
          </cell>
          <cell r="V411">
            <v>0</v>
          </cell>
          <cell r="W411">
            <v>0</v>
          </cell>
          <cell r="X411">
            <v>-11623875.620000001</v>
          </cell>
          <cell r="Y411">
            <v>-2726489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-14350364.620000001</v>
          </cell>
          <cell r="AE411">
            <v>0</v>
          </cell>
          <cell r="AF411">
            <v>0</v>
          </cell>
          <cell r="AG411">
            <v>4068356.4670000002</v>
          </cell>
          <cell r="AH411">
            <v>0</v>
          </cell>
          <cell r="AI411">
            <v>0</v>
          </cell>
          <cell r="AJ411">
            <v>4068356.4670000002</v>
          </cell>
          <cell r="AK411">
            <v>954271.14999999991</v>
          </cell>
          <cell r="AL411">
            <v>0</v>
          </cell>
          <cell r="AM411">
            <v>0</v>
          </cell>
          <cell r="AN411">
            <v>0</v>
          </cell>
          <cell r="AO411">
            <v>9.3132257461547852E-10</v>
          </cell>
          <cell r="AP411">
            <v>0</v>
          </cell>
          <cell r="AQ411">
            <v>0</v>
          </cell>
          <cell r="AR411">
            <v>473428.9</v>
          </cell>
        </row>
        <row r="427">
          <cell r="V427">
            <v>0</v>
          </cell>
          <cell r="W427">
            <v>0</v>
          </cell>
        </row>
        <row r="428">
          <cell r="AQ428">
            <v>0</v>
          </cell>
          <cell r="AR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U431">
            <v>-6076</v>
          </cell>
          <cell r="X431">
            <v>-6076</v>
          </cell>
          <cell r="Y431">
            <v>0</v>
          </cell>
          <cell r="AD431">
            <v>-6076</v>
          </cell>
          <cell r="AG431">
            <v>2126.6</v>
          </cell>
          <cell r="AH431">
            <v>0</v>
          </cell>
          <cell r="AI431">
            <v>0</v>
          </cell>
          <cell r="AJ431">
            <v>2126.6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2126.6</v>
          </cell>
          <cell r="AP431">
            <v>1</v>
          </cell>
          <cell r="AQ431">
            <v>2126.6</v>
          </cell>
          <cell r="AR431">
            <v>0</v>
          </cell>
        </row>
        <row r="432">
          <cell r="U432">
            <v>0</v>
          </cell>
          <cell r="X432">
            <v>0</v>
          </cell>
          <cell r="Y432">
            <v>0</v>
          </cell>
          <cell r="AD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Q432">
            <v>0</v>
          </cell>
          <cell r="AR432">
            <v>0</v>
          </cell>
        </row>
        <row r="433">
          <cell r="U433">
            <v>-15000</v>
          </cell>
          <cell r="X433">
            <v>-15000</v>
          </cell>
          <cell r="Y433">
            <v>0</v>
          </cell>
          <cell r="AD433">
            <v>-15000</v>
          </cell>
          <cell r="AG433">
            <v>5250</v>
          </cell>
          <cell r="AH433">
            <v>0</v>
          </cell>
          <cell r="AI433">
            <v>0</v>
          </cell>
          <cell r="AJ433">
            <v>5250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5250</v>
          </cell>
          <cell r="AQ433">
            <v>0</v>
          </cell>
          <cell r="AR433">
            <v>5250</v>
          </cell>
        </row>
        <row r="434">
          <cell r="U434">
            <v>0</v>
          </cell>
          <cell r="X434">
            <v>0</v>
          </cell>
          <cell r="Y434">
            <v>0</v>
          </cell>
          <cell r="AD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</row>
        <row r="435">
          <cell r="U435">
            <v>-2265313</v>
          </cell>
          <cell r="X435">
            <v>-2265313</v>
          </cell>
          <cell r="Y435">
            <v>676101</v>
          </cell>
          <cell r="AD435">
            <v>-1589212</v>
          </cell>
          <cell r="AG435">
            <v>792859.55</v>
          </cell>
          <cell r="AH435">
            <v>0</v>
          </cell>
          <cell r="AI435">
            <v>0</v>
          </cell>
          <cell r="AJ435">
            <v>792859.55</v>
          </cell>
          <cell r="AK435">
            <v>-236635.34999999998</v>
          </cell>
          <cell r="AL435">
            <v>0</v>
          </cell>
          <cell r="AM435">
            <v>0</v>
          </cell>
          <cell r="AN435">
            <v>0</v>
          </cell>
          <cell r="AO435">
            <v>556224.20000000007</v>
          </cell>
        </row>
        <row r="436">
          <cell r="U436">
            <v>0</v>
          </cell>
          <cell r="X436">
            <v>0</v>
          </cell>
          <cell r="Y436">
            <v>0</v>
          </cell>
          <cell r="AD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</row>
        <row r="437">
          <cell r="U437">
            <v>0</v>
          </cell>
          <cell r="X437">
            <v>0</v>
          </cell>
          <cell r="Y437">
            <v>0</v>
          </cell>
          <cell r="AD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</row>
        <row r="438">
          <cell r="U438">
            <v>0</v>
          </cell>
          <cell r="X438">
            <v>0</v>
          </cell>
          <cell r="Y438">
            <v>0</v>
          </cell>
          <cell r="AD438">
            <v>0</v>
          </cell>
          <cell r="AG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</row>
        <row r="439">
          <cell r="U439">
            <v>0</v>
          </cell>
          <cell r="X439">
            <v>0</v>
          </cell>
          <cell r="Y439">
            <v>0</v>
          </cell>
          <cell r="AD439">
            <v>0</v>
          </cell>
          <cell r="AG439">
            <v>0</v>
          </cell>
          <cell r="AJ439">
            <v>0</v>
          </cell>
          <cell r="AK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</row>
        <row r="440">
          <cell r="U440">
            <v>0</v>
          </cell>
          <cell r="X440">
            <v>0</v>
          </cell>
          <cell r="Y440">
            <v>0</v>
          </cell>
          <cell r="AD440">
            <v>0</v>
          </cell>
          <cell r="AG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</row>
        <row r="441">
          <cell r="U441">
            <v>0</v>
          </cell>
          <cell r="X441">
            <v>0</v>
          </cell>
          <cell r="Y441">
            <v>0</v>
          </cell>
          <cell r="AD441">
            <v>0</v>
          </cell>
          <cell r="AG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Q441">
            <v>0</v>
          </cell>
          <cell r="AR441">
            <v>0</v>
          </cell>
        </row>
        <row r="442">
          <cell r="AL442">
            <v>0</v>
          </cell>
          <cell r="AM442">
            <v>0</v>
          </cell>
        </row>
        <row r="443">
          <cell r="U443">
            <v>-2286389</v>
          </cell>
          <cell r="V443">
            <v>0</v>
          </cell>
          <cell r="W443">
            <v>0</v>
          </cell>
          <cell r="X443">
            <v>-2286389</v>
          </cell>
          <cell r="Y443">
            <v>676101</v>
          </cell>
          <cell r="Z443">
            <v>0</v>
          </cell>
          <cell r="AA443">
            <v>0</v>
          </cell>
          <cell r="AB443">
            <v>0</v>
          </cell>
          <cell r="AD443">
            <v>-1610288</v>
          </cell>
          <cell r="AE443">
            <v>0</v>
          </cell>
          <cell r="AF443">
            <v>0</v>
          </cell>
          <cell r="AG443">
            <v>800236.15</v>
          </cell>
          <cell r="AH443">
            <v>0</v>
          </cell>
          <cell r="AI443">
            <v>0</v>
          </cell>
          <cell r="AJ443">
            <v>800236.15</v>
          </cell>
          <cell r="AK443">
            <v>-236635.34999999998</v>
          </cell>
          <cell r="AL443">
            <v>0</v>
          </cell>
          <cell r="AM443">
            <v>0</v>
          </cell>
          <cell r="AN443">
            <v>0</v>
          </cell>
          <cell r="AO443">
            <v>563600.80000000005</v>
          </cell>
          <cell r="AQ443">
            <v>2126.6</v>
          </cell>
          <cell r="AR443">
            <v>5250</v>
          </cell>
        </row>
        <row r="444">
          <cell r="AD444">
            <v>-27213.867199999997</v>
          </cell>
          <cell r="AG444">
            <v>-800236.14999999991</v>
          </cell>
        </row>
        <row r="445">
          <cell r="AO445">
            <v>-563600.79999999993</v>
          </cell>
        </row>
        <row r="450">
          <cell r="U450">
            <v>-2286389</v>
          </cell>
          <cell r="V450">
            <v>0</v>
          </cell>
          <cell r="W450">
            <v>0</v>
          </cell>
          <cell r="X450">
            <v>-2286389</v>
          </cell>
          <cell r="Y450">
            <v>676101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-1610288</v>
          </cell>
          <cell r="AE450">
            <v>0</v>
          </cell>
          <cell r="AF450">
            <v>0</v>
          </cell>
          <cell r="AG450">
            <v>800236.15</v>
          </cell>
          <cell r="AH450">
            <v>0</v>
          </cell>
          <cell r="AI450">
            <v>0</v>
          </cell>
          <cell r="AJ450">
            <v>800236.15</v>
          </cell>
          <cell r="AK450">
            <v>-236635.34999999998</v>
          </cell>
          <cell r="AL450">
            <v>0</v>
          </cell>
          <cell r="AM450">
            <v>0</v>
          </cell>
          <cell r="AN450">
            <v>0</v>
          </cell>
          <cell r="AO450">
            <v>1.1641532182693481E-10</v>
          </cell>
          <cell r="AP450">
            <v>0</v>
          </cell>
          <cell r="AQ450">
            <v>2126.6</v>
          </cell>
          <cell r="AR450">
            <v>5250</v>
          </cell>
        </row>
        <row r="456">
          <cell r="AL456">
            <v>0</v>
          </cell>
          <cell r="AM456">
            <v>0</v>
          </cell>
        </row>
        <row r="463">
          <cell r="V463">
            <v>0</v>
          </cell>
          <cell r="W463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U467">
            <v>-778419</v>
          </cell>
          <cell r="X467">
            <v>-778419</v>
          </cell>
          <cell r="Y467">
            <v>0</v>
          </cell>
          <cell r="AD467">
            <v>-778419</v>
          </cell>
          <cell r="AE467" t="e">
            <v>#REF!</v>
          </cell>
          <cell r="AF467" t="e">
            <v>#REF!</v>
          </cell>
          <cell r="AG467">
            <v>272446.65000000002</v>
          </cell>
          <cell r="AH467">
            <v>0</v>
          </cell>
          <cell r="AI467">
            <v>0</v>
          </cell>
          <cell r="AJ467">
            <v>272446.65000000002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272446.65000000002</v>
          </cell>
        </row>
        <row r="468">
          <cell r="U468">
            <v>0</v>
          </cell>
          <cell r="X468">
            <v>0</v>
          </cell>
          <cell r="Y468">
            <v>0</v>
          </cell>
          <cell r="AD468">
            <v>0</v>
          </cell>
          <cell r="AE468" t="e">
            <v>#REF!</v>
          </cell>
          <cell r="AF468" t="e">
            <v>#REF!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Q468">
            <v>0</v>
          </cell>
          <cell r="AR468">
            <v>0</v>
          </cell>
        </row>
        <row r="469">
          <cell r="U469">
            <v>-2306</v>
          </cell>
          <cell r="X469">
            <v>-2306</v>
          </cell>
          <cell r="Y469">
            <v>56442</v>
          </cell>
          <cell r="AD469">
            <v>54136</v>
          </cell>
          <cell r="AE469" t="e">
            <v>#REF!</v>
          </cell>
          <cell r="AF469" t="e">
            <v>#REF!</v>
          </cell>
          <cell r="AG469">
            <v>807.1</v>
          </cell>
          <cell r="AH469">
            <v>0</v>
          </cell>
          <cell r="AI469">
            <v>0</v>
          </cell>
          <cell r="AJ469">
            <v>807.1</v>
          </cell>
          <cell r="AK469">
            <v>-19754.699999999997</v>
          </cell>
          <cell r="AL469">
            <v>0</v>
          </cell>
          <cell r="AM469">
            <v>0</v>
          </cell>
          <cell r="AN469">
            <v>0</v>
          </cell>
          <cell r="AO469">
            <v>-18947.599999999999</v>
          </cell>
          <cell r="AQ469">
            <v>0</v>
          </cell>
          <cell r="AR469">
            <v>-18947.599999999999</v>
          </cell>
        </row>
        <row r="470">
          <cell r="U470">
            <v>0</v>
          </cell>
          <cell r="X470">
            <v>0</v>
          </cell>
          <cell r="Y470">
            <v>0</v>
          </cell>
          <cell r="AD470">
            <v>0</v>
          </cell>
          <cell r="AE470" t="e">
            <v>#REF!</v>
          </cell>
          <cell r="AF470" t="e">
            <v>#REF!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Q470">
            <v>0</v>
          </cell>
          <cell r="AR470">
            <v>0</v>
          </cell>
        </row>
        <row r="471">
          <cell r="U471">
            <v>0</v>
          </cell>
          <cell r="X471">
            <v>0</v>
          </cell>
          <cell r="Y471">
            <v>0</v>
          </cell>
          <cell r="AD471">
            <v>0</v>
          </cell>
          <cell r="AE471" t="e">
            <v>#REF!</v>
          </cell>
          <cell r="AF471" t="e">
            <v>#REF!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Q471">
            <v>0</v>
          </cell>
          <cell r="AR471">
            <v>0</v>
          </cell>
        </row>
        <row r="472">
          <cell r="U472">
            <v>0</v>
          </cell>
          <cell r="X472">
            <v>0</v>
          </cell>
          <cell r="Y472">
            <v>0</v>
          </cell>
          <cell r="AD472">
            <v>0</v>
          </cell>
          <cell r="AE472" t="e">
            <v>#REF!</v>
          </cell>
          <cell r="AF472" t="e">
            <v>#REF!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Q472">
            <v>0</v>
          </cell>
          <cell r="AR472">
            <v>0</v>
          </cell>
        </row>
        <row r="473">
          <cell r="U473">
            <v>0</v>
          </cell>
          <cell r="X473">
            <v>0</v>
          </cell>
          <cell r="Y473">
            <v>0</v>
          </cell>
          <cell r="AD473">
            <v>0</v>
          </cell>
          <cell r="AE473" t="e">
            <v>#REF!</v>
          </cell>
          <cell r="AF473" t="e">
            <v>#REF!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Q473">
            <v>0</v>
          </cell>
          <cell r="AR473">
            <v>0</v>
          </cell>
        </row>
        <row r="474">
          <cell r="U474">
            <v>0</v>
          </cell>
          <cell r="X474">
            <v>0</v>
          </cell>
          <cell r="Y474">
            <v>0</v>
          </cell>
          <cell r="AD474">
            <v>0</v>
          </cell>
          <cell r="AE474" t="e">
            <v>#REF!</v>
          </cell>
          <cell r="AF474" t="e">
            <v>#REF!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Q474">
            <v>0</v>
          </cell>
          <cell r="AR474">
            <v>0</v>
          </cell>
        </row>
        <row r="475">
          <cell r="U475">
            <v>0</v>
          </cell>
          <cell r="X475">
            <v>0</v>
          </cell>
          <cell r="Y475">
            <v>0</v>
          </cell>
          <cell r="AD475">
            <v>0</v>
          </cell>
          <cell r="AE475" t="e">
            <v>#REF!</v>
          </cell>
          <cell r="AF475" t="e">
            <v>#REF!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</row>
        <row r="476">
          <cell r="U476">
            <v>0</v>
          </cell>
          <cell r="X476">
            <v>0</v>
          </cell>
          <cell r="Y476">
            <v>0</v>
          </cell>
          <cell r="AD476">
            <v>0</v>
          </cell>
          <cell r="AE476" t="e">
            <v>#REF!</v>
          </cell>
          <cell r="AF476" t="e">
            <v>#REF!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</row>
        <row r="477">
          <cell r="U477">
            <v>0</v>
          </cell>
          <cell r="X477">
            <v>0</v>
          </cell>
          <cell r="Y477">
            <v>0</v>
          </cell>
          <cell r="AD477">
            <v>0</v>
          </cell>
          <cell r="AE477" t="e">
            <v>#REF!</v>
          </cell>
          <cell r="AF477" t="e">
            <v>#REF!</v>
          </cell>
          <cell r="AG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</row>
        <row r="479">
          <cell r="U479">
            <v>-780725</v>
          </cell>
          <cell r="V479">
            <v>0</v>
          </cell>
          <cell r="W479">
            <v>0</v>
          </cell>
          <cell r="X479">
            <v>-780725</v>
          </cell>
          <cell r="Y479">
            <v>56442</v>
          </cell>
          <cell r="Z479">
            <v>0</v>
          </cell>
          <cell r="AA479">
            <v>0</v>
          </cell>
          <cell r="AB479">
            <v>0</v>
          </cell>
          <cell r="AD479">
            <v>-724283</v>
          </cell>
          <cell r="AE479" t="e">
            <v>#REF!</v>
          </cell>
          <cell r="AF479" t="e">
            <v>#REF!</v>
          </cell>
          <cell r="AG479">
            <v>273253.75</v>
          </cell>
          <cell r="AH479">
            <v>0</v>
          </cell>
          <cell r="AI479">
            <v>0</v>
          </cell>
          <cell r="AJ479">
            <v>273253.75</v>
          </cell>
          <cell r="AK479">
            <v>-19754.699999999997</v>
          </cell>
          <cell r="AL479">
            <v>0</v>
          </cell>
          <cell r="AM479">
            <v>0</v>
          </cell>
          <cell r="AN479">
            <v>0</v>
          </cell>
          <cell r="AO479">
            <v>253499.05000000002</v>
          </cell>
          <cell r="AQ479">
            <v>0</v>
          </cell>
          <cell r="AR479">
            <v>-18947.599999999999</v>
          </cell>
        </row>
        <row r="480">
          <cell r="AD480">
            <v>-12240.382699999998</v>
          </cell>
        </row>
        <row r="481">
          <cell r="AQ481">
            <v>0</v>
          </cell>
          <cell r="AR481">
            <v>0</v>
          </cell>
        </row>
        <row r="482">
          <cell r="AQ482">
            <v>0</v>
          </cell>
          <cell r="AR482">
            <v>0</v>
          </cell>
        </row>
        <row r="483">
          <cell r="AO483">
            <v>0</v>
          </cell>
          <cell r="AQ483">
            <v>0</v>
          </cell>
          <cell r="AR483">
            <v>0</v>
          </cell>
        </row>
        <row r="485">
          <cell r="AN485">
            <v>0</v>
          </cell>
          <cell r="AO485">
            <v>0</v>
          </cell>
          <cell r="AR485">
            <v>0</v>
          </cell>
        </row>
        <row r="488">
          <cell r="U488">
            <v>-780725</v>
          </cell>
          <cell r="X488">
            <v>-780725</v>
          </cell>
          <cell r="Y488">
            <v>56442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-724283</v>
          </cell>
          <cell r="AG488">
            <v>273253.75</v>
          </cell>
          <cell r="AJ488">
            <v>273253.75</v>
          </cell>
          <cell r="AK488">
            <v>-19754.699999999997</v>
          </cell>
          <cell r="AL488">
            <v>0</v>
          </cell>
          <cell r="AM488">
            <v>0</v>
          </cell>
          <cell r="AN488">
            <v>0</v>
          </cell>
          <cell r="AO488">
            <v>253499.05000000002</v>
          </cell>
          <cell r="AQ488">
            <v>0</v>
          </cell>
          <cell r="AR488">
            <v>-18947.599999999999</v>
          </cell>
        </row>
        <row r="489">
          <cell r="U489">
            <v>-780725</v>
          </cell>
          <cell r="V489">
            <v>0</v>
          </cell>
          <cell r="W489">
            <v>0</v>
          </cell>
          <cell r="X489">
            <v>-780725</v>
          </cell>
          <cell r="Y489">
            <v>56442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-724283</v>
          </cell>
          <cell r="AE489" t="e">
            <v>#REF!</v>
          </cell>
          <cell r="AF489" t="e">
            <v>#REF!</v>
          </cell>
          <cell r="AG489">
            <v>273253.75</v>
          </cell>
          <cell r="AH489">
            <v>0</v>
          </cell>
          <cell r="AI489">
            <v>0</v>
          </cell>
          <cell r="AJ489">
            <v>273253.75</v>
          </cell>
          <cell r="AK489">
            <v>-19754.699999999997</v>
          </cell>
          <cell r="AL489">
            <v>0</v>
          </cell>
          <cell r="AM489">
            <v>0</v>
          </cell>
          <cell r="AN489">
            <v>0</v>
          </cell>
          <cell r="AO489">
            <v>253499.05000000002</v>
          </cell>
          <cell r="AP489">
            <v>0</v>
          </cell>
          <cell r="AQ489">
            <v>0</v>
          </cell>
          <cell r="AR489">
            <v>-18947.599999999999</v>
          </cell>
        </row>
        <row r="490">
          <cell r="AO490">
            <v>-253499.05</v>
          </cell>
        </row>
        <row r="501">
          <cell r="V501">
            <v>0</v>
          </cell>
          <cell r="W501">
            <v>0</v>
          </cell>
        </row>
        <row r="502">
          <cell r="AQ502">
            <v>0</v>
          </cell>
          <cell r="AR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U505">
            <v>-5000</v>
          </cell>
          <cell r="X505">
            <v>-5000</v>
          </cell>
          <cell r="Y505">
            <v>0</v>
          </cell>
          <cell r="AD505">
            <v>-5000</v>
          </cell>
          <cell r="AF505">
            <v>1750</v>
          </cell>
          <cell r="AG505">
            <v>1750</v>
          </cell>
          <cell r="AJ505">
            <v>1750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1750</v>
          </cell>
        </row>
        <row r="506">
          <cell r="U506">
            <v>0</v>
          </cell>
          <cell r="X506">
            <v>0</v>
          </cell>
          <cell r="Y506">
            <v>0</v>
          </cell>
          <cell r="AD506">
            <v>0</v>
          </cell>
          <cell r="AF506">
            <v>0</v>
          </cell>
          <cell r="AG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</row>
        <row r="507">
          <cell r="U507">
            <v>-1236</v>
          </cell>
          <cell r="X507">
            <v>-1236</v>
          </cell>
          <cell r="Y507">
            <v>-6180</v>
          </cell>
          <cell r="AD507">
            <v>-7416</v>
          </cell>
          <cell r="AF507">
            <v>432.6</v>
          </cell>
          <cell r="AG507">
            <v>432.6</v>
          </cell>
          <cell r="AJ507">
            <v>432.6</v>
          </cell>
          <cell r="AK507">
            <v>2163</v>
          </cell>
          <cell r="AL507">
            <v>0</v>
          </cell>
          <cell r="AM507">
            <v>0</v>
          </cell>
          <cell r="AN507">
            <v>0</v>
          </cell>
          <cell r="AO507">
            <v>2595.6</v>
          </cell>
          <cell r="AP507">
            <v>1</v>
          </cell>
          <cell r="AQ507">
            <v>2595.6</v>
          </cell>
          <cell r="AR507">
            <v>0</v>
          </cell>
        </row>
        <row r="508">
          <cell r="U508">
            <v>0</v>
          </cell>
          <cell r="X508">
            <v>0</v>
          </cell>
          <cell r="Y508">
            <v>0</v>
          </cell>
          <cell r="AD508">
            <v>0</v>
          </cell>
          <cell r="AF508">
            <v>0</v>
          </cell>
          <cell r="AG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</row>
        <row r="509">
          <cell r="U509">
            <v>0</v>
          </cell>
          <cell r="X509">
            <v>0</v>
          </cell>
          <cell r="Y509">
            <v>0</v>
          </cell>
          <cell r="AD509">
            <v>0</v>
          </cell>
          <cell r="AF509">
            <v>0</v>
          </cell>
          <cell r="AG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</row>
        <row r="510">
          <cell r="U510">
            <v>0</v>
          </cell>
          <cell r="X510">
            <v>0</v>
          </cell>
          <cell r="Y510">
            <v>0</v>
          </cell>
          <cell r="AD510">
            <v>0</v>
          </cell>
          <cell r="AF510">
            <v>0</v>
          </cell>
          <cell r="AG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</row>
        <row r="511">
          <cell r="U511">
            <v>0</v>
          </cell>
          <cell r="X511">
            <v>0</v>
          </cell>
          <cell r="Y511">
            <v>0</v>
          </cell>
          <cell r="AD511">
            <v>0</v>
          </cell>
          <cell r="AF511">
            <v>0</v>
          </cell>
          <cell r="AG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</row>
        <row r="512">
          <cell r="AL512">
            <v>0</v>
          </cell>
          <cell r="AM512">
            <v>0</v>
          </cell>
        </row>
        <row r="513">
          <cell r="U513">
            <v>-6236</v>
          </cell>
          <cell r="V513">
            <v>0</v>
          </cell>
          <cell r="W513">
            <v>0</v>
          </cell>
          <cell r="X513">
            <v>-6236</v>
          </cell>
          <cell r="Y513">
            <v>-6180</v>
          </cell>
          <cell r="Z513">
            <v>0</v>
          </cell>
          <cell r="AA513">
            <v>0</v>
          </cell>
          <cell r="AB513">
            <v>0</v>
          </cell>
          <cell r="AD513">
            <v>-12416</v>
          </cell>
          <cell r="AE513">
            <v>0</v>
          </cell>
          <cell r="AF513">
            <v>2182.6</v>
          </cell>
          <cell r="AG513">
            <v>2182.6</v>
          </cell>
          <cell r="AH513">
            <v>0</v>
          </cell>
          <cell r="AI513">
            <v>0</v>
          </cell>
          <cell r="AJ513">
            <v>2182.6</v>
          </cell>
          <cell r="AK513">
            <v>2163</v>
          </cell>
          <cell r="AL513">
            <v>0</v>
          </cell>
          <cell r="AM513">
            <v>0</v>
          </cell>
          <cell r="AN513">
            <v>0</v>
          </cell>
          <cell r="AO513">
            <v>4345.6000000000004</v>
          </cell>
          <cell r="AQ513">
            <v>2595.6</v>
          </cell>
          <cell r="AR513">
            <v>0</v>
          </cell>
        </row>
        <row r="514">
          <cell r="AG514">
            <v>-2182.6</v>
          </cell>
        </row>
        <row r="515">
          <cell r="AO515">
            <v>-4345.5999999999995</v>
          </cell>
        </row>
        <row r="520">
          <cell r="U520">
            <v>-6236</v>
          </cell>
          <cell r="V520">
            <v>0</v>
          </cell>
          <cell r="W520">
            <v>0</v>
          </cell>
          <cell r="X520">
            <v>-6236</v>
          </cell>
          <cell r="Y520">
            <v>-6180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-12416</v>
          </cell>
          <cell r="AE520">
            <v>0</v>
          </cell>
          <cell r="AF520">
            <v>2182.6</v>
          </cell>
          <cell r="AG520">
            <v>2182.6</v>
          </cell>
          <cell r="AH520">
            <v>0</v>
          </cell>
          <cell r="AI520">
            <v>0</v>
          </cell>
          <cell r="AJ520">
            <v>2182.6</v>
          </cell>
          <cell r="AK520">
            <v>2163</v>
          </cell>
          <cell r="AL520">
            <v>0</v>
          </cell>
          <cell r="AM520">
            <v>0</v>
          </cell>
          <cell r="AN520">
            <v>0</v>
          </cell>
          <cell r="AO520">
            <v>9.0949470177292824E-13</v>
          </cell>
          <cell r="AP520">
            <v>0</v>
          </cell>
          <cell r="AQ520">
            <v>2595.6</v>
          </cell>
          <cell r="AR520">
            <v>0</v>
          </cell>
        </row>
        <row r="521">
          <cell r="AD521">
            <v>-209.83039999999997</v>
          </cell>
        </row>
        <row r="535">
          <cell r="V535">
            <v>0</v>
          </cell>
          <cell r="W535">
            <v>0</v>
          </cell>
        </row>
        <row r="536">
          <cell r="AQ536">
            <v>0</v>
          </cell>
          <cell r="AR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U539">
            <v>0</v>
          </cell>
          <cell r="X539">
            <v>0</v>
          </cell>
          <cell r="Y539">
            <v>0</v>
          </cell>
          <cell r="AD539">
            <v>0</v>
          </cell>
          <cell r="AF539">
            <v>0</v>
          </cell>
          <cell r="AG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1</v>
          </cell>
          <cell r="AQ539">
            <v>0</v>
          </cell>
          <cell r="AR539">
            <v>0</v>
          </cell>
        </row>
        <row r="540">
          <cell r="U540">
            <v>-1079523</v>
          </cell>
          <cell r="X540">
            <v>-1079523</v>
          </cell>
          <cell r="Y540">
            <v>85598</v>
          </cell>
          <cell r="AD540">
            <v>-993925</v>
          </cell>
          <cell r="AF540">
            <v>377833.05</v>
          </cell>
          <cell r="AG540">
            <v>377833.05</v>
          </cell>
          <cell r="AJ540">
            <v>377833.05</v>
          </cell>
          <cell r="AK540">
            <v>-29959.3</v>
          </cell>
          <cell r="AL540">
            <v>0</v>
          </cell>
          <cell r="AM540">
            <v>0</v>
          </cell>
          <cell r="AN540">
            <v>0</v>
          </cell>
          <cell r="AO540">
            <v>347873.75</v>
          </cell>
        </row>
        <row r="541">
          <cell r="U541">
            <v>0</v>
          </cell>
          <cell r="X541">
            <v>0</v>
          </cell>
          <cell r="Y541">
            <v>0</v>
          </cell>
          <cell r="AD541">
            <v>0</v>
          </cell>
          <cell r="AF541">
            <v>0</v>
          </cell>
          <cell r="AG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</row>
        <row r="542">
          <cell r="U542">
            <v>0</v>
          </cell>
          <cell r="X542">
            <v>0</v>
          </cell>
          <cell r="Y542">
            <v>0</v>
          </cell>
          <cell r="AD542">
            <v>0</v>
          </cell>
          <cell r="AF542">
            <v>0</v>
          </cell>
          <cell r="AG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</row>
        <row r="543">
          <cell r="U543">
            <v>0</v>
          </cell>
          <cell r="X543">
            <v>0</v>
          </cell>
          <cell r="Y543">
            <v>0</v>
          </cell>
          <cell r="AD543">
            <v>0</v>
          </cell>
          <cell r="AF543">
            <v>0</v>
          </cell>
          <cell r="AG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</row>
        <row r="544">
          <cell r="U544">
            <v>0</v>
          </cell>
          <cell r="X544">
            <v>0</v>
          </cell>
          <cell r="Y544">
            <v>0</v>
          </cell>
          <cell r="AD544">
            <v>0</v>
          </cell>
          <cell r="AF544">
            <v>0</v>
          </cell>
          <cell r="AG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</row>
        <row r="545">
          <cell r="U545">
            <v>0</v>
          </cell>
          <cell r="X545">
            <v>0</v>
          </cell>
          <cell r="Y545">
            <v>0</v>
          </cell>
          <cell r="AD545">
            <v>0</v>
          </cell>
          <cell r="AF545">
            <v>0</v>
          </cell>
          <cell r="AG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</row>
        <row r="546">
          <cell r="AL546">
            <v>0</v>
          </cell>
          <cell r="AM546">
            <v>0</v>
          </cell>
        </row>
        <row r="547">
          <cell r="U547">
            <v>-1079523</v>
          </cell>
          <cell r="V547">
            <v>0</v>
          </cell>
          <cell r="W547">
            <v>0</v>
          </cell>
          <cell r="X547">
            <v>-1079523</v>
          </cell>
          <cell r="Y547">
            <v>85598</v>
          </cell>
          <cell r="Z547">
            <v>0</v>
          </cell>
          <cell r="AA547">
            <v>0</v>
          </cell>
          <cell r="AB547">
            <v>0</v>
          </cell>
          <cell r="AD547">
            <v>-993925</v>
          </cell>
          <cell r="AE547">
            <v>0</v>
          </cell>
          <cell r="AF547">
            <v>377833.05</v>
          </cell>
          <cell r="AG547">
            <v>377833.05</v>
          </cell>
          <cell r="AH547">
            <v>0</v>
          </cell>
          <cell r="AI547">
            <v>0</v>
          </cell>
          <cell r="AJ547">
            <v>377833.05</v>
          </cell>
          <cell r="AK547">
            <v>-29959.3</v>
          </cell>
          <cell r="AL547">
            <v>0</v>
          </cell>
          <cell r="AM547">
            <v>0</v>
          </cell>
          <cell r="AN547">
            <v>0</v>
          </cell>
          <cell r="AO547">
            <v>347873.75</v>
          </cell>
          <cell r="AQ547">
            <v>0</v>
          </cell>
          <cell r="AR547">
            <v>0</v>
          </cell>
        </row>
        <row r="548">
          <cell r="AD548">
            <v>-19878.5</v>
          </cell>
          <cell r="AG548">
            <v>-377833.05</v>
          </cell>
        </row>
        <row r="554">
          <cell r="U554">
            <v>-1079523</v>
          </cell>
          <cell r="V554">
            <v>0</v>
          </cell>
          <cell r="W554">
            <v>0</v>
          </cell>
          <cell r="X554">
            <v>-1079523</v>
          </cell>
          <cell r="Y554">
            <v>85598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-993925</v>
          </cell>
          <cell r="AE554">
            <v>0</v>
          </cell>
          <cell r="AF554">
            <v>377833.05</v>
          </cell>
          <cell r="AG554">
            <v>377833.05</v>
          </cell>
          <cell r="AH554">
            <v>0</v>
          </cell>
          <cell r="AI554">
            <v>0</v>
          </cell>
          <cell r="AJ554">
            <v>377833.05</v>
          </cell>
          <cell r="AK554">
            <v>-29959.3</v>
          </cell>
          <cell r="AL554">
            <v>0</v>
          </cell>
          <cell r="AM554">
            <v>0</v>
          </cell>
          <cell r="AN554">
            <v>0</v>
          </cell>
          <cell r="AO554">
            <v>347873.75</v>
          </cell>
          <cell r="AP554">
            <v>0</v>
          </cell>
          <cell r="AQ554">
            <v>0</v>
          </cell>
          <cell r="AR554">
            <v>0</v>
          </cell>
        </row>
        <row r="557">
          <cell r="AE557" t="e">
            <v>#REF!</v>
          </cell>
          <cell r="AF557" t="e">
            <v>#REF!</v>
          </cell>
        </row>
        <row r="558">
          <cell r="AE558" t="e">
            <v>#REF!</v>
          </cell>
          <cell r="AF558" t="e">
            <v>#REF!</v>
          </cell>
        </row>
        <row r="559">
          <cell r="AE559" t="e">
            <v>#REF!</v>
          </cell>
          <cell r="AF559" t="e">
            <v>#REF!</v>
          </cell>
        </row>
        <row r="560">
          <cell r="AE560" t="e">
            <v>#REF!</v>
          </cell>
          <cell r="AF560" t="e">
            <v>#REF!</v>
          </cell>
        </row>
        <row r="561">
          <cell r="AE561" t="e">
            <v>#REF!</v>
          </cell>
          <cell r="AF561" t="e">
            <v>#REF!</v>
          </cell>
        </row>
        <row r="562">
          <cell r="AE562" t="e">
            <v>#REF!</v>
          </cell>
          <cell r="AF562" t="e">
            <v>#REF!</v>
          </cell>
        </row>
        <row r="563">
          <cell r="AE563" t="e">
            <v>#REF!</v>
          </cell>
          <cell r="AF563" t="e">
            <v>#REF!</v>
          </cell>
        </row>
        <row r="564">
          <cell r="AE564" t="e">
            <v>#REF!</v>
          </cell>
          <cell r="AF564" t="e">
            <v>#REF!</v>
          </cell>
        </row>
        <row r="565">
          <cell r="AE565" t="e">
            <v>#REF!</v>
          </cell>
          <cell r="AF565" t="e">
            <v>#REF!</v>
          </cell>
        </row>
        <row r="566">
          <cell r="AE566" t="e">
            <v>#REF!</v>
          </cell>
          <cell r="AF566" t="e">
            <v>#REF!</v>
          </cell>
        </row>
        <row r="567">
          <cell r="AE567" t="e">
            <v>#REF!</v>
          </cell>
          <cell r="AF567" t="e">
            <v>#REF!</v>
          </cell>
        </row>
        <row r="568">
          <cell r="V568">
            <v>0</v>
          </cell>
          <cell r="W568">
            <v>0</v>
          </cell>
        </row>
        <row r="569">
          <cell r="AQ569">
            <v>0</v>
          </cell>
          <cell r="AR569">
            <v>0</v>
          </cell>
        </row>
        <row r="570">
          <cell r="X570">
            <v>0</v>
          </cell>
        </row>
        <row r="571">
          <cell r="X571">
            <v>0</v>
          </cell>
          <cell r="AE571" t="e">
            <v>#REF!</v>
          </cell>
          <cell r="AF571" t="e">
            <v>#REF!</v>
          </cell>
          <cell r="AP571" t="e">
            <v>#REF!</v>
          </cell>
          <cell r="AQ571" t="e">
            <v>#REF!</v>
          </cell>
          <cell r="AR571" t="e">
            <v>#REF!</v>
          </cell>
        </row>
        <row r="572">
          <cell r="U572">
            <v>0</v>
          </cell>
          <cell r="X572">
            <v>0</v>
          </cell>
          <cell r="Y572">
            <v>0</v>
          </cell>
          <cell r="AD572">
            <v>0</v>
          </cell>
          <cell r="AE572" t="e">
            <v>#REF!</v>
          </cell>
          <cell r="AF572" t="e">
            <v>#REF!</v>
          </cell>
          <cell r="AG572">
            <v>0</v>
          </cell>
          <cell r="AJ572">
            <v>0</v>
          </cell>
          <cell r="AK572">
            <v>0</v>
          </cell>
          <cell r="AN572">
            <v>0</v>
          </cell>
          <cell r="AO572">
            <v>0</v>
          </cell>
          <cell r="AP572" t="e">
            <v>#REF!</v>
          </cell>
          <cell r="AQ572" t="e">
            <v>#REF!</v>
          </cell>
          <cell r="AR572" t="e">
            <v>#REF!</v>
          </cell>
        </row>
        <row r="573">
          <cell r="U573">
            <v>-14684130</v>
          </cell>
          <cell r="X573">
            <v>-14684130</v>
          </cell>
          <cell r="Y573">
            <v>0</v>
          </cell>
          <cell r="AD573">
            <v>-14684130</v>
          </cell>
          <cell r="AE573" t="e">
            <v>#REF!</v>
          </cell>
          <cell r="AF573" t="e">
            <v>#REF!</v>
          </cell>
          <cell r="AG573">
            <v>5139445.5</v>
          </cell>
          <cell r="AH573">
            <v>0</v>
          </cell>
          <cell r="AI573">
            <v>0</v>
          </cell>
          <cell r="AJ573">
            <v>5139445.5</v>
          </cell>
          <cell r="AK573">
            <v>0</v>
          </cell>
          <cell r="AN573">
            <v>0</v>
          </cell>
          <cell r="AO573">
            <v>5139445.5</v>
          </cell>
          <cell r="AP573" t="e">
            <v>#REF!</v>
          </cell>
          <cell r="AQ573" t="e">
            <v>#REF!</v>
          </cell>
          <cell r="AR573" t="e">
            <v>#REF!</v>
          </cell>
        </row>
        <row r="574">
          <cell r="U574">
            <v>0</v>
          </cell>
          <cell r="X574">
            <v>0</v>
          </cell>
          <cell r="Y574">
            <v>0</v>
          </cell>
          <cell r="AD574">
            <v>0</v>
          </cell>
          <cell r="AE574" t="e">
            <v>#REF!</v>
          </cell>
          <cell r="AF574" t="e">
            <v>#REF!</v>
          </cell>
          <cell r="AG574">
            <v>0</v>
          </cell>
          <cell r="AJ574">
            <v>0</v>
          </cell>
          <cell r="AK574">
            <v>0</v>
          </cell>
          <cell r="AN574">
            <v>0</v>
          </cell>
          <cell r="AO574">
            <v>0</v>
          </cell>
          <cell r="AP574" t="e">
            <v>#REF!</v>
          </cell>
          <cell r="AQ574" t="e">
            <v>#REF!</v>
          </cell>
          <cell r="AR574" t="e">
            <v>#REF!</v>
          </cell>
        </row>
        <row r="575">
          <cell r="U575">
            <v>-22271</v>
          </cell>
          <cell r="X575">
            <v>-22271</v>
          </cell>
          <cell r="Y575">
            <v>30190</v>
          </cell>
          <cell r="AD575">
            <v>7919</v>
          </cell>
          <cell r="AE575" t="e">
            <v>#REF!</v>
          </cell>
          <cell r="AF575" t="e">
            <v>#REF!</v>
          </cell>
          <cell r="AG575">
            <v>7794.85</v>
          </cell>
          <cell r="AH575">
            <v>0</v>
          </cell>
          <cell r="AI575">
            <v>0</v>
          </cell>
          <cell r="AJ575">
            <v>7794.85</v>
          </cell>
          <cell r="AK575">
            <v>-10566.5</v>
          </cell>
          <cell r="AN575">
            <v>0</v>
          </cell>
          <cell r="AO575">
            <v>-2771.6499999999996</v>
          </cell>
          <cell r="AP575" t="e">
            <v>#REF!</v>
          </cell>
          <cell r="AQ575" t="e">
            <v>#REF!</v>
          </cell>
          <cell r="AR575" t="e">
            <v>#REF!</v>
          </cell>
        </row>
        <row r="576">
          <cell r="U576">
            <v>0</v>
          </cell>
          <cell r="X576">
            <v>0</v>
          </cell>
          <cell r="Y576">
            <v>0</v>
          </cell>
          <cell r="AD576">
            <v>0</v>
          </cell>
          <cell r="AE576" t="e">
            <v>#REF!</v>
          </cell>
          <cell r="AF576" t="e">
            <v>#REF!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N576">
            <v>0</v>
          </cell>
          <cell r="AO576">
            <v>0</v>
          </cell>
          <cell r="AP576" t="e">
            <v>#REF!</v>
          </cell>
          <cell r="AQ576" t="e">
            <v>#REF!</v>
          </cell>
          <cell r="AR576" t="e">
            <v>#REF!</v>
          </cell>
        </row>
        <row r="577">
          <cell r="U577">
            <v>0</v>
          </cell>
          <cell r="X577">
            <v>0</v>
          </cell>
          <cell r="Y577">
            <v>0</v>
          </cell>
          <cell r="AD577">
            <v>0</v>
          </cell>
          <cell r="AE577" t="e">
            <v>#REF!</v>
          </cell>
          <cell r="AF577" t="e">
            <v>#REF!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N577">
            <v>0</v>
          </cell>
          <cell r="AO577">
            <v>0</v>
          </cell>
          <cell r="AP577" t="e">
            <v>#REF!</v>
          </cell>
          <cell r="AQ577" t="e">
            <v>#REF!</v>
          </cell>
          <cell r="AR577" t="e">
            <v>#REF!</v>
          </cell>
        </row>
        <row r="578">
          <cell r="U578">
            <v>-109288</v>
          </cell>
          <cell r="X578">
            <v>-109288</v>
          </cell>
          <cell r="Y578">
            <v>0</v>
          </cell>
          <cell r="AD578">
            <v>-109288</v>
          </cell>
          <cell r="AE578" t="e">
            <v>#REF!</v>
          </cell>
          <cell r="AF578" t="e">
            <v>#REF!</v>
          </cell>
          <cell r="AG578">
            <v>38250.800000000003</v>
          </cell>
          <cell r="AH578">
            <v>0</v>
          </cell>
          <cell r="AI578">
            <v>0</v>
          </cell>
          <cell r="AJ578">
            <v>38250.800000000003</v>
          </cell>
          <cell r="AK578">
            <v>0</v>
          </cell>
          <cell r="AN578">
            <v>0</v>
          </cell>
          <cell r="AO578">
            <v>38250.800000000003</v>
          </cell>
          <cell r="AP578" t="e">
            <v>#REF!</v>
          </cell>
          <cell r="AQ578" t="e">
            <v>#REF!</v>
          </cell>
          <cell r="AR578" t="e">
            <v>#REF!</v>
          </cell>
        </row>
        <row r="579">
          <cell r="U579">
            <v>0.61999999999534339</v>
          </cell>
          <cell r="X579">
            <v>0.61999999999534339</v>
          </cell>
          <cell r="Y579">
            <v>0.38000000000465661</v>
          </cell>
          <cell r="AD579">
            <v>1</v>
          </cell>
          <cell r="AE579" t="e">
            <v>#REF!</v>
          </cell>
          <cell r="AF579" t="e">
            <v>#REF!</v>
          </cell>
          <cell r="AG579">
            <v>-0.21700000000419095</v>
          </cell>
          <cell r="AH579">
            <v>0</v>
          </cell>
          <cell r="AI579">
            <v>0</v>
          </cell>
          <cell r="AJ579">
            <v>-0.21700000000419095</v>
          </cell>
          <cell r="AK579">
            <v>-0.13300000000162981</v>
          </cell>
          <cell r="AN579">
            <v>0</v>
          </cell>
          <cell r="AO579">
            <v>-0.35000000000582077</v>
          </cell>
          <cell r="AP579" t="e">
            <v>#REF!</v>
          </cell>
          <cell r="AQ579" t="e">
            <v>#REF!</v>
          </cell>
          <cell r="AR579" t="e">
            <v>#REF!</v>
          </cell>
        </row>
        <row r="580">
          <cell r="U580">
            <v>0</v>
          </cell>
          <cell r="X580">
            <v>0</v>
          </cell>
          <cell r="Y580">
            <v>0</v>
          </cell>
          <cell r="AD580">
            <v>0</v>
          </cell>
          <cell r="AE580" t="e">
            <v>#REF!</v>
          </cell>
          <cell r="AF580" t="e">
            <v>#REF!</v>
          </cell>
          <cell r="AG580">
            <v>0</v>
          </cell>
          <cell r="AJ580">
            <v>0</v>
          </cell>
          <cell r="AK580">
            <v>0</v>
          </cell>
          <cell r="AN580">
            <v>0</v>
          </cell>
          <cell r="AO580">
            <v>0</v>
          </cell>
          <cell r="AP580" t="e">
            <v>#REF!</v>
          </cell>
          <cell r="AQ580" t="e">
            <v>#REF!</v>
          </cell>
          <cell r="AR580" t="e">
            <v>#REF!</v>
          </cell>
        </row>
        <row r="581">
          <cell r="U581">
            <v>0</v>
          </cell>
          <cell r="X581">
            <v>0</v>
          </cell>
          <cell r="Y581">
            <v>0</v>
          </cell>
          <cell r="AD581">
            <v>0</v>
          </cell>
          <cell r="AE581" t="e">
            <v>#REF!</v>
          </cell>
          <cell r="AF581" t="e">
            <v>#REF!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N581">
            <v>0</v>
          </cell>
          <cell r="AO581">
            <v>0</v>
          </cell>
          <cell r="AP581" t="e">
            <v>#REF!</v>
          </cell>
          <cell r="AQ581" t="e">
            <v>#REF!</v>
          </cell>
          <cell r="AR581" t="e">
            <v>#REF!</v>
          </cell>
        </row>
        <row r="582">
          <cell r="U582">
            <v>0</v>
          </cell>
          <cell r="X582">
            <v>0</v>
          </cell>
          <cell r="Y582">
            <v>0</v>
          </cell>
          <cell r="AD582">
            <v>0</v>
          </cell>
          <cell r="AE582" t="e">
            <v>#REF!</v>
          </cell>
          <cell r="AF582" t="e">
            <v>#REF!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N582">
            <v>0</v>
          </cell>
          <cell r="AO582">
            <v>0</v>
          </cell>
          <cell r="AP582" t="e">
            <v>#REF!</v>
          </cell>
          <cell r="AQ582" t="e">
            <v>#REF!</v>
          </cell>
          <cell r="AR582" t="e">
            <v>#REF!</v>
          </cell>
        </row>
        <row r="583">
          <cell r="U583">
            <v>0</v>
          </cell>
          <cell r="X583">
            <v>0</v>
          </cell>
          <cell r="Y583">
            <v>0</v>
          </cell>
          <cell r="AD583">
            <v>0</v>
          </cell>
          <cell r="AE583" t="e">
            <v>#REF!</v>
          </cell>
          <cell r="AF583" t="e">
            <v>#REF!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N583">
            <v>0</v>
          </cell>
          <cell r="AO583">
            <v>0</v>
          </cell>
          <cell r="AP583" t="e">
            <v>#REF!</v>
          </cell>
          <cell r="AQ583" t="e">
            <v>#REF!</v>
          </cell>
          <cell r="AR583" t="e">
            <v>#REF!</v>
          </cell>
        </row>
        <row r="584">
          <cell r="U584">
            <v>0</v>
          </cell>
          <cell r="X584">
            <v>0</v>
          </cell>
          <cell r="Y584">
            <v>0</v>
          </cell>
          <cell r="AD584">
            <v>0</v>
          </cell>
          <cell r="AE584" t="e">
            <v>#REF!</v>
          </cell>
          <cell r="AF584" t="e">
            <v>#REF!</v>
          </cell>
          <cell r="AG584">
            <v>0</v>
          </cell>
          <cell r="AH584">
            <v>0</v>
          </cell>
          <cell r="AI584">
            <v>0</v>
          </cell>
          <cell r="AK584">
            <v>0</v>
          </cell>
          <cell r="AN584">
            <v>0</v>
          </cell>
          <cell r="AO584">
            <v>0</v>
          </cell>
          <cell r="AP584" t="e">
            <v>#REF!</v>
          </cell>
          <cell r="AQ584" t="e">
            <v>#REF!</v>
          </cell>
          <cell r="AR584" t="e">
            <v>#REF!</v>
          </cell>
        </row>
        <row r="585">
          <cell r="U585">
            <v>0</v>
          </cell>
          <cell r="X585">
            <v>0</v>
          </cell>
          <cell r="Y585">
            <v>0</v>
          </cell>
          <cell r="AD585">
            <v>0</v>
          </cell>
          <cell r="AE585" t="e">
            <v>#REF!</v>
          </cell>
          <cell r="AF585" t="e">
            <v>#REF!</v>
          </cell>
          <cell r="AG585">
            <v>0</v>
          </cell>
          <cell r="AK585">
            <v>0</v>
          </cell>
          <cell r="AN585">
            <v>0</v>
          </cell>
          <cell r="AO585">
            <v>0</v>
          </cell>
          <cell r="AP585" t="e">
            <v>#REF!</v>
          </cell>
          <cell r="AQ585" t="e">
            <v>#REF!</v>
          </cell>
          <cell r="AR585" t="e">
            <v>#REF!</v>
          </cell>
        </row>
        <row r="586">
          <cell r="AE586" t="e">
            <v>#REF!</v>
          </cell>
          <cell r="AF586" t="e">
            <v>#REF!</v>
          </cell>
          <cell r="AP586" t="e">
            <v>#REF!</v>
          </cell>
          <cell r="AQ586" t="e">
            <v>#REF!</v>
          </cell>
          <cell r="AR586" t="e">
            <v>#REF!</v>
          </cell>
        </row>
        <row r="587">
          <cell r="U587">
            <v>-14815688.380000001</v>
          </cell>
          <cell r="V587">
            <v>0</v>
          </cell>
          <cell r="W587">
            <v>0</v>
          </cell>
          <cell r="X587">
            <v>-14815688.380000001</v>
          </cell>
          <cell r="Y587">
            <v>30190.380000000005</v>
          </cell>
          <cell r="Z587">
            <v>0</v>
          </cell>
          <cell r="AA587">
            <v>0</v>
          </cell>
          <cell r="AB587">
            <v>0</v>
          </cell>
          <cell r="AD587">
            <v>-14785498</v>
          </cell>
          <cell r="AE587" t="e">
            <v>#REF!</v>
          </cell>
          <cell r="AF587" t="e">
            <v>#REF!</v>
          </cell>
          <cell r="AG587">
            <v>5185490.9329999993</v>
          </cell>
          <cell r="AH587">
            <v>0</v>
          </cell>
          <cell r="AI587">
            <v>0</v>
          </cell>
          <cell r="AJ587">
            <v>5185490.9329999993</v>
          </cell>
          <cell r="AK587">
            <v>-10566.633000000002</v>
          </cell>
          <cell r="AL587">
            <v>0</v>
          </cell>
          <cell r="AM587">
            <v>0</v>
          </cell>
          <cell r="AN587">
            <v>0</v>
          </cell>
          <cell r="AO587">
            <v>5174924.3</v>
          </cell>
          <cell r="AQ587" t="e">
            <v>#REF!</v>
          </cell>
          <cell r="AR587" t="e">
            <v>#REF!</v>
          </cell>
        </row>
        <row r="588">
          <cell r="AD588">
            <v>-249874.91619999998</v>
          </cell>
          <cell r="AE588" t="e">
            <v>#REF!</v>
          </cell>
          <cell r="AF588" t="e">
            <v>#REF!</v>
          </cell>
          <cell r="AG588">
            <v>-5185490.9330000002</v>
          </cell>
          <cell r="AP588" t="e">
            <v>#REF!</v>
          </cell>
          <cell r="AQ588" t="e">
            <v>#REF!</v>
          </cell>
          <cell r="AR588" t="e">
            <v>#REF!</v>
          </cell>
        </row>
        <row r="589">
          <cell r="X589">
            <v>0</v>
          </cell>
          <cell r="AE589" t="e">
            <v>#REF!</v>
          </cell>
          <cell r="AF589" t="e">
            <v>#REF!</v>
          </cell>
          <cell r="AO589">
            <v>-5174924.3</v>
          </cell>
          <cell r="AP589" t="e">
            <v>#REF!</v>
          </cell>
          <cell r="AQ589" t="e">
            <v>#REF!</v>
          </cell>
          <cell r="AR589" t="e">
            <v>#REF!</v>
          </cell>
        </row>
        <row r="590">
          <cell r="X590">
            <v>0</v>
          </cell>
          <cell r="AE590" t="e">
            <v>#REF!</v>
          </cell>
          <cell r="AF590" t="e">
            <v>#REF!</v>
          </cell>
          <cell r="AP590" t="e">
            <v>#REF!</v>
          </cell>
          <cell r="AQ590" t="e">
            <v>#REF!</v>
          </cell>
          <cell r="AR590" t="e">
            <v>#REF!</v>
          </cell>
        </row>
        <row r="591">
          <cell r="X591">
            <v>0</v>
          </cell>
          <cell r="AE591" t="e">
            <v>#REF!</v>
          </cell>
          <cell r="AF591" t="e">
            <v>#REF!</v>
          </cell>
          <cell r="AP591" t="e">
            <v>#REF!</v>
          </cell>
          <cell r="AQ591" t="e">
            <v>#REF!</v>
          </cell>
          <cell r="AR591" t="e">
            <v>#REF!</v>
          </cell>
        </row>
        <row r="592">
          <cell r="AE592" t="e">
            <v>#REF!</v>
          </cell>
          <cell r="AF592" t="e">
            <v>#REF!</v>
          </cell>
        </row>
        <row r="593">
          <cell r="AE593" t="e">
            <v>#REF!</v>
          </cell>
          <cell r="AF593" t="e">
            <v>#REF!</v>
          </cell>
          <cell r="AP593" t="e">
            <v>#REF!</v>
          </cell>
          <cell r="AQ593" t="e">
            <v>#REF!</v>
          </cell>
          <cell r="AR593" t="e">
            <v>#REF!</v>
          </cell>
        </row>
        <row r="594">
          <cell r="U594">
            <v>-14815688.380000001</v>
          </cell>
          <cell r="V594">
            <v>0</v>
          </cell>
          <cell r="W594">
            <v>0</v>
          </cell>
          <cell r="X594">
            <v>-14815688.380000001</v>
          </cell>
          <cell r="Y594">
            <v>30190.380000000005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-14785498</v>
          </cell>
          <cell r="AE594" t="e">
            <v>#REF!</v>
          </cell>
          <cell r="AF594" t="e">
            <v>#REF!</v>
          </cell>
          <cell r="AG594">
            <v>5185490.9329999993</v>
          </cell>
          <cell r="AH594">
            <v>0</v>
          </cell>
          <cell r="AI594">
            <v>0</v>
          </cell>
          <cell r="AJ594">
            <v>5185490.9329999993</v>
          </cell>
          <cell r="AK594">
            <v>-10566.633000000002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e">
            <v>#REF!</v>
          </cell>
          <cell r="AQ594" t="e">
            <v>#REF!</v>
          </cell>
          <cell r="AR594" t="e">
            <v>#REF!</v>
          </cell>
        </row>
        <row r="595">
          <cell r="AD595">
            <v>-249874.91619999998</v>
          </cell>
        </row>
        <row r="597">
          <cell r="Y597">
            <v>510.21742200000006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U610">
            <v>54637270</v>
          </cell>
          <cell r="X610">
            <v>54637270</v>
          </cell>
          <cell r="Y610">
            <v>0</v>
          </cell>
          <cell r="AD610">
            <v>54637270</v>
          </cell>
          <cell r="AE610" t="e">
            <v>#REF!</v>
          </cell>
          <cell r="AF610" t="e">
            <v>#REF!</v>
          </cell>
          <cell r="AG610">
            <v>-19123044.5</v>
          </cell>
          <cell r="AH610">
            <v>0</v>
          </cell>
          <cell r="AI610">
            <v>0</v>
          </cell>
          <cell r="AJ610">
            <v>-19123044.5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-19123044.5</v>
          </cell>
          <cell r="AQ610">
            <v>0</v>
          </cell>
          <cell r="AR610">
            <v>-19123044.5</v>
          </cell>
        </row>
        <row r="611">
          <cell r="U611">
            <v>-4631084</v>
          </cell>
          <cell r="X611">
            <v>-4631084</v>
          </cell>
          <cell r="Y611">
            <v>0</v>
          </cell>
          <cell r="AD611">
            <v>-4631084</v>
          </cell>
          <cell r="AG611">
            <v>1620879.4</v>
          </cell>
          <cell r="AH611">
            <v>0</v>
          </cell>
          <cell r="AI611">
            <v>0</v>
          </cell>
          <cell r="AJ611">
            <v>1620879.4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1620879.4</v>
          </cell>
        </row>
        <row r="612">
          <cell r="U612">
            <v>-4462517</v>
          </cell>
          <cell r="X612">
            <v>-4462517</v>
          </cell>
          <cell r="Y612">
            <v>-7107</v>
          </cell>
          <cell r="AD612">
            <v>-4469624</v>
          </cell>
          <cell r="AG612">
            <v>1561880.95</v>
          </cell>
          <cell r="AH612">
            <v>0</v>
          </cell>
          <cell r="AI612">
            <v>0</v>
          </cell>
          <cell r="AJ612">
            <v>1561880.95</v>
          </cell>
          <cell r="AK612">
            <v>2487.4499999999998</v>
          </cell>
          <cell r="AL612">
            <v>0</v>
          </cell>
          <cell r="AM612">
            <v>0</v>
          </cell>
          <cell r="AN612">
            <v>0</v>
          </cell>
          <cell r="AO612">
            <v>1564368.4</v>
          </cell>
        </row>
        <row r="613">
          <cell r="U613">
            <v>0</v>
          </cell>
          <cell r="X613">
            <v>0</v>
          </cell>
          <cell r="Y613">
            <v>0</v>
          </cell>
          <cell r="AD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</row>
        <row r="614">
          <cell r="U614">
            <v>3839591</v>
          </cell>
          <cell r="X614">
            <v>3839591</v>
          </cell>
          <cell r="Y614">
            <v>-16953</v>
          </cell>
          <cell r="AD614">
            <v>3822638</v>
          </cell>
          <cell r="AG614">
            <v>-1343856.85</v>
          </cell>
          <cell r="AH614">
            <v>0</v>
          </cell>
          <cell r="AI614">
            <v>0</v>
          </cell>
          <cell r="AJ614">
            <v>-1343856.85</v>
          </cell>
          <cell r="AK614">
            <v>5933.5499999999993</v>
          </cell>
          <cell r="AL614">
            <v>0</v>
          </cell>
          <cell r="AM614">
            <v>0</v>
          </cell>
          <cell r="AN614">
            <v>0</v>
          </cell>
          <cell r="AO614">
            <v>-1337923.3</v>
          </cell>
          <cell r="AQ614">
            <v>0</v>
          </cell>
          <cell r="AR614">
            <v>-1337923.3</v>
          </cell>
        </row>
        <row r="615">
          <cell r="U615">
            <v>-1</v>
          </cell>
          <cell r="X615">
            <v>-1</v>
          </cell>
          <cell r="Y615">
            <v>0</v>
          </cell>
          <cell r="AD615">
            <v>-1</v>
          </cell>
          <cell r="AG615">
            <v>0.35000000000582077</v>
          </cell>
          <cell r="AH615">
            <v>0</v>
          </cell>
          <cell r="AI615">
            <v>0</v>
          </cell>
          <cell r="AJ615">
            <v>0.35000000000582077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0.35000000000582077</v>
          </cell>
        </row>
        <row r="616">
          <cell r="U616">
            <v>0</v>
          </cell>
          <cell r="X616">
            <v>0</v>
          </cell>
          <cell r="Y616">
            <v>0</v>
          </cell>
          <cell r="AD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Q616">
            <v>0</v>
          </cell>
          <cell r="AR616">
            <v>0</v>
          </cell>
        </row>
        <row r="617">
          <cell r="U617">
            <v>0</v>
          </cell>
          <cell r="X617">
            <v>0</v>
          </cell>
          <cell r="Y617">
            <v>0</v>
          </cell>
          <cell r="AD617">
            <v>0</v>
          </cell>
          <cell r="AE617" t="e">
            <v>#REF!</v>
          </cell>
          <cell r="AF617" t="e">
            <v>#REF!</v>
          </cell>
          <cell r="AG617">
            <v>0</v>
          </cell>
          <cell r="AH617">
            <v>0</v>
          </cell>
          <cell r="AI617">
            <v>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Q617">
            <v>0</v>
          </cell>
          <cell r="AR617">
            <v>0</v>
          </cell>
        </row>
        <row r="618">
          <cell r="U618">
            <v>-526443</v>
          </cell>
          <cell r="X618">
            <v>-526443</v>
          </cell>
          <cell r="Y618">
            <v>0</v>
          </cell>
          <cell r="AD618">
            <v>-526443</v>
          </cell>
          <cell r="AG618">
            <v>184255.05</v>
          </cell>
          <cell r="AH618">
            <v>0</v>
          </cell>
          <cell r="AI618">
            <v>0</v>
          </cell>
          <cell r="AJ618">
            <v>184255.05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184255.05</v>
          </cell>
          <cell r="AQ618">
            <v>0</v>
          </cell>
          <cell r="AR618">
            <v>184255.05</v>
          </cell>
        </row>
        <row r="619">
          <cell r="U619">
            <v>0</v>
          </cell>
          <cell r="X619">
            <v>0</v>
          </cell>
          <cell r="Y619">
            <v>1580646</v>
          </cell>
          <cell r="AC619">
            <v>-6</v>
          </cell>
          <cell r="AD619">
            <v>1580646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-553226.1</v>
          </cell>
          <cell r="AL619">
            <v>0</v>
          </cell>
          <cell r="AM619">
            <v>0</v>
          </cell>
          <cell r="AN619">
            <v>0</v>
          </cell>
          <cell r="AO619">
            <v>-553226.1</v>
          </cell>
          <cell r="AQ619">
            <v>0</v>
          </cell>
          <cell r="AR619">
            <v>-553226.1</v>
          </cell>
        </row>
        <row r="620">
          <cell r="U620">
            <v>-191131</v>
          </cell>
          <cell r="X620">
            <v>-191131</v>
          </cell>
          <cell r="Y620">
            <v>0</v>
          </cell>
          <cell r="AD620">
            <v>-191131</v>
          </cell>
          <cell r="AG620">
            <v>66895.850000000006</v>
          </cell>
          <cell r="AH620">
            <v>0</v>
          </cell>
          <cell r="AI620">
            <v>0</v>
          </cell>
          <cell r="AJ620">
            <v>66895.850000000006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66895.850000000006</v>
          </cell>
          <cell r="AQ620">
            <v>0</v>
          </cell>
          <cell r="AR620">
            <v>66895.850000000006</v>
          </cell>
        </row>
        <row r="621">
          <cell r="U621">
            <v>-10000</v>
          </cell>
          <cell r="X621">
            <v>-10000</v>
          </cell>
          <cell r="Y621">
            <v>0</v>
          </cell>
          <cell r="AD621">
            <v>-10000</v>
          </cell>
          <cell r="AE621" t="e">
            <v>#REF!</v>
          </cell>
          <cell r="AF621" t="e">
            <v>#REF!</v>
          </cell>
          <cell r="AG621">
            <v>3500</v>
          </cell>
          <cell r="AH621">
            <v>0</v>
          </cell>
          <cell r="AI621">
            <v>0</v>
          </cell>
          <cell r="AJ621">
            <v>3500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3500</v>
          </cell>
          <cell r="AQ621">
            <v>0</v>
          </cell>
          <cell r="AR621">
            <v>3500</v>
          </cell>
        </row>
        <row r="622">
          <cell r="U622">
            <v>-11194862</v>
          </cell>
          <cell r="X622">
            <v>-11194862</v>
          </cell>
          <cell r="Y622">
            <v>-2227243</v>
          </cell>
          <cell r="AD622">
            <v>-13422105</v>
          </cell>
          <cell r="AE622" t="e">
            <v>#REF!</v>
          </cell>
          <cell r="AF622" t="e">
            <v>#REF!</v>
          </cell>
          <cell r="AG622">
            <v>3918201.7</v>
          </cell>
          <cell r="AH622">
            <v>0</v>
          </cell>
          <cell r="AI622">
            <v>0</v>
          </cell>
          <cell r="AJ622">
            <v>3918201.7</v>
          </cell>
          <cell r="AK622">
            <v>779535.04999999993</v>
          </cell>
          <cell r="AL622">
            <v>0</v>
          </cell>
          <cell r="AM622">
            <v>0</v>
          </cell>
          <cell r="AN622">
            <v>0</v>
          </cell>
          <cell r="AO622">
            <v>4697736.75</v>
          </cell>
          <cell r="AQ622">
            <v>0</v>
          </cell>
          <cell r="AR622">
            <v>4697736.75</v>
          </cell>
        </row>
        <row r="623">
          <cell r="U623">
            <v>-24415528</v>
          </cell>
          <cell r="X623">
            <v>-24415528</v>
          </cell>
          <cell r="Y623">
            <v>1486243</v>
          </cell>
          <cell r="AD623">
            <v>-22929285</v>
          </cell>
          <cell r="AE623" t="e">
            <v>#REF!</v>
          </cell>
          <cell r="AF623" t="e">
            <v>#REF!</v>
          </cell>
          <cell r="AG623">
            <v>8545434.7999999989</v>
          </cell>
          <cell r="AH623">
            <v>0</v>
          </cell>
          <cell r="AI623">
            <v>0</v>
          </cell>
          <cell r="AJ623">
            <v>8545434.7999999989</v>
          </cell>
          <cell r="AK623">
            <v>-520185.05</v>
          </cell>
          <cell r="AL623">
            <v>0</v>
          </cell>
          <cell r="AM623">
            <v>0</v>
          </cell>
          <cell r="AN623">
            <v>0</v>
          </cell>
          <cell r="AO623">
            <v>8025249.7499999991</v>
          </cell>
          <cell r="AQ623">
            <v>0</v>
          </cell>
          <cell r="AR623">
            <v>8025249.7499999991</v>
          </cell>
        </row>
        <row r="624">
          <cell r="U624">
            <v>-7793</v>
          </cell>
          <cell r="X624">
            <v>-7793</v>
          </cell>
          <cell r="Y624">
            <v>0</v>
          </cell>
          <cell r="AD624">
            <v>-7793</v>
          </cell>
          <cell r="AE624" t="e">
            <v>#REF!</v>
          </cell>
          <cell r="AF624" t="e">
            <v>#REF!</v>
          </cell>
          <cell r="AG624">
            <v>2727.55</v>
          </cell>
          <cell r="AH624">
            <v>0</v>
          </cell>
          <cell r="AI624">
            <v>0</v>
          </cell>
          <cell r="AJ624">
            <v>2727.55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2727.55</v>
          </cell>
          <cell r="AQ624">
            <v>0</v>
          </cell>
          <cell r="AR624">
            <v>2727.55</v>
          </cell>
        </row>
        <row r="625">
          <cell r="U625">
            <v>-2346790</v>
          </cell>
          <cell r="X625">
            <v>-2346790</v>
          </cell>
          <cell r="Y625">
            <v>-2649453</v>
          </cell>
          <cell r="AD625">
            <v>-4996243</v>
          </cell>
          <cell r="AE625" t="e">
            <v>#REF!</v>
          </cell>
          <cell r="AF625" t="e">
            <v>#REF!</v>
          </cell>
          <cell r="AG625">
            <v>821376.5</v>
          </cell>
          <cell r="AH625">
            <v>0</v>
          </cell>
          <cell r="AI625">
            <v>0</v>
          </cell>
          <cell r="AJ625">
            <v>821376.5</v>
          </cell>
          <cell r="AK625">
            <v>927308.54999999993</v>
          </cell>
          <cell r="AL625">
            <v>0</v>
          </cell>
          <cell r="AM625">
            <v>0</v>
          </cell>
          <cell r="AN625">
            <v>0</v>
          </cell>
          <cell r="AO625">
            <v>1748685.0499999998</v>
          </cell>
          <cell r="AQ625">
            <v>0</v>
          </cell>
          <cell r="AR625">
            <v>1748685.0499999998</v>
          </cell>
        </row>
        <row r="626">
          <cell r="U626">
            <v>-25070</v>
          </cell>
          <cell r="X626">
            <v>-25070</v>
          </cell>
          <cell r="Y626">
            <v>0</v>
          </cell>
          <cell r="AD626">
            <v>-25070</v>
          </cell>
          <cell r="AE626" t="e">
            <v>#REF!</v>
          </cell>
          <cell r="AF626" t="e">
            <v>#REF!</v>
          </cell>
          <cell r="AG626">
            <v>8774.5</v>
          </cell>
          <cell r="AH626">
            <v>0</v>
          </cell>
          <cell r="AI626">
            <v>0</v>
          </cell>
          <cell r="AJ626">
            <v>8774.5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8774.5</v>
          </cell>
          <cell r="AQ626">
            <v>0</v>
          </cell>
          <cell r="AR626">
            <v>8774.5</v>
          </cell>
        </row>
        <row r="627">
          <cell r="U627">
            <v>296068</v>
          </cell>
          <cell r="X627">
            <v>296068</v>
          </cell>
          <cell r="Y627">
            <v>-19630</v>
          </cell>
          <cell r="AD627">
            <v>276438</v>
          </cell>
          <cell r="AE627" t="e">
            <v>#REF!</v>
          </cell>
          <cell r="AF627" t="e">
            <v>#REF!</v>
          </cell>
          <cell r="AG627">
            <v>-103623.8</v>
          </cell>
          <cell r="AH627">
            <v>0</v>
          </cell>
          <cell r="AI627">
            <v>0</v>
          </cell>
          <cell r="AJ627">
            <v>-103623.8</v>
          </cell>
          <cell r="AK627">
            <v>6870.5</v>
          </cell>
          <cell r="AL627">
            <v>0</v>
          </cell>
          <cell r="AM627">
            <v>0</v>
          </cell>
          <cell r="AN627">
            <v>0</v>
          </cell>
          <cell r="AO627">
            <v>-96753.3</v>
          </cell>
          <cell r="AQ627">
            <v>0</v>
          </cell>
          <cell r="AR627">
            <v>-96753.3</v>
          </cell>
        </row>
        <row r="628">
          <cell r="U628">
            <v>0</v>
          </cell>
          <cell r="X628">
            <v>0</v>
          </cell>
          <cell r="Y628">
            <v>49514</v>
          </cell>
          <cell r="AD628">
            <v>49514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-17329.899999999998</v>
          </cell>
          <cell r="AL628">
            <v>0</v>
          </cell>
          <cell r="AM628">
            <v>0</v>
          </cell>
          <cell r="AN628">
            <v>0</v>
          </cell>
          <cell r="AO628">
            <v>-17329.899999999998</v>
          </cell>
        </row>
        <row r="629">
          <cell r="U629">
            <v>0</v>
          </cell>
          <cell r="X629">
            <v>0</v>
          </cell>
          <cell r="Y629">
            <v>0</v>
          </cell>
          <cell r="AD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</row>
        <row r="630">
          <cell r="U630">
            <v>0</v>
          </cell>
          <cell r="X630">
            <v>0</v>
          </cell>
          <cell r="Y630">
            <v>0</v>
          </cell>
          <cell r="AD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</row>
        <row r="631">
          <cell r="U631">
            <v>0</v>
          </cell>
          <cell r="X631">
            <v>0</v>
          </cell>
          <cell r="Y631">
            <v>0</v>
          </cell>
          <cell r="AD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</row>
        <row r="632">
          <cell r="U632">
            <v>17318</v>
          </cell>
          <cell r="X632">
            <v>17318</v>
          </cell>
          <cell r="Y632">
            <v>12141</v>
          </cell>
          <cell r="AD632">
            <v>29459</v>
          </cell>
          <cell r="AG632">
            <v>-6061.3</v>
          </cell>
          <cell r="AH632">
            <v>0</v>
          </cell>
          <cell r="AI632">
            <v>0</v>
          </cell>
          <cell r="AJ632">
            <v>-6061.3</v>
          </cell>
          <cell r="AK632">
            <v>-4249.3499999999995</v>
          </cell>
          <cell r="AL632">
            <v>0</v>
          </cell>
          <cell r="AM632">
            <v>0</v>
          </cell>
          <cell r="AN632">
            <v>0</v>
          </cell>
          <cell r="AO632">
            <v>-10310.65</v>
          </cell>
        </row>
        <row r="633">
          <cell r="U633">
            <v>0</v>
          </cell>
          <cell r="X633">
            <v>0</v>
          </cell>
          <cell r="Y633">
            <v>0</v>
          </cell>
          <cell r="AD633">
            <v>0</v>
          </cell>
          <cell r="AE633" t="e">
            <v>#REF!</v>
          </cell>
          <cell r="AF633" t="e">
            <v>#REF!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Q633">
            <v>0</v>
          </cell>
          <cell r="AR633">
            <v>0</v>
          </cell>
        </row>
        <row r="634">
          <cell r="U634">
            <v>-300000</v>
          </cell>
          <cell r="X634">
            <v>-300000</v>
          </cell>
          <cell r="Y634">
            <v>0</v>
          </cell>
          <cell r="AD634">
            <v>-300000</v>
          </cell>
          <cell r="AE634" t="e">
            <v>#REF!</v>
          </cell>
          <cell r="AF634" t="e">
            <v>#REF!</v>
          </cell>
          <cell r="AG634">
            <v>105000</v>
          </cell>
          <cell r="AH634">
            <v>0</v>
          </cell>
          <cell r="AI634">
            <v>0</v>
          </cell>
          <cell r="AJ634">
            <v>105000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105000</v>
          </cell>
          <cell r="AQ634">
            <v>0</v>
          </cell>
          <cell r="AR634">
            <v>105000</v>
          </cell>
        </row>
        <row r="635">
          <cell r="U635">
            <v>0</v>
          </cell>
          <cell r="X635">
            <v>0</v>
          </cell>
          <cell r="Y635">
            <v>0</v>
          </cell>
          <cell r="AD635">
            <v>0</v>
          </cell>
          <cell r="AE635" t="e">
            <v>#REF!</v>
          </cell>
          <cell r="AF635" t="e">
            <v>#REF!</v>
          </cell>
          <cell r="AG635">
            <v>0</v>
          </cell>
          <cell r="AH635">
            <v>0</v>
          </cell>
          <cell r="AI635">
            <v>0</v>
          </cell>
          <cell r="AJ635">
            <v>0</v>
          </cell>
          <cell r="AK635">
            <v>0</v>
          </cell>
          <cell r="AL635">
            <v>0</v>
          </cell>
          <cell r="AM635">
            <v>0</v>
          </cell>
          <cell r="AN635">
            <v>0</v>
          </cell>
          <cell r="AO635">
            <v>0</v>
          </cell>
          <cell r="AQ635">
            <v>0</v>
          </cell>
          <cell r="AR635">
            <v>0</v>
          </cell>
        </row>
        <row r="636">
          <cell r="U636">
            <v>26702</v>
          </cell>
          <cell r="X636">
            <v>26702</v>
          </cell>
          <cell r="Y636">
            <v>0</v>
          </cell>
          <cell r="AD636">
            <v>26702</v>
          </cell>
          <cell r="AE636" t="e">
            <v>#REF!</v>
          </cell>
          <cell r="AF636" t="e">
            <v>#REF!</v>
          </cell>
          <cell r="AG636">
            <v>-9345.7000000000007</v>
          </cell>
          <cell r="AH636">
            <v>0</v>
          </cell>
          <cell r="AI636">
            <v>0</v>
          </cell>
          <cell r="AJ636">
            <v>-9345.7000000000007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-9345.7000000000007</v>
          </cell>
          <cell r="AQ636">
            <v>0</v>
          </cell>
          <cell r="AR636">
            <v>-9345.7000000000007</v>
          </cell>
        </row>
        <row r="637">
          <cell r="U637">
            <v>-7310</v>
          </cell>
          <cell r="X637">
            <v>-7310</v>
          </cell>
          <cell r="Y637">
            <v>0</v>
          </cell>
          <cell r="AD637">
            <v>-7310</v>
          </cell>
          <cell r="AE637" t="e">
            <v>#REF!</v>
          </cell>
          <cell r="AF637" t="e">
            <v>#REF!</v>
          </cell>
          <cell r="AG637">
            <v>2558.5</v>
          </cell>
          <cell r="AH637">
            <v>0</v>
          </cell>
          <cell r="AI637">
            <v>0</v>
          </cell>
          <cell r="AJ637">
            <v>2558.5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2558.5</v>
          </cell>
          <cell r="AQ637">
            <v>0</v>
          </cell>
          <cell r="AR637">
            <v>2558.5</v>
          </cell>
        </row>
        <row r="638">
          <cell r="U638">
            <v>-351531</v>
          </cell>
          <cell r="X638">
            <v>-351531</v>
          </cell>
          <cell r="Y638">
            <v>0</v>
          </cell>
          <cell r="AD638">
            <v>-351531</v>
          </cell>
          <cell r="AE638" t="e">
            <v>#REF!</v>
          </cell>
          <cell r="AF638" t="e">
            <v>#REF!</v>
          </cell>
          <cell r="AG638">
            <v>123035.85</v>
          </cell>
          <cell r="AH638">
            <v>0</v>
          </cell>
          <cell r="AI638">
            <v>0</v>
          </cell>
          <cell r="AJ638">
            <v>123035.85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123035.85</v>
          </cell>
          <cell r="AQ638">
            <v>0</v>
          </cell>
          <cell r="AR638">
            <v>123035.85</v>
          </cell>
        </row>
        <row r="639">
          <cell r="U639">
            <v>1367511</v>
          </cell>
          <cell r="X639">
            <v>1367511</v>
          </cell>
          <cell r="Y639">
            <v>0</v>
          </cell>
          <cell r="Z639">
            <v>0</v>
          </cell>
          <cell r="AA639">
            <v>0</v>
          </cell>
          <cell r="AD639">
            <v>1367511</v>
          </cell>
          <cell r="AG639">
            <v>-478628.85</v>
          </cell>
          <cell r="AH639">
            <v>0</v>
          </cell>
          <cell r="AI639">
            <v>0</v>
          </cell>
          <cell r="AJ639">
            <v>-478628.85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-478628.85</v>
          </cell>
        </row>
        <row r="640">
          <cell r="U640">
            <v>-12304</v>
          </cell>
          <cell r="X640">
            <v>-12304</v>
          </cell>
          <cell r="Y640">
            <v>0</v>
          </cell>
          <cell r="AD640">
            <v>-12304</v>
          </cell>
          <cell r="AG640">
            <v>4305.7</v>
          </cell>
          <cell r="AJ640">
            <v>4305.7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4305.7</v>
          </cell>
        </row>
        <row r="641">
          <cell r="U641">
            <v>0</v>
          </cell>
          <cell r="X641">
            <v>0</v>
          </cell>
          <cell r="Y641">
            <v>0</v>
          </cell>
          <cell r="AD641">
            <v>0</v>
          </cell>
          <cell r="AG641">
            <v>0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</row>
        <row r="642">
          <cell r="U642">
            <v>0</v>
          </cell>
          <cell r="X642">
            <v>0</v>
          </cell>
          <cell r="Y642">
            <v>0</v>
          </cell>
          <cell r="AD642">
            <v>0</v>
          </cell>
          <cell r="AG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</row>
        <row r="644">
          <cell r="U644">
            <v>11702096</v>
          </cell>
          <cell r="V644">
            <v>0</v>
          </cell>
          <cell r="W644">
            <v>0</v>
          </cell>
          <cell r="X644">
            <v>11702096</v>
          </cell>
          <cell r="Y644">
            <v>-1791842</v>
          </cell>
          <cell r="Z644">
            <v>0</v>
          </cell>
          <cell r="AA644">
            <v>0</v>
          </cell>
          <cell r="AB644">
            <v>0</v>
          </cell>
          <cell r="AD644">
            <v>9910254</v>
          </cell>
          <cell r="AE644" t="e">
            <v>#REF!</v>
          </cell>
          <cell r="AF644" t="e">
            <v>#REF!</v>
          </cell>
          <cell r="AG644">
            <v>-4095734.3000000017</v>
          </cell>
          <cell r="AH644">
            <v>0</v>
          </cell>
          <cell r="AI644">
            <v>0</v>
          </cell>
          <cell r="AJ644">
            <v>-4095734.3000000017</v>
          </cell>
          <cell r="AK644">
            <v>627144.69999999995</v>
          </cell>
          <cell r="AL644">
            <v>0</v>
          </cell>
          <cell r="AM644">
            <v>0</v>
          </cell>
          <cell r="AN644">
            <v>0</v>
          </cell>
          <cell r="AO644">
            <v>-3468589.5999999987</v>
          </cell>
          <cell r="AQ644">
            <v>0</v>
          </cell>
          <cell r="AR644">
            <v>-6151874.0500000017</v>
          </cell>
        </row>
        <row r="645">
          <cell r="AG645">
            <v>4095733.5999999996</v>
          </cell>
        </row>
        <row r="646">
          <cell r="X646">
            <v>0</v>
          </cell>
          <cell r="AO646">
            <v>3468588.9</v>
          </cell>
        </row>
        <row r="647">
          <cell r="X647">
            <v>0</v>
          </cell>
          <cell r="Y647">
            <v>0</v>
          </cell>
          <cell r="AD647">
            <v>0</v>
          </cell>
          <cell r="AG647">
            <v>0</v>
          </cell>
          <cell r="AK647">
            <v>0</v>
          </cell>
          <cell r="AO647">
            <v>0</v>
          </cell>
        </row>
        <row r="650">
          <cell r="U650">
            <v>11702096</v>
          </cell>
          <cell r="Y650">
            <v>-1791842</v>
          </cell>
          <cell r="AD650">
            <v>9910254</v>
          </cell>
        </row>
        <row r="651">
          <cell r="U651">
            <v>11702096</v>
          </cell>
          <cell r="V651">
            <v>0</v>
          </cell>
          <cell r="W651">
            <v>0</v>
          </cell>
          <cell r="X651">
            <v>11702096</v>
          </cell>
          <cell r="Y651">
            <v>-1791842</v>
          </cell>
          <cell r="AA651">
            <v>0</v>
          </cell>
          <cell r="AB651">
            <v>0</v>
          </cell>
          <cell r="AC651">
            <v>0</v>
          </cell>
          <cell r="AD651">
            <v>9910254</v>
          </cell>
          <cell r="AE651" t="e">
            <v>#REF!</v>
          </cell>
          <cell r="AF651" t="e">
            <v>#REF!</v>
          </cell>
          <cell r="AG651">
            <v>-4095734.3000000017</v>
          </cell>
          <cell r="AH651">
            <v>0</v>
          </cell>
          <cell r="AI651">
            <v>0</v>
          </cell>
          <cell r="AJ651">
            <v>-4095734.3000000017</v>
          </cell>
          <cell r="AK651">
            <v>627144.69999999995</v>
          </cell>
          <cell r="AL651">
            <v>0</v>
          </cell>
          <cell r="AM651">
            <v>0</v>
          </cell>
          <cell r="AN651">
            <v>0</v>
          </cell>
          <cell r="AO651">
            <v>-0.69999999878928065</v>
          </cell>
          <cell r="AP651">
            <v>0</v>
          </cell>
          <cell r="AQ651">
            <v>0</v>
          </cell>
          <cell r="AR651">
            <v>-6151874.0500000017</v>
          </cell>
        </row>
        <row r="652">
          <cell r="Y652" t="str">
            <v>a = 2001 reclass</v>
          </cell>
        </row>
        <row r="668">
          <cell r="X668">
            <v>0</v>
          </cell>
          <cell r="AQ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U671">
            <v>0</v>
          </cell>
          <cell r="X671">
            <v>0</v>
          </cell>
          <cell r="Y671">
            <v>0</v>
          </cell>
          <cell r="AD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</row>
        <row r="672">
          <cell r="U672">
            <v>500000</v>
          </cell>
          <cell r="X672">
            <v>500000</v>
          </cell>
          <cell r="Y672">
            <v>0</v>
          </cell>
          <cell r="AD672">
            <v>500000</v>
          </cell>
          <cell r="AG672">
            <v>-175000</v>
          </cell>
          <cell r="AH672">
            <v>0</v>
          </cell>
          <cell r="AI672">
            <v>0</v>
          </cell>
          <cell r="AJ672">
            <v>-175000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-175000</v>
          </cell>
          <cell r="AP672">
            <v>1</v>
          </cell>
        </row>
        <row r="673">
          <cell r="U673">
            <v>-10336304</v>
          </cell>
          <cell r="X673">
            <v>-10336304</v>
          </cell>
          <cell r="Y673">
            <v>0</v>
          </cell>
          <cell r="AD673">
            <v>-10336304</v>
          </cell>
          <cell r="AG673">
            <v>3617706.4</v>
          </cell>
          <cell r="AH673">
            <v>0</v>
          </cell>
          <cell r="AI673">
            <v>0</v>
          </cell>
          <cell r="AJ673">
            <v>3617706.4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3617706.4</v>
          </cell>
        </row>
        <row r="674">
          <cell r="U674">
            <v>0</v>
          </cell>
          <cell r="X674">
            <v>0</v>
          </cell>
          <cell r="Y674">
            <v>0</v>
          </cell>
          <cell r="AD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1</v>
          </cell>
        </row>
        <row r="675">
          <cell r="U675">
            <v>772833</v>
          </cell>
          <cell r="X675">
            <v>772833</v>
          </cell>
          <cell r="Y675">
            <v>-39961</v>
          </cell>
          <cell r="AD675">
            <v>732872</v>
          </cell>
          <cell r="AG675">
            <v>-270491.55</v>
          </cell>
          <cell r="AH675">
            <v>0</v>
          </cell>
          <cell r="AI675">
            <v>0</v>
          </cell>
          <cell r="AJ675">
            <v>-270491.55</v>
          </cell>
          <cell r="AK675">
            <v>13986.349999999999</v>
          </cell>
          <cell r="AL675">
            <v>0</v>
          </cell>
          <cell r="AM675">
            <v>0</v>
          </cell>
          <cell r="AN675">
            <v>0</v>
          </cell>
          <cell r="AO675">
            <v>-256505.19999999998</v>
          </cell>
        </row>
        <row r="676">
          <cell r="U676">
            <v>260000</v>
          </cell>
          <cell r="X676">
            <v>260000</v>
          </cell>
          <cell r="Y676">
            <v>0</v>
          </cell>
          <cell r="AD676">
            <v>260000</v>
          </cell>
          <cell r="AG676">
            <v>-91000</v>
          </cell>
          <cell r="AH676">
            <v>0</v>
          </cell>
          <cell r="AI676">
            <v>0</v>
          </cell>
          <cell r="AJ676">
            <v>-91000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-91000</v>
          </cell>
          <cell r="AP676">
            <v>1</v>
          </cell>
        </row>
        <row r="677">
          <cell r="U677">
            <v>-4153838</v>
          </cell>
          <cell r="X677">
            <v>-4153838</v>
          </cell>
          <cell r="Y677">
            <v>0</v>
          </cell>
          <cell r="AD677">
            <v>-4153838</v>
          </cell>
          <cell r="AG677">
            <v>1453843.3</v>
          </cell>
          <cell r="AH677">
            <v>0</v>
          </cell>
          <cell r="AI677">
            <v>0</v>
          </cell>
          <cell r="AJ677">
            <v>1453843.3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1453843.3</v>
          </cell>
        </row>
        <row r="678">
          <cell r="U678">
            <v>2139472</v>
          </cell>
          <cell r="X678">
            <v>2139472</v>
          </cell>
          <cell r="Y678">
            <v>0</v>
          </cell>
          <cell r="AD678">
            <v>2139472</v>
          </cell>
          <cell r="AG678">
            <v>-748815.2</v>
          </cell>
          <cell r="AH678">
            <v>0</v>
          </cell>
          <cell r="AI678">
            <v>0</v>
          </cell>
          <cell r="AJ678">
            <v>-748815.2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-748815.2</v>
          </cell>
          <cell r="AP678">
            <v>1</v>
          </cell>
          <cell r="AQ678">
            <v>-748815.2</v>
          </cell>
        </row>
        <row r="679">
          <cell r="U679">
            <v>2664</v>
          </cell>
          <cell r="X679">
            <v>2664</v>
          </cell>
          <cell r="Y679">
            <v>0</v>
          </cell>
          <cell r="AD679">
            <v>2664</v>
          </cell>
          <cell r="AG679">
            <v>-932.4</v>
          </cell>
          <cell r="AH679">
            <v>0</v>
          </cell>
          <cell r="AI679">
            <v>0</v>
          </cell>
          <cell r="AJ679">
            <v>-932.4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-932.4</v>
          </cell>
          <cell r="AP679">
            <v>1</v>
          </cell>
        </row>
        <row r="680">
          <cell r="U680">
            <v>-12660374</v>
          </cell>
          <cell r="X680">
            <v>-12660374</v>
          </cell>
          <cell r="Y680">
            <v>0</v>
          </cell>
          <cell r="AD680">
            <v>-12660374</v>
          </cell>
          <cell r="AG680">
            <v>4431130.9000000004</v>
          </cell>
          <cell r="AH680">
            <v>0</v>
          </cell>
          <cell r="AI680">
            <v>0</v>
          </cell>
          <cell r="AJ680">
            <v>4431130.9000000004</v>
          </cell>
          <cell r="AK680">
            <v>0</v>
          </cell>
          <cell r="AL680">
            <v>0</v>
          </cell>
          <cell r="AM680">
            <v>0</v>
          </cell>
          <cell r="AN680">
            <v>0</v>
          </cell>
          <cell r="AO680">
            <v>4431130.9000000004</v>
          </cell>
        </row>
        <row r="681">
          <cell r="U681">
            <v>-1914584</v>
          </cell>
          <cell r="X681">
            <v>-1914584</v>
          </cell>
          <cell r="Y681">
            <v>0</v>
          </cell>
          <cell r="AD681">
            <v>-1914584</v>
          </cell>
          <cell r="AG681">
            <v>670104.4</v>
          </cell>
          <cell r="AH681">
            <v>0</v>
          </cell>
          <cell r="AI681">
            <v>0</v>
          </cell>
          <cell r="AJ681">
            <v>670104.4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670104.4</v>
          </cell>
        </row>
        <row r="682">
          <cell r="U682">
            <v>-947161</v>
          </cell>
          <cell r="X682">
            <v>-947161</v>
          </cell>
          <cell r="Y682">
            <v>0</v>
          </cell>
          <cell r="AD682">
            <v>-947161</v>
          </cell>
          <cell r="AG682">
            <v>331506.34999999998</v>
          </cell>
          <cell r="AH682">
            <v>0</v>
          </cell>
          <cell r="AI682">
            <v>0</v>
          </cell>
          <cell r="AJ682">
            <v>331506.34999999998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331506.34999999998</v>
          </cell>
        </row>
        <row r="683">
          <cell r="U683">
            <v>-1794737</v>
          </cell>
          <cell r="X683">
            <v>-1794737</v>
          </cell>
          <cell r="Y683">
            <v>0</v>
          </cell>
          <cell r="AD683">
            <v>-1794737</v>
          </cell>
          <cell r="AG683">
            <v>628157.94999999995</v>
          </cell>
          <cell r="AH683">
            <v>0</v>
          </cell>
          <cell r="AI683">
            <v>0</v>
          </cell>
          <cell r="AJ683">
            <v>628157.94999999995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628157.94999999995</v>
          </cell>
        </row>
        <row r="684">
          <cell r="U684">
            <v>0</v>
          </cell>
          <cell r="X684">
            <v>0</v>
          </cell>
          <cell r="Y684">
            <v>0</v>
          </cell>
          <cell r="AD684">
            <v>0</v>
          </cell>
          <cell r="AG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</row>
        <row r="685">
          <cell r="AL685">
            <v>0</v>
          </cell>
          <cell r="AM685">
            <v>0</v>
          </cell>
        </row>
        <row r="686">
          <cell r="U686">
            <v>-28132029</v>
          </cell>
          <cell r="V686">
            <v>0</v>
          </cell>
          <cell r="W686">
            <v>0</v>
          </cell>
          <cell r="X686">
            <v>-28132029</v>
          </cell>
          <cell r="Y686">
            <v>-39961</v>
          </cell>
          <cell r="Z686">
            <v>0</v>
          </cell>
          <cell r="AA686">
            <v>0</v>
          </cell>
          <cell r="AB686">
            <v>0</v>
          </cell>
          <cell r="AD686">
            <v>-28171990</v>
          </cell>
          <cell r="AE686">
            <v>0</v>
          </cell>
          <cell r="AF686">
            <v>0</v>
          </cell>
          <cell r="AG686">
            <v>9846210.1500000004</v>
          </cell>
          <cell r="AH686">
            <v>0</v>
          </cell>
          <cell r="AI686">
            <v>0</v>
          </cell>
          <cell r="AJ686">
            <v>9846210.1500000004</v>
          </cell>
          <cell r="AK686">
            <v>13986.349999999999</v>
          </cell>
          <cell r="AL686">
            <v>0</v>
          </cell>
          <cell r="AM686">
            <v>0</v>
          </cell>
          <cell r="AN686">
            <v>0</v>
          </cell>
          <cell r="AO686">
            <v>9860196.5</v>
          </cell>
          <cell r="AQ686">
            <v>-748815.2</v>
          </cell>
        </row>
        <row r="687">
          <cell r="AG687">
            <v>-9846210.1499999985</v>
          </cell>
        </row>
        <row r="688">
          <cell r="AO688">
            <v>-9860196.5</v>
          </cell>
        </row>
        <row r="693">
          <cell r="U693">
            <v>-28132029</v>
          </cell>
          <cell r="V693">
            <v>0</v>
          </cell>
          <cell r="W693">
            <v>0</v>
          </cell>
          <cell r="X693">
            <v>-28132029</v>
          </cell>
          <cell r="Y693">
            <v>-39961</v>
          </cell>
          <cell r="Z693">
            <v>0</v>
          </cell>
          <cell r="AB693">
            <v>0</v>
          </cell>
          <cell r="AC693">
            <v>-1</v>
          </cell>
          <cell r="AD693">
            <v>-28171990</v>
          </cell>
          <cell r="AE693">
            <v>0</v>
          </cell>
          <cell r="AF693">
            <v>0</v>
          </cell>
          <cell r="AG693">
            <v>9846210.1500000004</v>
          </cell>
          <cell r="AH693">
            <v>0</v>
          </cell>
          <cell r="AI693">
            <v>0</v>
          </cell>
          <cell r="AJ693">
            <v>9846210.1500000004</v>
          </cell>
          <cell r="AK693">
            <v>13986.349999999999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-748815.2</v>
          </cell>
          <cell r="AR693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U713">
            <v>-29720</v>
          </cell>
          <cell r="X713">
            <v>-29720</v>
          </cell>
          <cell r="Y713">
            <v>0</v>
          </cell>
          <cell r="AD713">
            <v>-29720</v>
          </cell>
          <cell r="AG713">
            <v>10402</v>
          </cell>
          <cell r="AH713">
            <v>0</v>
          </cell>
          <cell r="AI713">
            <v>0</v>
          </cell>
          <cell r="AJ713">
            <v>10402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10402</v>
          </cell>
        </row>
        <row r="714">
          <cell r="U714">
            <v>6901719</v>
          </cell>
          <cell r="X714">
            <v>6901719</v>
          </cell>
          <cell r="Y714">
            <v>-4676216</v>
          </cell>
          <cell r="AD714">
            <v>2225503</v>
          </cell>
          <cell r="AG714">
            <v>-2353192.2400000002</v>
          </cell>
          <cell r="AH714">
            <v>0</v>
          </cell>
          <cell r="AI714">
            <v>0</v>
          </cell>
          <cell r="AJ714">
            <v>-2353192.2400000002</v>
          </cell>
          <cell r="AK714">
            <v>1636675.5999999999</v>
          </cell>
          <cell r="AL714">
            <v>0</v>
          </cell>
          <cell r="AM714">
            <v>0</v>
          </cell>
          <cell r="AN714">
            <v>0</v>
          </cell>
          <cell r="AO714">
            <v>-716516.64000000036</v>
          </cell>
          <cell r="AQ714">
            <v>0</v>
          </cell>
          <cell r="AR714">
            <v>-716516.64000000036</v>
          </cell>
        </row>
        <row r="715">
          <cell r="U715">
            <v>-4320283</v>
          </cell>
          <cell r="X715">
            <v>-4320283</v>
          </cell>
          <cell r="Y715">
            <v>4343090</v>
          </cell>
          <cell r="AD715">
            <v>22807</v>
          </cell>
          <cell r="AG715">
            <v>1512099.05</v>
          </cell>
          <cell r="AH715">
            <v>0</v>
          </cell>
          <cell r="AI715">
            <v>0</v>
          </cell>
          <cell r="AJ715">
            <v>1512099.05</v>
          </cell>
          <cell r="AK715">
            <v>-1520081.5</v>
          </cell>
          <cell r="AL715">
            <v>0</v>
          </cell>
          <cell r="AM715">
            <v>0</v>
          </cell>
          <cell r="AN715">
            <v>0</v>
          </cell>
          <cell r="AO715">
            <v>-7982.4499999999534</v>
          </cell>
          <cell r="AQ715">
            <v>0</v>
          </cell>
          <cell r="AR715">
            <v>-7982.4499999999534</v>
          </cell>
        </row>
        <row r="716">
          <cell r="U716">
            <v>22807</v>
          </cell>
          <cell r="X716">
            <v>22807</v>
          </cell>
          <cell r="Y716">
            <v>163950</v>
          </cell>
          <cell r="AD716">
            <v>186757</v>
          </cell>
          <cell r="AG716">
            <v>-7982.45</v>
          </cell>
          <cell r="AH716">
            <v>0</v>
          </cell>
          <cell r="AI716">
            <v>0</v>
          </cell>
          <cell r="AJ716">
            <v>-7982.45</v>
          </cell>
          <cell r="AK716">
            <v>-57382.499999999993</v>
          </cell>
          <cell r="AL716">
            <v>0</v>
          </cell>
          <cell r="AM716">
            <v>0</v>
          </cell>
          <cell r="AN716">
            <v>0</v>
          </cell>
          <cell r="AO716">
            <v>-65364.94999999999</v>
          </cell>
        </row>
        <row r="717">
          <cell r="U717">
            <v>-3285</v>
          </cell>
          <cell r="X717">
            <v>-3285</v>
          </cell>
          <cell r="Y717">
            <v>0</v>
          </cell>
          <cell r="AD717">
            <v>-3285</v>
          </cell>
          <cell r="AG717">
            <v>1120.23</v>
          </cell>
          <cell r="AH717">
            <v>0</v>
          </cell>
          <cell r="AI717">
            <v>0</v>
          </cell>
          <cell r="AJ717">
            <v>1120.23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1120.23</v>
          </cell>
        </row>
        <row r="718">
          <cell r="U718">
            <v>-1879496</v>
          </cell>
          <cell r="X718">
            <v>-1879496</v>
          </cell>
          <cell r="Y718">
            <v>0</v>
          </cell>
          <cell r="AD718">
            <v>-1879496</v>
          </cell>
          <cell r="AG718">
            <v>650179.43000000005</v>
          </cell>
          <cell r="AH718">
            <v>0</v>
          </cell>
          <cell r="AI718">
            <v>0</v>
          </cell>
          <cell r="AJ718">
            <v>650179.43000000005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650179.43000000005</v>
          </cell>
        </row>
        <row r="719">
          <cell r="U719">
            <v>-17369798</v>
          </cell>
          <cell r="X719">
            <v>-17369798</v>
          </cell>
          <cell r="Y719">
            <v>0</v>
          </cell>
          <cell r="AD719">
            <v>-17369798</v>
          </cell>
          <cell r="AG719">
            <v>5943812.5299999993</v>
          </cell>
          <cell r="AH719">
            <v>0</v>
          </cell>
          <cell r="AI719">
            <v>0</v>
          </cell>
          <cell r="AJ719">
            <v>5943812.5299999993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5943812.5299999993</v>
          </cell>
          <cell r="AQ719">
            <v>0</v>
          </cell>
          <cell r="AR719">
            <v>5943812.5299999993</v>
          </cell>
        </row>
        <row r="720">
          <cell r="U720">
            <v>667351</v>
          </cell>
          <cell r="X720">
            <v>667351</v>
          </cell>
          <cell r="Y720">
            <v>-677285</v>
          </cell>
          <cell r="AD720">
            <v>-9934</v>
          </cell>
          <cell r="AG720">
            <v>-205601.81</v>
          </cell>
          <cell r="AH720">
            <v>0</v>
          </cell>
          <cell r="AI720">
            <v>0</v>
          </cell>
          <cell r="AJ720">
            <v>-205601.81</v>
          </cell>
          <cell r="AK720">
            <v>237049.74999999997</v>
          </cell>
          <cell r="AL720">
            <v>0</v>
          </cell>
          <cell r="AM720">
            <v>0</v>
          </cell>
          <cell r="AN720">
            <v>0</v>
          </cell>
          <cell r="AO720">
            <v>31447.939999999973</v>
          </cell>
        </row>
        <row r="721">
          <cell r="U721">
            <v>-397830</v>
          </cell>
          <cell r="X721">
            <v>-397830</v>
          </cell>
          <cell r="Y721">
            <v>0</v>
          </cell>
          <cell r="AD721">
            <v>-397830</v>
          </cell>
          <cell r="AG721">
            <v>131446.49</v>
          </cell>
          <cell r="AH721">
            <v>0</v>
          </cell>
          <cell r="AI721">
            <v>0</v>
          </cell>
          <cell r="AJ721">
            <v>131446.49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131446.49</v>
          </cell>
        </row>
        <row r="722">
          <cell r="U722">
            <v>-7496692</v>
          </cell>
          <cell r="X722">
            <v>-7496692</v>
          </cell>
          <cell r="Y722">
            <v>0</v>
          </cell>
          <cell r="AD722">
            <v>-7496692</v>
          </cell>
          <cell r="AG722">
            <v>2585854.02</v>
          </cell>
          <cell r="AH722">
            <v>0</v>
          </cell>
          <cell r="AI722">
            <v>0</v>
          </cell>
          <cell r="AJ722">
            <v>2585854.02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2585854.02</v>
          </cell>
        </row>
        <row r="723">
          <cell r="U723">
            <v>-72300</v>
          </cell>
          <cell r="X723">
            <v>-72300</v>
          </cell>
          <cell r="Y723">
            <v>-103741</v>
          </cell>
          <cell r="AD723">
            <v>-176041</v>
          </cell>
          <cell r="AG723">
            <v>24205</v>
          </cell>
          <cell r="AH723">
            <v>0</v>
          </cell>
          <cell r="AI723">
            <v>0</v>
          </cell>
          <cell r="AJ723">
            <v>24205</v>
          </cell>
          <cell r="AK723">
            <v>36309.35</v>
          </cell>
          <cell r="AL723">
            <v>0</v>
          </cell>
          <cell r="AM723">
            <v>0</v>
          </cell>
          <cell r="AN723">
            <v>0</v>
          </cell>
          <cell r="AO723">
            <v>60514.35</v>
          </cell>
        </row>
        <row r="724">
          <cell r="U724">
            <v>-1166292</v>
          </cell>
          <cell r="X724">
            <v>-1166292</v>
          </cell>
          <cell r="Y724">
            <v>-73996</v>
          </cell>
          <cell r="AD724">
            <v>-1240288</v>
          </cell>
          <cell r="AG724">
            <v>393868.17</v>
          </cell>
          <cell r="AH724">
            <v>0</v>
          </cell>
          <cell r="AI724">
            <v>0</v>
          </cell>
          <cell r="AJ724">
            <v>393868.17</v>
          </cell>
          <cell r="AK724">
            <v>25898.6</v>
          </cell>
          <cell r="AL724">
            <v>0</v>
          </cell>
          <cell r="AM724">
            <v>0</v>
          </cell>
          <cell r="AN724">
            <v>0</v>
          </cell>
          <cell r="AO724">
            <v>419766.76999999996</v>
          </cell>
        </row>
        <row r="725">
          <cell r="U725">
            <v>0</v>
          </cell>
          <cell r="X725">
            <v>0</v>
          </cell>
          <cell r="Y725">
            <v>0</v>
          </cell>
          <cell r="AD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</row>
        <row r="726">
          <cell r="U726">
            <v>-256808</v>
          </cell>
          <cell r="X726">
            <v>-256808</v>
          </cell>
          <cell r="Y726">
            <v>0</v>
          </cell>
          <cell r="AD726">
            <v>-256808</v>
          </cell>
          <cell r="AG726">
            <v>57401.440000000061</v>
          </cell>
          <cell r="AH726">
            <v>0</v>
          </cell>
          <cell r="AI726">
            <v>0</v>
          </cell>
          <cell r="AJ726">
            <v>57401.440000000061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57401.440000000061</v>
          </cell>
        </row>
        <row r="727">
          <cell r="U727">
            <v>-19107</v>
          </cell>
          <cell r="X727">
            <v>-19107</v>
          </cell>
          <cell r="Y727">
            <v>0</v>
          </cell>
          <cell r="AD727">
            <v>-19107</v>
          </cell>
          <cell r="AG727">
            <v>6496.38</v>
          </cell>
          <cell r="AH727">
            <v>0</v>
          </cell>
          <cell r="AI727">
            <v>0</v>
          </cell>
          <cell r="AJ727">
            <v>6496.38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6496.38</v>
          </cell>
        </row>
        <row r="728">
          <cell r="U728">
            <v>-98679</v>
          </cell>
          <cell r="X728">
            <v>-98679</v>
          </cell>
          <cell r="Y728">
            <v>0</v>
          </cell>
          <cell r="AD728">
            <v>-98679</v>
          </cell>
          <cell r="AG728">
            <v>33837.65</v>
          </cell>
          <cell r="AH728">
            <v>0</v>
          </cell>
          <cell r="AI728">
            <v>0</v>
          </cell>
          <cell r="AJ728">
            <v>33837.65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33837.65</v>
          </cell>
        </row>
        <row r="729">
          <cell r="U729">
            <v>-140304</v>
          </cell>
          <cell r="X729">
            <v>-140304</v>
          </cell>
          <cell r="Y729">
            <v>-22543</v>
          </cell>
          <cell r="AD729">
            <v>-162847</v>
          </cell>
          <cell r="AG729">
            <v>47521.98</v>
          </cell>
          <cell r="AH729">
            <v>0</v>
          </cell>
          <cell r="AI729">
            <v>0</v>
          </cell>
          <cell r="AJ729">
            <v>47521.98</v>
          </cell>
          <cell r="AK729">
            <v>7890.0499999999993</v>
          </cell>
          <cell r="AL729">
            <v>0</v>
          </cell>
          <cell r="AM729">
            <v>0</v>
          </cell>
          <cell r="AN729">
            <v>0</v>
          </cell>
          <cell r="AO729">
            <v>55412.03</v>
          </cell>
        </row>
        <row r="730">
          <cell r="U730">
            <v>115098</v>
          </cell>
          <cell r="X730">
            <v>115098</v>
          </cell>
          <cell r="Y730">
            <v>0</v>
          </cell>
          <cell r="AD730">
            <v>115098</v>
          </cell>
          <cell r="AG730">
            <v>-40284.300000000003</v>
          </cell>
          <cell r="AH730">
            <v>0</v>
          </cell>
          <cell r="AI730">
            <v>0</v>
          </cell>
          <cell r="AJ730">
            <v>-40284.300000000003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-40284.300000000003</v>
          </cell>
        </row>
        <row r="731">
          <cell r="U731">
            <v>240722</v>
          </cell>
          <cell r="X731">
            <v>240722</v>
          </cell>
          <cell r="Y731">
            <v>-208960</v>
          </cell>
          <cell r="AD731">
            <v>31762</v>
          </cell>
          <cell r="AG731">
            <v>-84252.7</v>
          </cell>
          <cell r="AH731">
            <v>0</v>
          </cell>
          <cell r="AI731">
            <v>0</v>
          </cell>
          <cell r="AJ731">
            <v>-84252.7</v>
          </cell>
          <cell r="AK731">
            <v>73136</v>
          </cell>
          <cell r="AL731">
            <v>0</v>
          </cell>
          <cell r="AM731">
            <v>0</v>
          </cell>
          <cell r="AN731">
            <v>0</v>
          </cell>
          <cell r="AO731">
            <v>-11116.699999999997</v>
          </cell>
        </row>
        <row r="732">
          <cell r="U732">
            <v>13333</v>
          </cell>
          <cell r="X732">
            <v>13333</v>
          </cell>
          <cell r="Y732">
            <v>0</v>
          </cell>
          <cell r="AD732">
            <v>13333</v>
          </cell>
          <cell r="AG732">
            <v>-4666.55</v>
          </cell>
          <cell r="AH732">
            <v>0</v>
          </cell>
          <cell r="AI732">
            <v>0</v>
          </cell>
          <cell r="AJ732">
            <v>-4666.55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-4666.55</v>
          </cell>
        </row>
        <row r="733">
          <cell r="U733">
            <v>-4228999</v>
          </cell>
          <cell r="X733">
            <v>-4228999</v>
          </cell>
          <cell r="Y733">
            <v>-80333</v>
          </cell>
          <cell r="AD733">
            <v>-4309332</v>
          </cell>
          <cell r="AG733">
            <v>1436449.99</v>
          </cell>
          <cell r="AH733">
            <v>0</v>
          </cell>
          <cell r="AI733">
            <v>0</v>
          </cell>
          <cell r="AJ733">
            <v>1436449.99</v>
          </cell>
          <cell r="AK733">
            <v>28116.55</v>
          </cell>
          <cell r="AL733">
            <v>0</v>
          </cell>
          <cell r="AM733">
            <v>0</v>
          </cell>
          <cell r="AN733">
            <v>0</v>
          </cell>
          <cell r="AO733">
            <v>1464566.54</v>
          </cell>
        </row>
        <row r="734">
          <cell r="U734">
            <v>-1022123</v>
          </cell>
          <cell r="X734">
            <v>-1022123</v>
          </cell>
          <cell r="Y734">
            <v>0</v>
          </cell>
          <cell r="AD734">
            <v>-1022123</v>
          </cell>
          <cell r="AG734">
            <v>343970.53</v>
          </cell>
          <cell r="AH734">
            <v>0</v>
          </cell>
          <cell r="AI734">
            <v>0</v>
          </cell>
          <cell r="AJ734">
            <v>343970.53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343970.53</v>
          </cell>
        </row>
        <row r="735">
          <cell r="U735">
            <v>352231</v>
          </cell>
          <cell r="X735">
            <v>352231</v>
          </cell>
          <cell r="Y735">
            <v>-96241</v>
          </cell>
          <cell r="AD735">
            <v>255990</v>
          </cell>
          <cell r="AG735">
            <v>-123280.85</v>
          </cell>
          <cell r="AH735">
            <v>0</v>
          </cell>
          <cell r="AI735">
            <v>0</v>
          </cell>
          <cell r="AJ735">
            <v>-123280.85</v>
          </cell>
          <cell r="AK735">
            <v>33684.35</v>
          </cell>
          <cell r="AL735">
            <v>0</v>
          </cell>
          <cell r="AM735">
            <v>0</v>
          </cell>
          <cell r="AN735">
            <v>0</v>
          </cell>
          <cell r="AO735">
            <v>-89596.5</v>
          </cell>
        </row>
        <row r="736">
          <cell r="U736">
            <v>-47092</v>
          </cell>
          <cell r="X736">
            <v>-47092</v>
          </cell>
          <cell r="Y736">
            <v>0</v>
          </cell>
          <cell r="AD736">
            <v>-47092</v>
          </cell>
          <cell r="AG736">
            <v>16482.2</v>
          </cell>
          <cell r="AH736">
            <v>0</v>
          </cell>
          <cell r="AI736">
            <v>0</v>
          </cell>
          <cell r="AJ736">
            <v>16482.2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16482.2</v>
          </cell>
        </row>
        <row r="737">
          <cell r="U737">
            <v>-4465113</v>
          </cell>
          <cell r="X737">
            <v>-4465113</v>
          </cell>
          <cell r="Y737">
            <v>0</v>
          </cell>
          <cell r="AD737">
            <v>-4465113</v>
          </cell>
          <cell r="AG737">
            <v>1562789.55</v>
          </cell>
          <cell r="AH737">
            <v>0</v>
          </cell>
          <cell r="AI737">
            <v>0</v>
          </cell>
          <cell r="AJ737">
            <v>1562789.55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1562789.55</v>
          </cell>
        </row>
        <row r="738">
          <cell r="U738">
            <v>1293497</v>
          </cell>
          <cell r="X738">
            <v>1293497</v>
          </cell>
          <cell r="Y738">
            <v>0</v>
          </cell>
          <cell r="AD738">
            <v>1293497</v>
          </cell>
          <cell r="AG738">
            <v>-452723.95</v>
          </cell>
          <cell r="AH738">
            <v>0</v>
          </cell>
          <cell r="AI738">
            <v>0</v>
          </cell>
          <cell r="AJ738">
            <v>-452723.95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-452723.95</v>
          </cell>
        </row>
        <row r="739">
          <cell r="U739">
            <v>0</v>
          </cell>
          <cell r="X739">
            <v>0</v>
          </cell>
          <cell r="Y739">
            <v>1025668</v>
          </cell>
          <cell r="AD739">
            <v>1025668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-358983.8</v>
          </cell>
          <cell r="AL739">
            <v>0</v>
          </cell>
          <cell r="AM739">
            <v>0</v>
          </cell>
          <cell r="AN739">
            <v>0</v>
          </cell>
          <cell r="AO739">
            <v>-358983.8</v>
          </cell>
        </row>
        <row r="740">
          <cell r="U740">
            <v>0</v>
          </cell>
          <cell r="X740">
            <v>0</v>
          </cell>
          <cell r="Y740">
            <v>637582</v>
          </cell>
          <cell r="AD740">
            <v>637582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-223153.69999999998</v>
          </cell>
          <cell r="AL740">
            <v>0</v>
          </cell>
          <cell r="AM740">
            <v>0</v>
          </cell>
          <cell r="AN740">
            <v>0</v>
          </cell>
          <cell r="AO740">
            <v>-223153.69999999998</v>
          </cell>
        </row>
        <row r="741">
          <cell r="U741">
            <v>0</v>
          </cell>
          <cell r="X741">
            <v>0</v>
          </cell>
          <cell r="Y741">
            <v>-13170</v>
          </cell>
          <cell r="AD741">
            <v>-13170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4609.5</v>
          </cell>
          <cell r="AL741">
            <v>0</v>
          </cell>
          <cell r="AM741">
            <v>0</v>
          </cell>
          <cell r="AN741">
            <v>0</v>
          </cell>
          <cell r="AO741">
            <v>4609.5</v>
          </cell>
        </row>
        <row r="742">
          <cell r="U742">
            <v>-8100732</v>
          </cell>
          <cell r="X742">
            <v>-8100732</v>
          </cell>
          <cell r="Y742">
            <v>0</v>
          </cell>
          <cell r="AD742">
            <v>-8100732</v>
          </cell>
          <cell r="AG742">
            <v>2835256.2</v>
          </cell>
          <cell r="AH742">
            <v>0</v>
          </cell>
          <cell r="AI742">
            <v>0</v>
          </cell>
          <cell r="AJ742">
            <v>2835256.2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2835256.2</v>
          </cell>
        </row>
        <row r="743">
          <cell r="U743">
            <v>0</v>
          </cell>
          <cell r="X743">
            <v>0</v>
          </cell>
          <cell r="Y743">
            <v>0</v>
          </cell>
          <cell r="AD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</row>
        <row r="746">
          <cell r="U746">
            <v>-41507895</v>
          </cell>
          <cell r="V746">
            <v>0</v>
          </cell>
          <cell r="W746">
            <v>0</v>
          </cell>
          <cell r="X746">
            <v>-41507895</v>
          </cell>
          <cell r="Y746">
            <v>217805</v>
          </cell>
          <cell r="Z746">
            <v>0</v>
          </cell>
          <cell r="AA746">
            <v>0</v>
          </cell>
          <cell r="AB746">
            <v>0</v>
          </cell>
          <cell r="AD746">
            <v>-41290090</v>
          </cell>
          <cell r="AE746">
            <v>0</v>
          </cell>
          <cell r="AF746">
            <v>0</v>
          </cell>
          <cell r="AG746">
            <v>14321207.990000002</v>
          </cell>
          <cell r="AH746">
            <v>0</v>
          </cell>
          <cell r="AI746">
            <v>0</v>
          </cell>
          <cell r="AJ746">
            <v>14321207.990000002</v>
          </cell>
          <cell r="AK746">
            <v>-76231.750000000204</v>
          </cell>
          <cell r="AL746">
            <v>0</v>
          </cell>
          <cell r="AM746">
            <v>0</v>
          </cell>
          <cell r="AN746">
            <v>0</v>
          </cell>
          <cell r="AO746">
            <v>14244976.239999998</v>
          </cell>
          <cell r="AQ746">
            <v>0</v>
          </cell>
        </row>
        <row r="747">
          <cell r="U747" t="str">
            <v>ending 8/31/04</v>
          </cell>
        </row>
        <row r="748">
          <cell r="AO748">
            <v>-14451531.5</v>
          </cell>
        </row>
        <row r="753">
          <cell r="U753">
            <v>-41507895</v>
          </cell>
          <cell r="V753">
            <v>0</v>
          </cell>
          <cell r="W753">
            <v>0</v>
          </cell>
          <cell r="X753">
            <v>-41507895</v>
          </cell>
          <cell r="Y753">
            <v>217805</v>
          </cell>
          <cell r="Z753">
            <v>0</v>
          </cell>
          <cell r="AA753">
            <v>0</v>
          </cell>
          <cell r="AB753">
            <v>0</v>
          </cell>
          <cell r="AC753">
            <v>-1</v>
          </cell>
          <cell r="AD753">
            <v>-41290090</v>
          </cell>
          <cell r="AE753">
            <v>0</v>
          </cell>
          <cell r="AF753">
            <v>0</v>
          </cell>
          <cell r="AG753">
            <v>14321207.990000002</v>
          </cell>
          <cell r="AH753">
            <v>0</v>
          </cell>
          <cell r="AI753">
            <v>0</v>
          </cell>
          <cell r="AJ753">
            <v>14321207.990000002</v>
          </cell>
          <cell r="AK753">
            <v>-76231.750000000204</v>
          </cell>
          <cell r="AL753">
            <v>0</v>
          </cell>
          <cell r="AM753">
            <v>0</v>
          </cell>
          <cell r="AN753">
            <v>0</v>
          </cell>
          <cell r="AO753">
            <v>-206555.26000000164</v>
          </cell>
          <cell r="AP753">
            <v>0</v>
          </cell>
          <cell r="AQ753">
            <v>0</v>
          </cell>
          <cell r="AR753">
            <v>0</v>
          </cell>
        </row>
        <row r="763">
          <cell r="U763">
            <v>-29823606.32</v>
          </cell>
          <cell r="V763">
            <v>0</v>
          </cell>
          <cell r="W763">
            <v>4966170</v>
          </cell>
          <cell r="X763">
            <v>-24857436.320000015</v>
          </cell>
          <cell r="Y763">
            <v>-38990819.349999994</v>
          </cell>
          <cell r="Z763">
            <v>0</v>
          </cell>
          <cell r="AA763">
            <v>0</v>
          </cell>
          <cell r="AB763">
            <v>0</v>
          </cell>
          <cell r="AD763">
            <v>-63848255.670000002</v>
          </cell>
          <cell r="AE763" t="e">
            <v>#REF!</v>
          </cell>
          <cell r="AF763" t="e">
            <v>#REF!</v>
          </cell>
          <cell r="AG763">
            <v>10231706.251999982</v>
          </cell>
          <cell r="AH763">
            <v>0</v>
          </cell>
          <cell r="AI763">
            <v>-1738159.5</v>
          </cell>
          <cell r="AJ763">
            <v>8493546.7519999817</v>
          </cell>
          <cell r="AK763">
            <v>13646786.772499999</v>
          </cell>
          <cell r="AL763">
            <v>0</v>
          </cell>
          <cell r="AM763">
            <v>0</v>
          </cell>
          <cell r="AN763">
            <v>0</v>
          </cell>
          <cell r="AO763">
            <v>23878493.024499983</v>
          </cell>
          <cell r="AQ763">
            <v>-12127876.599999998</v>
          </cell>
          <cell r="AR763">
            <v>-2029399.0255000084</v>
          </cell>
        </row>
        <row r="764">
          <cell r="AG764">
            <v>-10438262.211999999</v>
          </cell>
          <cell r="AH764">
            <v>0</v>
          </cell>
          <cell r="AI764">
            <v>1738159.5</v>
          </cell>
          <cell r="AJ764">
            <v>-8700102.7120000049</v>
          </cell>
          <cell r="AK764">
            <v>-13646786.772499997</v>
          </cell>
          <cell r="AL764">
            <v>0</v>
          </cell>
          <cell r="AM764">
            <v>0</v>
          </cell>
          <cell r="AN764">
            <v>0</v>
          </cell>
          <cell r="AO764">
            <v>-22346889.484499998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alculations - Low Case"/>
      <sheetName val="Calculations - High Case"/>
      <sheetName val="Calculations -Base Case"/>
      <sheetName val="Waterfall"/>
      <sheetName val="xy plot"/>
      <sheetName val="OutputData"/>
      <sheetName val="FB NPV"/>
      <sheetName val="FB PVCost"/>
      <sheetName val="FB Prod"/>
      <sheetName val="Macros"/>
      <sheetName val="Assumptions"/>
      <sheetName val="BGS Deferral"/>
      <sheetName val="Variable"/>
      <sheetName val="Bid_Information"/>
      <sheetName val="PRISM Impacts Inputs"/>
      <sheetName val="Summary"/>
      <sheetName val="MPP Contracts"/>
    </sheetNames>
    <sheetDataSet>
      <sheetData sheetId="0" refreshError="1">
        <row r="23">
          <cell r="M23">
            <v>0</v>
          </cell>
        </row>
        <row r="24">
          <cell r="M24">
            <v>0.3</v>
          </cell>
        </row>
        <row r="25">
          <cell r="M25">
            <v>0.4</v>
          </cell>
        </row>
        <row r="26">
          <cell r="M26">
            <v>0.2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_Lookup"/>
      <sheetName val="New Accts 2009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centage Summary"/>
      <sheetName val="Total 3540-3580"/>
      <sheetName val="3540"/>
      <sheetName val="3550"/>
      <sheetName val="3560"/>
      <sheetName val="3570"/>
      <sheetName val="3580"/>
      <sheetName val="Total 3640-3732"/>
      <sheetName val="3640"/>
      <sheetName val="3650"/>
      <sheetName val="3660"/>
      <sheetName val="3670"/>
      <sheetName val="3680"/>
      <sheetName val="3691"/>
      <sheetName val="3692"/>
      <sheetName val="3700"/>
      <sheetName val="3711"/>
      <sheetName val="3712"/>
      <sheetName val="3713"/>
      <sheetName val="3720"/>
      <sheetName val="3731"/>
      <sheetName val="3732"/>
      <sheetName val="3620"/>
      <sheetName val="3530"/>
      <sheetName val="3520"/>
      <sheetName val="3610"/>
      <sheetName val="Report 17 for 2008 T&amp;D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Summary"/>
      <sheetName val="Sheet1"/>
      <sheetName val="Q2 Data"/>
      <sheetName val="190100"/>
      <sheetName val="190110"/>
      <sheetName val="190200"/>
      <sheetName val="190210"/>
      <sheetName val="190500"/>
      <sheetName val="190510"/>
      <sheetName val="282100"/>
      <sheetName val="282200"/>
      <sheetName val="283100"/>
      <sheetName val="283110"/>
      <sheetName val="283200"/>
      <sheetName val="283210"/>
      <sheetName val="Defd Expense RFWD"/>
      <sheetName val="797037"/>
      <sheetName val="797047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 Analysis"/>
      <sheetName val="SAP Export"/>
      <sheetName val="DSUM"/>
      <sheetName val="Instructions"/>
    </sheetNames>
    <sheetDataSet>
      <sheetData sheetId="0"/>
      <sheetData sheetId="1"/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ttings"/>
      <sheetName val="Index"/>
      <sheetName val="Glossary"/>
      <sheetName val="Latest Changes"/>
      <sheetName val="Validations"/>
      <sheetName val="IS01"/>
      <sheetName val="IS02"/>
      <sheetName val="IS03"/>
      <sheetName val="IS04"/>
      <sheetName val="IS04A"/>
      <sheetName val="IS05"/>
      <sheetName val="IS06"/>
      <sheetName val="IS06A"/>
      <sheetName val="IS07"/>
      <sheetName val="IS07A"/>
      <sheetName val="IS08"/>
      <sheetName val="IS09"/>
      <sheetName val="IS10"/>
      <sheetName val="IS11"/>
      <sheetName val="IS12"/>
      <sheetName val="IS13"/>
      <sheetName val="IS14"/>
      <sheetName val="IS15"/>
      <sheetName val="IS16"/>
      <sheetName val="IS17"/>
      <sheetName val="BS01"/>
      <sheetName val="BS04"/>
      <sheetName val="BS05"/>
      <sheetName val="BS06"/>
      <sheetName val="BS07"/>
      <sheetName val="BS08"/>
      <sheetName val="BS0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BS25"/>
      <sheetName val="BS26"/>
      <sheetName val="BS27"/>
      <sheetName val="BS29"/>
      <sheetName val="BS30"/>
      <sheetName val="CF01"/>
      <sheetName val="CF02"/>
      <sheetName val="CF03"/>
      <sheetName val="CF04"/>
      <sheetName val="CF02 LOGIC"/>
      <sheetName val="TX01"/>
      <sheetName val="Appendix 1"/>
      <sheetName val="Appendix 2"/>
      <sheetName val="Appendix 3"/>
      <sheetName val="Appendix 4"/>
      <sheetName val="Appendix 5"/>
      <sheetName val="DataSheet"/>
    </sheetNames>
    <sheetDataSet>
      <sheetData sheetId="0" refreshError="1"/>
      <sheetData sheetId="1" refreshError="1">
        <row r="17">
          <cell r="F17" t="str">
            <v>xx000</v>
          </cell>
        </row>
        <row r="23">
          <cell r="F23" t="str">
            <v>May 2002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0">
          <cell r="J130">
            <v>130500025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 Tax Exp"/>
      <sheetName val="PHI Consol - Curr"/>
      <sheetName val="PHI Current"/>
      <sheetName val="Phisco Current"/>
      <sheetName val="Pepco Current"/>
      <sheetName val="PCI Current"/>
      <sheetName val="CIV Current"/>
      <sheetName val="Consolco I Current"/>
      <sheetName val="CE Current"/>
      <sheetName val="ACE Current"/>
      <sheetName val="DPL Current"/>
      <sheetName val="PES Current"/>
      <sheetName val="Consolco II"/>
      <sheetName val="PHI cosol - Def"/>
      <sheetName val="PHI Def"/>
      <sheetName val="Phisco Def"/>
      <sheetName val="Pepco Def"/>
      <sheetName val="PCI Def"/>
      <sheetName val="CIV Def"/>
      <sheetName val="Consolco I Def"/>
      <sheetName val="CE Def"/>
      <sheetName val="ACE Def"/>
      <sheetName val="DPL Def"/>
      <sheetName val="PES Def"/>
      <sheetName val="CONSOLCO II Def"/>
      <sheetName val="List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1">
          <cell r="E31">
            <v>21827621.52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>
        <row r="2">
          <cell r="A2">
            <v>190</v>
          </cell>
        </row>
        <row r="3">
          <cell r="A3">
            <v>282</v>
          </cell>
        </row>
        <row r="4">
          <cell r="A4">
            <v>283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ER Summary"/>
      <sheetName val="EG Summary"/>
      <sheetName val="MichCon Base Case"/>
      <sheetName val="Other Subs"/>
      <sheetName val="MichCon Rating Agency"/>
      <sheetName val="DECO O&amp;M and Capex"/>
      <sheetName val="#REF"/>
      <sheetName val="Input Page"/>
      <sheetName val="AltAcctTable"/>
      <sheetName val="Cons TB"/>
      <sheetName val="Depreciation Schedu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Cost Centers"/>
      <sheetName val="Cost Center List"/>
      <sheetName val="MS O&amp;M Contractors"/>
      <sheetName val="Pivot Table MS"/>
      <sheetName val="Construction O&amp;M"/>
      <sheetName val="Sheet1"/>
      <sheetName val="combined"/>
      <sheetName val="2000 contract over 50k"/>
      <sheetName val="Pivot Table (2)"/>
      <sheetName val="Pivot Table"/>
      <sheetName val="Sheet2"/>
      <sheetName val="2000 ms contractor"/>
      <sheetName val="2000 Combined"/>
      <sheetName val="Electric 2000"/>
      <sheetName val="Gas Deliver 2000"/>
      <sheetName val="Delshr 2000"/>
      <sheetName val="pivot ms over 50k"/>
      <sheetName val="Model"/>
      <sheetName val="QRE's"/>
      <sheetName val="QRE Charts"/>
      <sheetName val="Comparison"/>
      <sheetName val="AIRC"/>
      <sheetName val="Sens_QRE_Factor"/>
      <sheetName val="Print"/>
      <sheetName val="B_U_10"/>
      <sheetName val="B_U_11"/>
      <sheetName val="B_U_12"/>
      <sheetName val="B_U_13"/>
      <sheetName val="B_U_14"/>
      <sheetName val="B_U_15"/>
      <sheetName val="B_U_16"/>
      <sheetName val="B_U_17"/>
      <sheetName val="B_U_18"/>
      <sheetName val="B_U_19"/>
      <sheetName val="PHASE II"/>
      <sheetName val="B_U_20"/>
      <sheetName val="B_U_21"/>
      <sheetName val="B_U_22"/>
      <sheetName val="B_U_23"/>
      <sheetName val="ORIGINAL CLAIM"/>
      <sheetName val="B_U_3"/>
      <sheetName val="B_U_4"/>
      <sheetName val="B_U_5"/>
      <sheetName val="B_U_6"/>
      <sheetName val="B_U_7"/>
      <sheetName val="B_U_8"/>
      <sheetName val="B_U_9"/>
      <sheetName val="Sens_QRE's"/>
      <sheetName val="Menu"/>
      <sheetName val="Macro Tables"/>
      <sheetName val="Gross_Rec"/>
      <sheetName val="Sens_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BalSheet"/>
      <sheetName val="Results"/>
      <sheetName val="Expens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 254900"/>
      <sheetName val="Power Tax Tie-Out"/>
      <sheetName val="ACCT 182500"/>
      <sheetName val="ACCT 182300"/>
      <sheetName val="ACCT 283150"/>
      <sheetName val="ACCT 283200"/>
      <sheetName val="ACCT 283100"/>
      <sheetName val="ACCT 282200"/>
      <sheetName val="ACCT 282100"/>
      <sheetName val="Acct 190510"/>
      <sheetName val="ACCT 190500"/>
      <sheetName val="ACCT 190200"/>
      <sheetName val="ACCT 190100"/>
      <sheetName val="Analysis of Tax Accts"/>
      <sheetName val="Proof of Reg Liab"/>
      <sheetName val="Proof of Reg Liab 2007"/>
      <sheetName val="Proof of Reg Asset"/>
      <sheetName val="Proof of Reg Asset 2007"/>
      <sheetName val="Rollforward"/>
      <sheetName val="Comput of MD rate change impact"/>
      <sheetName val="Reg Asset-Liab Movement"/>
      <sheetName val="trial balance (4)"/>
      <sheetName val="MD Def Tax ADj - updated"/>
      <sheetName val="All FIN 48"/>
      <sheetName val="Tax Rates"/>
      <sheetName val="PEPCO Def Tax Adj's"/>
      <sheetName val="PEPCO"/>
      <sheetName val="Tax Basis in Power Tax"/>
      <sheetName val="Excess Deferred Income Taxes"/>
      <sheetName val="Removal Flow-Thru"/>
      <sheetName val="Adjustment to Book"/>
      <sheetName val="Tax Basis in Power Tax 2007"/>
      <sheetName val="Comparative IS &amp; BS"/>
      <sheetName val="Depreciation - 2007"/>
      <sheetName val="Depreciation"/>
      <sheetName val="Prepaid Pension- 2007"/>
      <sheetName val="Other Liabilities- 2007"/>
      <sheetName val="Defd Comp- 2007"/>
      <sheetName val="MD Def Tax ADj using FAS 109"/>
      <sheetName val="2006 true-up"/>
      <sheetName val="divestiture adjust"/>
      <sheetName val="Section IV, Tab b,c,d,e,update"/>
      <sheetName val="Control Center Tax Basis"/>
      <sheetName val="Depreciation 2007"/>
      <sheetName val="2006 FAS 109"/>
      <sheetName val="Removal Costs Proof"/>
      <sheetName val="Proof of CTD"/>
      <sheetName val="Section IV, Tab b,c,d,e,pepco d"/>
      <sheetName val="Summary"/>
      <sheetName val="Deferred tax balances 12-06"/>
      <sheetName val="trial balance (3)"/>
      <sheetName val="MD Def Tax Adjust"/>
      <sheetName val="trial balance (1)"/>
      <sheetName val="Reg Asset"/>
      <sheetName val="Sheet1"/>
      <sheetName val="trial balance (2)"/>
      <sheetName val="Summary Balance"/>
      <sheetName val="OPEB"/>
      <sheetName val="Tax Basis BS"/>
      <sheetName val="Removal Cost pre 92"/>
      <sheetName val="2006 Depreciation"/>
      <sheetName val="Temporary Differences"/>
      <sheetName val="Deloitte Bal Sheet - Temp M-1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9">
          <cell r="A9" t="str">
            <v>Assets</v>
          </cell>
          <cell r="H9" t="str">
            <v>Amounts in</v>
          </cell>
        </row>
        <row r="10">
          <cell r="A10" t="str">
            <v>======</v>
          </cell>
          <cell r="D10" t="str">
            <v>Reporting period</v>
          </cell>
          <cell r="F10" t="str">
            <v>Comparison period</v>
          </cell>
          <cell r="H10" t="str">
            <v xml:space="preserve">       Absolute</v>
          </cell>
        </row>
        <row r="11">
          <cell r="A11" t="str">
            <v>Current Assets</v>
          </cell>
          <cell r="D11" t="str">
            <v>(01.2007-12.2007)</v>
          </cell>
          <cell r="F11" t="str">
            <v>(01.2006-12.2006)</v>
          </cell>
          <cell r="H11" t="str">
            <v xml:space="preserve">     difference</v>
          </cell>
        </row>
        <row r="13">
          <cell r="A13">
            <v>131000</v>
          </cell>
          <cell r="C13" t="str">
            <v>Cash - General</v>
          </cell>
          <cell r="D13">
            <v>11045042.33</v>
          </cell>
          <cell r="F13">
            <v>5709496.9900000002</v>
          </cell>
          <cell r="H13">
            <v>5335545.34</v>
          </cell>
        </row>
        <row r="14">
          <cell r="A14">
            <v>131001</v>
          </cell>
          <cell r="C14" t="str">
            <v>Cash - Clearing</v>
          </cell>
          <cell r="D14">
            <v>-12527.71</v>
          </cell>
          <cell r="F14">
            <v>-74256.03</v>
          </cell>
          <cell r="H14">
            <v>61728.32</v>
          </cell>
        </row>
        <row r="15">
          <cell r="A15">
            <v>131050</v>
          </cell>
          <cell r="C15" t="str">
            <v>Cash-In Transit - CIS</v>
          </cell>
          <cell r="D15">
            <v>3138262.64</v>
          </cell>
          <cell r="F15">
            <v>3573438.98</v>
          </cell>
          <cell r="H15">
            <v>-435176.33999999985</v>
          </cell>
        </row>
        <row r="16">
          <cell r="A16">
            <v>135000</v>
          </cell>
          <cell r="C16" t="str">
            <v>Working Funds - General  (DO NOT USE)</v>
          </cell>
          <cell r="D16">
            <v>0</v>
          </cell>
          <cell r="F16">
            <v>97600</v>
          </cell>
          <cell r="H16">
            <v>-97600</v>
          </cell>
        </row>
        <row r="17">
          <cell r="A17">
            <v>135160</v>
          </cell>
          <cell r="C17" t="str">
            <v>Working Funds - Ben Provi (DO NOT USE)</v>
          </cell>
          <cell r="D17">
            <v>0</v>
          </cell>
          <cell r="F17">
            <v>404000</v>
          </cell>
          <cell r="H17">
            <v>-404000</v>
          </cell>
        </row>
        <row r="18">
          <cell r="A18">
            <v>135200</v>
          </cell>
          <cell r="C18" t="str">
            <v>Employee Advances</v>
          </cell>
          <cell r="D18">
            <v>6200</v>
          </cell>
          <cell r="F18">
            <v>0</v>
          </cell>
          <cell r="H18">
            <v>6200</v>
          </cell>
        </row>
        <row r="19">
          <cell r="A19">
            <v>136000</v>
          </cell>
          <cell r="C19" t="str">
            <v>Temporary Cash Investment - General</v>
          </cell>
          <cell r="D19">
            <v>4842305.8099999996</v>
          </cell>
          <cell r="F19">
            <v>2300987.04</v>
          </cell>
          <cell r="H19">
            <v>2541318.7699999996</v>
          </cell>
        </row>
        <row r="20">
          <cell r="A20" t="str">
            <v>Cash &amp; Cash Equivalents</v>
          </cell>
          <cell r="D20">
            <v>19019283.07</v>
          </cell>
          <cell r="F20">
            <v>12011266.98</v>
          </cell>
          <cell r="H20">
            <v>7008016.0899999999</v>
          </cell>
        </row>
        <row r="21">
          <cell r="H21">
            <v>0</v>
          </cell>
        </row>
        <row r="22">
          <cell r="A22">
            <v>134005</v>
          </cell>
          <cell r="C22" t="str">
            <v>Other Special Deposits - Restricted Fun</v>
          </cell>
          <cell r="D22">
            <v>1200000</v>
          </cell>
          <cell r="F22">
            <v>0</v>
          </cell>
          <cell r="H22">
            <v>1200000</v>
          </cell>
        </row>
        <row r="23">
          <cell r="A23" t="str">
            <v>Restricted Cash</v>
          </cell>
          <cell r="D23">
            <v>1200000</v>
          </cell>
          <cell r="F23">
            <v>0</v>
          </cell>
          <cell r="H23">
            <v>1200000</v>
          </cell>
        </row>
        <row r="24">
          <cell r="H24">
            <v>0</v>
          </cell>
        </row>
        <row r="25">
          <cell r="A25">
            <v>142000</v>
          </cell>
          <cell r="C25" t="str">
            <v>Customer Accounts Rec - General</v>
          </cell>
          <cell r="D25">
            <v>12306870.9</v>
          </cell>
          <cell r="F25">
            <v>11990905.91</v>
          </cell>
          <cell r="H25">
            <v>315964.99000000022</v>
          </cell>
        </row>
        <row r="26">
          <cell r="A26">
            <v>142070</v>
          </cell>
          <cell r="C26" t="str">
            <v>Customer Accounts Rec - Washington DC</v>
          </cell>
          <cell r="D26">
            <v>63119434.25</v>
          </cell>
          <cell r="F26">
            <v>55015825.68</v>
          </cell>
          <cell r="H26">
            <v>8103608.5700000003</v>
          </cell>
        </row>
        <row r="27">
          <cell r="A27">
            <v>142120</v>
          </cell>
          <cell r="C27" t="str">
            <v>Customer Accounts Rec - MD</v>
          </cell>
          <cell r="D27">
            <v>102426140.20999999</v>
          </cell>
          <cell r="F27">
            <v>83940847.650000006</v>
          </cell>
          <cell r="H27">
            <v>18485292.559999987</v>
          </cell>
        </row>
        <row r="28">
          <cell r="A28">
            <v>142130</v>
          </cell>
          <cell r="C28" t="str">
            <v>Customer Accounts Rec - VA</v>
          </cell>
          <cell r="D28">
            <v>212450.29</v>
          </cell>
          <cell r="F28">
            <v>60748.84</v>
          </cell>
          <cell r="H28">
            <v>151701.45000000001</v>
          </cell>
        </row>
        <row r="29">
          <cell r="A29">
            <v>142210</v>
          </cell>
          <cell r="C29" t="str">
            <v>AR-Supply Portion (all customers)</v>
          </cell>
          <cell r="D29">
            <v>79211441.290000007</v>
          </cell>
          <cell r="F29">
            <v>48801310.920000002</v>
          </cell>
          <cell r="H29">
            <v>30410130.370000005</v>
          </cell>
        </row>
        <row r="30">
          <cell r="A30">
            <v>142350</v>
          </cell>
          <cell r="C30" t="str">
            <v>Customer Accounts Rec-Cash Clearing-Was</v>
          </cell>
          <cell r="D30">
            <v>-2467294.62</v>
          </cell>
          <cell r="F30">
            <v>-2671785.7999999998</v>
          </cell>
          <cell r="H30">
            <v>204491.1799999997</v>
          </cell>
        </row>
        <row r="31">
          <cell r="A31">
            <v>142430</v>
          </cell>
          <cell r="C31" t="str">
            <v>Customer Accounts Rec - Miscellaneous S</v>
          </cell>
          <cell r="D31">
            <v>15853.93</v>
          </cell>
          <cell r="F31">
            <v>0</v>
          </cell>
          <cell r="H31">
            <v>15853.93</v>
          </cell>
        </row>
        <row r="32">
          <cell r="A32">
            <v>142450</v>
          </cell>
          <cell r="C32" t="str">
            <v>Customer Accounts Rec-Merchandise</v>
          </cell>
          <cell r="D32">
            <v>224115.64</v>
          </cell>
          <cell r="F32">
            <v>3214879.02</v>
          </cell>
          <cell r="H32">
            <v>-2990763.38</v>
          </cell>
        </row>
        <row r="33">
          <cell r="A33">
            <v>143000</v>
          </cell>
          <cell r="C33" t="str">
            <v>Accounts Receivable - General</v>
          </cell>
          <cell r="D33">
            <v>488659.5</v>
          </cell>
          <cell r="F33">
            <v>671383.58</v>
          </cell>
          <cell r="H33">
            <v>-182724.07999999996</v>
          </cell>
        </row>
        <row r="34">
          <cell r="A34">
            <v>143100</v>
          </cell>
          <cell r="C34" t="str">
            <v>A/R - Employee Purchases</v>
          </cell>
          <cell r="D34">
            <v>116730</v>
          </cell>
          <cell r="F34">
            <v>86510.55</v>
          </cell>
          <cell r="H34">
            <v>30219.449999999997</v>
          </cell>
        </row>
        <row r="35">
          <cell r="A35">
            <v>143118</v>
          </cell>
          <cell r="C35" t="str">
            <v>A/R - Tuition Aid Reimbursement - Forme</v>
          </cell>
          <cell r="D35">
            <v>40431.5</v>
          </cell>
          <cell r="F35">
            <v>79245.070000000007</v>
          </cell>
          <cell r="H35">
            <v>-38813.570000000007</v>
          </cell>
        </row>
        <row r="36">
          <cell r="A36">
            <v>143150</v>
          </cell>
          <cell r="C36" t="str">
            <v>Accounts Receivable - Asset Sales</v>
          </cell>
          <cell r="D36">
            <v>-58400</v>
          </cell>
          <cell r="F36">
            <v>-223421.8</v>
          </cell>
          <cell r="H36">
            <v>165021.79999999999</v>
          </cell>
        </row>
        <row r="37">
          <cell r="A37">
            <v>143200</v>
          </cell>
          <cell r="C37" t="str">
            <v>A/R-PJM Interchange</v>
          </cell>
          <cell r="D37">
            <v>7345126.4100000001</v>
          </cell>
          <cell r="F37">
            <v>5214418.1500000004</v>
          </cell>
          <cell r="H37">
            <v>2130708.2599999998</v>
          </cell>
        </row>
        <row r="38">
          <cell r="A38">
            <v>143695</v>
          </cell>
          <cell r="C38" t="str">
            <v>AR-Miscellaneous SB Accounts Receivable</v>
          </cell>
          <cell r="D38">
            <v>300000</v>
          </cell>
          <cell r="F38">
            <v>0</v>
          </cell>
          <cell r="H38">
            <v>300000</v>
          </cell>
        </row>
        <row r="39">
          <cell r="A39">
            <v>143700</v>
          </cell>
          <cell r="C39" t="str">
            <v>Accounts Receivable - Interchange Power</v>
          </cell>
          <cell r="D39">
            <v>0</v>
          </cell>
          <cell r="F39">
            <v>35354518.689999998</v>
          </cell>
          <cell r="H39">
            <v>-35354518.689999998</v>
          </cell>
        </row>
        <row r="40">
          <cell r="A40">
            <v>143703</v>
          </cell>
          <cell r="C40" t="str">
            <v>Accounts Receivable - SOS Suppliers</v>
          </cell>
          <cell r="D40">
            <v>0</v>
          </cell>
          <cell r="F40">
            <v>102.22</v>
          </cell>
          <cell r="H40">
            <v>-102.22</v>
          </cell>
        </row>
        <row r="41">
          <cell r="A41">
            <v>143740</v>
          </cell>
          <cell r="C41" t="str">
            <v>Accounts Receivable - Compression Adjus</v>
          </cell>
          <cell r="D41">
            <v>1122058.82</v>
          </cell>
          <cell r="F41">
            <v>0</v>
          </cell>
          <cell r="H41">
            <v>1122058.82</v>
          </cell>
        </row>
        <row r="42">
          <cell r="A42">
            <v>143900</v>
          </cell>
          <cell r="C42" t="str">
            <v>Accounts Receivable Special Billing Unb</v>
          </cell>
          <cell r="D42">
            <v>3098058.4</v>
          </cell>
          <cell r="F42">
            <v>3123150.71</v>
          </cell>
          <cell r="H42">
            <v>-25092.310000000056</v>
          </cell>
        </row>
        <row r="43">
          <cell r="A43">
            <v>143901</v>
          </cell>
          <cell r="C43" t="str">
            <v>Accounts Receivable Special Billing</v>
          </cell>
          <cell r="D43">
            <v>5632352.5999999996</v>
          </cell>
          <cell r="F43">
            <v>8084245.0999999996</v>
          </cell>
          <cell r="H43">
            <v>-2451892.5</v>
          </cell>
        </row>
        <row r="44">
          <cell r="A44">
            <v>171000</v>
          </cell>
          <cell r="C44" t="str">
            <v>Int &amp; Div Receivable - General</v>
          </cell>
          <cell r="D44">
            <v>658444.74</v>
          </cell>
          <cell r="F44">
            <v>0</v>
          </cell>
          <cell r="H44">
            <v>658444.74</v>
          </cell>
        </row>
        <row r="45">
          <cell r="A45">
            <v>171900</v>
          </cell>
          <cell r="C45" t="str">
            <v>I/C Interest Receivable</v>
          </cell>
          <cell r="D45">
            <v>0</v>
          </cell>
          <cell r="F45">
            <v>26220.58</v>
          </cell>
          <cell r="H45">
            <v>-26220.58</v>
          </cell>
        </row>
        <row r="46">
          <cell r="A46">
            <v>172000</v>
          </cell>
          <cell r="C46" t="str">
            <v>Rents Receivable - General</v>
          </cell>
          <cell r="D46">
            <v>8377.43</v>
          </cell>
          <cell r="F46">
            <v>2816.02</v>
          </cell>
          <cell r="H46">
            <v>5561.41</v>
          </cell>
        </row>
        <row r="47">
          <cell r="A47">
            <v>172901</v>
          </cell>
          <cell r="C47" t="str">
            <v>Rents Receivable - CATV(Reconciliation)</v>
          </cell>
          <cell r="D47">
            <v>283554.36</v>
          </cell>
          <cell r="F47">
            <v>867052.5</v>
          </cell>
          <cell r="H47">
            <v>-583498.14</v>
          </cell>
        </row>
        <row r="48">
          <cell r="A48">
            <v>172902</v>
          </cell>
          <cell r="C48" t="str">
            <v>Rents Receivable-Special Billing (Recon</v>
          </cell>
          <cell r="D48">
            <v>10118.25</v>
          </cell>
          <cell r="F48">
            <v>41195.79</v>
          </cell>
          <cell r="H48">
            <v>-31077.54</v>
          </cell>
        </row>
        <row r="49">
          <cell r="A49">
            <v>173100</v>
          </cell>
          <cell r="C49" t="str">
            <v>Accrued Utility Revenue - Unbilled Reve</v>
          </cell>
          <cell r="D49">
            <v>81900188.129999995</v>
          </cell>
          <cell r="F49">
            <v>82047538</v>
          </cell>
          <cell r="H49">
            <v>-147349.87000000477</v>
          </cell>
        </row>
        <row r="50">
          <cell r="A50" t="str">
            <v>Accounts Receivable</v>
          </cell>
          <cell r="D50">
            <v>355994712.02999997</v>
          </cell>
          <cell r="F50">
            <v>335727707.38</v>
          </cell>
          <cell r="H50">
            <v>20267004.649999976</v>
          </cell>
        </row>
        <row r="51">
          <cell r="H51">
            <v>0</v>
          </cell>
        </row>
        <row r="52">
          <cell r="A52">
            <v>144000</v>
          </cell>
          <cell r="C52" t="str">
            <v>PROVISION FOR UNCOLLECTIBLE ACCOUNTS</v>
          </cell>
          <cell r="D52">
            <v>-12454382.810000001</v>
          </cell>
          <cell r="F52">
            <v>-7811119.7599999998</v>
          </cell>
          <cell r="H52">
            <v>-4643263.0500000007</v>
          </cell>
        </row>
        <row r="53">
          <cell r="A53">
            <v>144005</v>
          </cell>
          <cell r="C53" t="str">
            <v>Provision for Uncollectible Accounts -</v>
          </cell>
          <cell r="D53">
            <v>0</v>
          </cell>
          <cell r="F53">
            <v>-9600000</v>
          </cell>
          <cell r="H53">
            <v>9600000</v>
          </cell>
        </row>
        <row r="54">
          <cell r="A54" t="str">
            <v>Provision for Uncollectible</v>
          </cell>
          <cell r="D54">
            <v>-12454382.810000001</v>
          </cell>
          <cell r="F54">
            <v>-17411119.760000002</v>
          </cell>
          <cell r="H54">
            <v>4956736.9500000011</v>
          </cell>
        </row>
        <row r="55">
          <cell r="H55">
            <v>0</v>
          </cell>
        </row>
        <row r="56">
          <cell r="A56">
            <v>146003</v>
          </cell>
          <cell r="C56" t="str">
            <v>I/C - Pepco/PES - Retail Access</v>
          </cell>
          <cell r="D56">
            <v>-47406133.210000001</v>
          </cell>
          <cell r="F56">
            <v>-29759563.559999999</v>
          </cell>
          <cell r="H56">
            <v>-17646569.650000002</v>
          </cell>
        </row>
        <row r="57">
          <cell r="A57">
            <v>146004</v>
          </cell>
          <cell r="C57" t="str">
            <v>I/C - Pepco/PES - Special Billing Contr</v>
          </cell>
          <cell r="D57">
            <v>-5703746.71</v>
          </cell>
          <cell r="F57">
            <v>-5610882.5499999998</v>
          </cell>
          <cell r="H57">
            <v>-92864.160000000149</v>
          </cell>
        </row>
        <row r="58">
          <cell r="A58">
            <v>146506</v>
          </cell>
          <cell r="C58" t="str">
            <v>I/C-PEPCO / ACE   7000/1500</v>
          </cell>
          <cell r="D58">
            <v>-26828.63</v>
          </cell>
          <cell r="F58">
            <v>8226.2199999999993</v>
          </cell>
          <cell r="H58">
            <v>-35054.85</v>
          </cell>
        </row>
        <row r="59">
          <cell r="A59">
            <v>146974</v>
          </cell>
          <cell r="C59" t="str">
            <v>I/C-PEPCO / PEPCO Energy Services  7000</v>
          </cell>
          <cell r="D59">
            <v>64789.64</v>
          </cell>
          <cell r="F59">
            <v>12008.28</v>
          </cell>
          <cell r="H59">
            <v>52781.36</v>
          </cell>
        </row>
        <row r="60">
          <cell r="A60">
            <v>146975</v>
          </cell>
          <cell r="C60" t="str">
            <v>I/C-PEPCO / PEPCO Holdings, Inc.  7000/</v>
          </cell>
          <cell r="D60">
            <v>-30946.02</v>
          </cell>
          <cell r="F60">
            <v>-4958849.6900000004</v>
          </cell>
          <cell r="H60">
            <v>4927903.6700000009</v>
          </cell>
        </row>
        <row r="61">
          <cell r="A61">
            <v>146976</v>
          </cell>
          <cell r="C61" t="str">
            <v>I/C-PEPCO / PHISC  7000/9000</v>
          </cell>
          <cell r="D61">
            <v>-16922526.329999998</v>
          </cell>
          <cell r="F61">
            <v>-946266.44</v>
          </cell>
          <cell r="H61">
            <v>-15976259.889999999</v>
          </cell>
        </row>
        <row r="62">
          <cell r="A62">
            <v>146991</v>
          </cell>
          <cell r="C62" t="str">
            <v>I/C-PEPCO / CESI  7000/3000</v>
          </cell>
          <cell r="D62">
            <v>-5765201.6500000004</v>
          </cell>
          <cell r="F62">
            <v>-4785938.8600000003</v>
          </cell>
          <cell r="H62">
            <v>-979262.79</v>
          </cell>
        </row>
        <row r="63">
          <cell r="A63">
            <v>146996</v>
          </cell>
          <cell r="C63" t="str">
            <v>I/C-PEPCO / DPL  7000/1000</v>
          </cell>
          <cell r="D63">
            <v>-1930.82</v>
          </cell>
          <cell r="F63">
            <v>14290.32</v>
          </cell>
          <cell r="H63">
            <v>-16221.14</v>
          </cell>
        </row>
        <row r="64">
          <cell r="A64" t="str">
            <v>Accounts Receivable from Associated Companies</v>
          </cell>
          <cell r="D64">
            <v>-75792523.730000004</v>
          </cell>
          <cell r="F64">
            <v>-46026976.280000001</v>
          </cell>
          <cell r="H64">
            <v>-29765547.450000003</v>
          </cell>
        </row>
        <row r="65">
          <cell r="H65">
            <v>0</v>
          </cell>
        </row>
        <row r="66">
          <cell r="A66">
            <v>154000</v>
          </cell>
          <cell r="C66" t="str">
            <v>Material &amp; Operating Supplies - General</v>
          </cell>
          <cell r="D66">
            <v>41652362.780000001</v>
          </cell>
          <cell r="F66">
            <v>39168388</v>
          </cell>
          <cell r="H66">
            <v>2483974.7800000012</v>
          </cell>
        </row>
        <row r="67">
          <cell r="A67">
            <v>154080</v>
          </cell>
          <cell r="C67" t="str">
            <v>Inventory - Blocked Stock</v>
          </cell>
          <cell r="D67">
            <v>-10635.91</v>
          </cell>
          <cell r="F67">
            <v>-24557.54</v>
          </cell>
          <cell r="H67">
            <v>13921.630000000001</v>
          </cell>
        </row>
        <row r="68">
          <cell r="A68">
            <v>158135</v>
          </cell>
          <cell r="C68" t="str">
            <v>Renewable Energy Credits - General</v>
          </cell>
          <cell r="D68">
            <v>16027</v>
          </cell>
          <cell r="F68">
            <v>0</v>
          </cell>
          <cell r="H68">
            <v>16027</v>
          </cell>
        </row>
        <row r="69">
          <cell r="A69">
            <v>163000</v>
          </cell>
          <cell r="C69" t="str">
            <v>Stores Exp Undistributed - General</v>
          </cell>
          <cell r="D69">
            <v>3736216.94</v>
          </cell>
          <cell r="F69">
            <v>3630909.57</v>
          </cell>
          <cell r="H69">
            <v>105307.37000000011</v>
          </cell>
        </row>
        <row r="70">
          <cell r="A70" t="str">
            <v>Inventories - Fuel, Materials and Supplies</v>
          </cell>
          <cell r="D70">
            <v>45393970.810000002</v>
          </cell>
          <cell r="F70">
            <v>42774740.030000001</v>
          </cell>
          <cell r="H70">
            <v>2619230.7800000012</v>
          </cell>
        </row>
        <row r="71">
          <cell r="H71">
            <v>0</v>
          </cell>
        </row>
        <row r="72">
          <cell r="A72">
            <v>190725</v>
          </cell>
          <cell r="C72" t="str">
            <v>Fed Income Tax Receivable-Capital Loss</v>
          </cell>
          <cell r="D72">
            <v>4007</v>
          </cell>
          <cell r="F72">
            <v>0</v>
          </cell>
          <cell r="H72">
            <v>4007</v>
          </cell>
        </row>
        <row r="73">
          <cell r="A73" t="str">
            <v>Income Taxes Receivable</v>
          </cell>
          <cell r="D73">
            <v>4007</v>
          </cell>
          <cell r="F73">
            <v>0</v>
          </cell>
          <cell r="H73">
            <v>4007</v>
          </cell>
        </row>
        <row r="74">
          <cell r="H74">
            <v>0</v>
          </cell>
        </row>
        <row r="75">
          <cell r="A75">
            <v>134006</v>
          </cell>
          <cell r="C75" t="str">
            <v>Other Special Deposits - Refundable (Cu</v>
          </cell>
          <cell r="D75">
            <v>0</v>
          </cell>
          <cell r="F75">
            <v>12968375</v>
          </cell>
          <cell r="H75">
            <v>-12968375</v>
          </cell>
        </row>
        <row r="76">
          <cell r="A76">
            <v>135001</v>
          </cell>
          <cell r="C76" t="str">
            <v>Working Funds - General</v>
          </cell>
          <cell r="D76">
            <v>12549.84</v>
          </cell>
          <cell r="F76">
            <v>0</v>
          </cell>
          <cell r="H76">
            <v>12549.84</v>
          </cell>
        </row>
        <row r="77">
          <cell r="A77">
            <v>135161</v>
          </cell>
          <cell r="C77" t="str">
            <v>Working Funds - Benefit Providers</v>
          </cell>
          <cell r="D77">
            <v>404000</v>
          </cell>
          <cell r="F77">
            <v>0</v>
          </cell>
          <cell r="H77">
            <v>404000</v>
          </cell>
        </row>
        <row r="78">
          <cell r="A78">
            <v>165000</v>
          </cell>
          <cell r="C78" t="str">
            <v>Prepayments - General</v>
          </cell>
          <cell r="D78">
            <v>1519156.39</v>
          </cell>
          <cell r="F78">
            <v>1417615.35</v>
          </cell>
          <cell r="H78">
            <v>101541.0399999998</v>
          </cell>
        </row>
        <row r="79">
          <cell r="A79">
            <v>165100</v>
          </cell>
          <cell r="C79" t="str">
            <v>Prepayments - Other Taxes</v>
          </cell>
          <cell r="D79">
            <v>9423132.7599999998</v>
          </cell>
          <cell r="F79">
            <v>7038981.71</v>
          </cell>
          <cell r="H79">
            <v>2384151.0499999998</v>
          </cell>
        </row>
        <row r="80">
          <cell r="A80">
            <v>165206</v>
          </cell>
          <cell r="C80" t="str">
            <v>Prepayments - Workmen's Compensation</v>
          </cell>
          <cell r="D80">
            <v>198859.61</v>
          </cell>
          <cell r="F80">
            <v>626837.63</v>
          </cell>
          <cell r="H80">
            <v>-427978.02</v>
          </cell>
        </row>
        <row r="81">
          <cell r="A81">
            <v>165213</v>
          </cell>
          <cell r="C81" t="str">
            <v>Prepayments - Ordinary Life</v>
          </cell>
          <cell r="D81">
            <v>611169.61</v>
          </cell>
          <cell r="F81">
            <v>611169.57999999996</v>
          </cell>
          <cell r="H81">
            <v>3.0000000027939677E-2</v>
          </cell>
        </row>
        <row r="82">
          <cell r="A82">
            <v>165406</v>
          </cell>
          <cell r="C82" t="str">
            <v>Prepayments-Postage General</v>
          </cell>
          <cell r="D82">
            <v>156507.72</v>
          </cell>
          <cell r="F82">
            <v>82091.039999999994</v>
          </cell>
          <cell r="H82">
            <v>74416.680000000008</v>
          </cell>
        </row>
        <row r="83">
          <cell r="A83">
            <v>165410</v>
          </cell>
          <cell r="C83" t="str">
            <v>Prepayments - Income Taxes</v>
          </cell>
          <cell r="D83">
            <v>93394193.819999993</v>
          </cell>
          <cell r="F83">
            <v>66543602.049999997</v>
          </cell>
          <cell r="H83">
            <v>26850591.769999996</v>
          </cell>
        </row>
        <row r="84">
          <cell r="A84">
            <v>190110</v>
          </cell>
          <cell r="C84" t="str">
            <v>Deferred Income Tax Asset - Federal - S</v>
          </cell>
          <cell r="D84">
            <v>-817499</v>
          </cell>
          <cell r="F84">
            <v>2540217</v>
          </cell>
          <cell r="H84">
            <v>-3357716</v>
          </cell>
        </row>
        <row r="85">
          <cell r="A85">
            <v>190150</v>
          </cell>
          <cell r="C85" t="str">
            <v>Deferred Inc Tax Asset-Federal-UTPs/Eff</v>
          </cell>
          <cell r="D85">
            <v>4153681</v>
          </cell>
          <cell r="F85">
            <v>0</v>
          </cell>
          <cell r="H85">
            <v>4153681</v>
          </cell>
        </row>
        <row r="86">
          <cell r="A86">
            <v>190210</v>
          </cell>
          <cell r="C86" t="str">
            <v>Deferred Income Tax Asset - State - Sho</v>
          </cell>
          <cell r="D86">
            <v>-574787</v>
          </cell>
          <cell r="F86">
            <v>285050</v>
          </cell>
          <cell r="H86">
            <v>-859837</v>
          </cell>
        </row>
        <row r="87">
          <cell r="A87" t="str">
            <v>Prepaid Expenses and Other</v>
          </cell>
          <cell r="D87">
            <v>108480964.75</v>
          </cell>
          <cell r="F87">
            <v>92113939.359999999</v>
          </cell>
          <cell r="H87">
            <v>16367025.390000001</v>
          </cell>
        </row>
        <row r="88">
          <cell r="H88">
            <v>0</v>
          </cell>
        </row>
        <row r="89">
          <cell r="A89" t="str">
            <v>Total</v>
          </cell>
          <cell r="D89">
            <v>441846031.12</v>
          </cell>
          <cell r="F89">
            <v>419189557.70999998</v>
          </cell>
          <cell r="H89">
            <v>22656473.410000026</v>
          </cell>
        </row>
        <row r="90">
          <cell r="H90">
            <v>0</v>
          </cell>
        </row>
        <row r="91">
          <cell r="A91" t="str">
            <v>Investments and Other Assets</v>
          </cell>
          <cell r="H91">
            <v>0</v>
          </cell>
        </row>
        <row r="92">
          <cell r="H92">
            <v>0</v>
          </cell>
        </row>
        <row r="93">
          <cell r="A93">
            <v>182250</v>
          </cell>
          <cell r="C93" t="str">
            <v>Regulatory Assets - Asset Retirement Ob</v>
          </cell>
          <cell r="D93">
            <v>115027</v>
          </cell>
          <cell r="F93">
            <v>74601</v>
          </cell>
          <cell r="H93">
            <v>40426</v>
          </cell>
        </row>
        <row r="94">
          <cell r="A94">
            <v>182300</v>
          </cell>
          <cell r="C94" t="str">
            <v>Other Regulatory Assets - General</v>
          </cell>
          <cell r="D94">
            <v>4359604.2300000004</v>
          </cell>
          <cell r="F94">
            <v>4773812.83</v>
          </cell>
          <cell r="H94">
            <v>-414208.59999999963</v>
          </cell>
        </row>
        <row r="95">
          <cell r="A95">
            <v>182345</v>
          </cell>
          <cell r="C95" t="str">
            <v>Reg Assets - Bill Stabilization Adj (BS</v>
          </cell>
          <cell r="D95">
            <v>1739562.97</v>
          </cell>
          <cell r="F95">
            <v>0</v>
          </cell>
          <cell r="H95">
            <v>1739562.97</v>
          </cell>
        </row>
        <row r="96">
          <cell r="A96">
            <v>182366</v>
          </cell>
          <cell r="C96" t="str">
            <v>DSM - Energy Efficient Products - Commu</v>
          </cell>
          <cell r="D96">
            <v>345235.32</v>
          </cell>
          <cell r="F96">
            <v>0</v>
          </cell>
          <cell r="H96">
            <v>345235.32</v>
          </cell>
        </row>
        <row r="97">
          <cell r="A97">
            <v>182500</v>
          </cell>
          <cell r="C97" t="str">
            <v>Other Reg Assets - Income Tax Recov thr</v>
          </cell>
          <cell r="D97">
            <v>60598059.609999999</v>
          </cell>
          <cell r="F97">
            <v>34854093.310000002</v>
          </cell>
          <cell r="H97">
            <v>25743966.299999997</v>
          </cell>
        </row>
        <row r="98">
          <cell r="A98">
            <v>182506</v>
          </cell>
          <cell r="C98" t="str">
            <v>Other Reg Assets - Generation Procureme</v>
          </cell>
          <cell r="D98">
            <v>2203539.7999999998</v>
          </cell>
          <cell r="F98">
            <v>0</v>
          </cell>
          <cell r="H98">
            <v>2203539.7999999998</v>
          </cell>
        </row>
        <row r="99">
          <cell r="A99">
            <v>182507</v>
          </cell>
          <cell r="C99" t="str">
            <v>Other Reg Assets - Divestiture Gain - S</v>
          </cell>
          <cell r="D99">
            <v>773522.23</v>
          </cell>
          <cell r="F99">
            <v>773522.23</v>
          </cell>
          <cell r="H99">
            <v>0</v>
          </cell>
        </row>
        <row r="100">
          <cell r="A100">
            <v>182515</v>
          </cell>
          <cell r="C100" t="str">
            <v>Regulatory Asset - Wks Comp/LT Disabili</v>
          </cell>
          <cell r="D100">
            <v>34348789.539999999</v>
          </cell>
          <cell r="F100">
            <v>31688699.82</v>
          </cell>
          <cell r="H100">
            <v>2660089.7199999988</v>
          </cell>
        </row>
        <row r="101">
          <cell r="A101">
            <v>182520</v>
          </cell>
          <cell r="C101" t="str">
            <v>Other Regulatory Assets - MD SOS Energy</v>
          </cell>
          <cell r="D101">
            <v>10153513.439999999</v>
          </cell>
          <cell r="F101">
            <v>2421395</v>
          </cell>
          <cell r="H101">
            <v>7732118.4399999995</v>
          </cell>
        </row>
        <row r="102">
          <cell r="A102">
            <v>182521</v>
          </cell>
          <cell r="C102" t="str">
            <v>Other Regulatory Assets - MD SOS Transm</v>
          </cell>
          <cell r="D102">
            <v>1136579.1599999999</v>
          </cell>
          <cell r="F102">
            <v>0</v>
          </cell>
          <cell r="H102">
            <v>1136579.1599999999</v>
          </cell>
        </row>
        <row r="103">
          <cell r="A103">
            <v>182522</v>
          </cell>
          <cell r="C103" t="str">
            <v>Other Reg Assets - MD SOS Administrativ</v>
          </cell>
          <cell r="D103">
            <v>3310696.14</v>
          </cell>
          <cell r="F103">
            <v>5036083.25</v>
          </cell>
          <cell r="H103">
            <v>-1725387.1099999999</v>
          </cell>
        </row>
        <row r="104">
          <cell r="A104">
            <v>182524</v>
          </cell>
          <cell r="C104" t="str">
            <v>Other Regulatory Assets - DC SOS Energy</v>
          </cell>
          <cell r="D104">
            <v>4010553.92</v>
          </cell>
          <cell r="F104">
            <v>0</v>
          </cell>
          <cell r="H104">
            <v>4010553.92</v>
          </cell>
        </row>
        <row r="105">
          <cell r="A105">
            <v>182526</v>
          </cell>
          <cell r="C105" t="str">
            <v>Other Reg Assets - DC SOS Administrativ</v>
          </cell>
          <cell r="D105">
            <v>5896867.8499999996</v>
          </cell>
          <cell r="F105">
            <v>4038943.95</v>
          </cell>
          <cell r="H105">
            <v>1857923.8999999994</v>
          </cell>
        </row>
        <row r="106">
          <cell r="A106">
            <v>182531</v>
          </cell>
          <cell r="C106" t="str">
            <v>Other Regulatory Assets - Phase-In Cred</v>
          </cell>
          <cell r="D106">
            <v>1436166.65</v>
          </cell>
          <cell r="F106">
            <v>1292760.5900000001</v>
          </cell>
          <cell r="H106">
            <v>143406.05999999982</v>
          </cell>
        </row>
        <row r="107">
          <cell r="A107">
            <v>182540</v>
          </cell>
          <cell r="C107" t="str">
            <v>Regulatory Asset - Blueprint for the Fu</v>
          </cell>
          <cell r="D107">
            <v>1290546.81</v>
          </cell>
          <cell r="F107">
            <v>0</v>
          </cell>
          <cell r="H107">
            <v>1290546.81</v>
          </cell>
        </row>
        <row r="108">
          <cell r="A108">
            <v>182545</v>
          </cell>
          <cell r="C108" t="str">
            <v>Regulatory Asset -Control Center Replac</v>
          </cell>
          <cell r="D108">
            <v>6965720</v>
          </cell>
          <cell r="F108">
            <v>0</v>
          </cell>
          <cell r="H108">
            <v>6965720</v>
          </cell>
        </row>
        <row r="109">
          <cell r="A109">
            <v>189000</v>
          </cell>
          <cell r="C109" t="str">
            <v>Unamortized Loss on Reacquired Debt - G</v>
          </cell>
          <cell r="D109">
            <v>5256432.47</v>
          </cell>
          <cell r="F109">
            <v>5580629.4500000002</v>
          </cell>
          <cell r="H109">
            <v>-324196.98000000045</v>
          </cell>
        </row>
        <row r="110">
          <cell r="A110">
            <v>189300</v>
          </cell>
          <cell r="C110" t="str">
            <v>Unamortized Loss - Pollution Bonds</v>
          </cell>
          <cell r="D110">
            <v>300945.71000000002</v>
          </cell>
          <cell r="F110">
            <v>319609.01</v>
          </cell>
          <cell r="H110">
            <v>-18663.299999999988</v>
          </cell>
        </row>
        <row r="111">
          <cell r="A111">
            <v>189400</v>
          </cell>
          <cell r="C111" t="str">
            <v>Unamortized Loss - First Mortgage Bonds</v>
          </cell>
          <cell r="D111">
            <v>34304369.880000003</v>
          </cell>
          <cell r="F111">
            <v>36822654.729999997</v>
          </cell>
          <cell r="H111">
            <v>-2518284.849999994</v>
          </cell>
        </row>
        <row r="112">
          <cell r="A112" t="str">
            <v>Regulatory Assets</v>
          </cell>
          <cell r="D112">
            <v>178545732.72999999</v>
          </cell>
          <cell r="F112">
            <v>127676805.17</v>
          </cell>
          <cell r="H112">
            <v>50868927.559999987</v>
          </cell>
        </row>
        <row r="113">
          <cell r="H113">
            <v>0</v>
          </cell>
        </row>
        <row r="114">
          <cell r="A114">
            <v>123265</v>
          </cell>
          <cell r="C114" t="str">
            <v>Investment In POM Holdings</v>
          </cell>
          <cell r="D114">
            <v>1000</v>
          </cell>
          <cell r="F114">
            <v>1000</v>
          </cell>
          <cell r="H114">
            <v>0</v>
          </cell>
        </row>
        <row r="115">
          <cell r="A115" t="str">
            <v>Investment in Consolidated Companies</v>
          </cell>
          <cell r="D115">
            <v>1000</v>
          </cell>
          <cell r="F115">
            <v>1000</v>
          </cell>
          <cell r="H115">
            <v>0</v>
          </cell>
        </row>
        <row r="116">
          <cell r="H116">
            <v>0</v>
          </cell>
        </row>
        <row r="117">
          <cell r="A117">
            <v>186308</v>
          </cell>
          <cell r="C117" t="str">
            <v>Prepaid Pension Costs</v>
          </cell>
          <cell r="D117">
            <v>152033231.28</v>
          </cell>
          <cell r="F117">
            <v>160072085.28</v>
          </cell>
          <cell r="H117">
            <v>-8038854</v>
          </cell>
        </row>
        <row r="118">
          <cell r="A118" t="str">
            <v>Prepaid Pension Expense</v>
          </cell>
          <cell r="D118">
            <v>152033231.28</v>
          </cell>
          <cell r="F118">
            <v>160072085.28</v>
          </cell>
          <cell r="H118">
            <v>-8038854</v>
          </cell>
        </row>
        <row r="119">
          <cell r="H119">
            <v>0</v>
          </cell>
        </row>
        <row r="120">
          <cell r="A120">
            <v>190800</v>
          </cell>
          <cell r="C120" t="str">
            <v>FIN48 Federal Interest &amp; Tax Receivable</v>
          </cell>
          <cell r="D120">
            <v>6782564.5800000001</v>
          </cell>
          <cell r="F120">
            <v>0</v>
          </cell>
          <cell r="H120">
            <v>6782564.5800000001</v>
          </cell>
        </row>
        <row r="121">
          <cell r="A121">
            <v>190850</v>
          </cell>
          <cell r="C121" t="str">
            <v>FIN48 State Interest &amp; Tax Receivable-N</v>
          </cell>
          <cell r="D121">
            <v>1765173.29</v>
          </cell>
          <cell r="F121">
            <v>0</v>
          </cell>
          <cell r="H121">
            <v>1765173.29</v>
          </cell>
        </row>
        <row r="122">
          <cell r="A122" t="str">
            <v>Interest &amp; Tax Asset-Uncertain Tax Positions</v>
          </cell>
          <cell r="D122">
            <v>8547737.8699999992</v>
          </cell>
          <cell r="F122">
            <v>0</v>
          </cell>
          <cell r="H122">
            <v>8547737.8699999992</v>
          </cell>
        </row>
        <row r="123">
          <cell r="H123">
            <v>0</v>
          </cell>
        </row>
        <row r="124">
          <cell r="A124">
            <v>190810</v>
          </cell>
          <cell r="C124" t="str">
            <v>Federal Income Tax Receivable-Non-curre</v>
          </cell>
          <cell r="D124">
            <v>143680393.31</v>
          </cell>
          <cell r="F124">
            <v>0</v>
          </cell>
          <cell r="H124">
            <v>143680393.31</v>
          </cell>
        </row>
        <row r="125">
          <cell r="A125">
            <v>190860</v>
          </cell>
          <cell r="C125" t="str">
            <v>State Income Tax Receivable-Non-current</v>
          </cell>
          <cell r="D125">
            <v>27477065.559999999</v>
          </cell>
          <cell r="F125">
            <v>0</v>
          </cell>
          <cell r="H125">
            <v>27477065.559999999</v>
          </cell>
        </row>
        <row r="126">
          <cell r="A126" t="str">
            <v>Income Taxes Receivable</v>
          </cell>
          <cell r="D126">
            <v>171157458.87</v>
          </cell>
          <cell r="F126">
            <v>0</v>
          </cell>
          <cell r="H126">
            <v>171157458.87</v>
          </cell>
        </row>
        <row r="127">
          <cell r="H127">
            <v>0</v>
          </cell>
        </row>
        <row r="128">
          <cell r="A128">
            <v>128116</v>
          </cell>
          <cell r="C128" t="str">
            <v>Other Special Funds-Deferred Comp</v>
          </cell>
          <cell r="D128">
            <v>22729686.66</v>
          </cell>
          <cell r="F128">
            <v>25401653.329999998</v>
          </cell>
          <cell r="H128">
            <v>-2671966.6699999981</v>
          </cell>
        </row>
        <row r="129">
          <cell r="A129">
            <v>128117</v>
          </cell>
          <cell r="C129" t="str">
            <v>Other Special Funds - Deferred Comp - T</v>
          </cell>
          <cell r="D129">
            <v>1844383.28</v>
          </cell>
          <cell r="F129">
            <v>1755660.82</v>
          </cell>
          <cell r="H129">
            <v>88722.459999999963</v>
          </cell>
        </row>
        <row r="130">
          <cell r="A130">
            <v>128118</v>
          </cell>
          <cell r="C130" t="str">
            <v>Other Special Funds - Deferred Comp PHI</v>
          </cell>
          <cell r="D130">
            <v>1904493.09</v>
          </cell>
          <cell r="F130">
            <v>1812784.29</v>
          </cell>
          <cell r="H130">
            <v>91708.800000000047</v>
          </cell>
        </row>
        <row r="131">
          <cell r="A131">
            <v>134000</v>
          </cell>
          <cell r="C131" t="str">
            <v>Other Special Deposits - General</v>
          </cell>
          <cell r="D131">
            <v>1904.35</v>
          </cell>
          <cell r="F131">
            <v>1899.35</v>
          </cell>
          <cell r="H131">
            <v>5</v>
          </cell>
        </row>
        <row r="132">
          <cell r="A132">
            <v>134010</v>
          </cell>
          <cell r="C132" t="str">
            <v>Special Deposit -Restricted Mirant Fund</v>
          </cell>
          <cell r="D132">
            <v>417337589.14999998</v>
          </cell>
          <cell r="F132">
            <v>0</v>
          </cell>
          <cell r="H132">
            <v>417337589.14999998</v>
          </cell>
        </row>
        <row r="133">
          <cell r="A133">
            <v>181000</v>
          </cell>
          <cell r="C133" t="str">
            <v>Unamortized Debt Expense - General</v>
          </cell>
          <cell r="D133">
            <v>383488.21</v>
          </cell>
          <cell r="F133">
            <v>421555.96</v>
          </cell>
          <cell r="H133">
            <v>-38067.75</v>
          </cell>
        </row>
        <row r="134">
          <cell r="A134">
            <v>181100</v>
          </cell>
          <cell r="C134" t="str">
            <v>Unamortized Debt Expense - First Mortag</v>
          </cell>
          <cell r="D134">
            <v>9503187.7899999991</v>
          </cell>
          <cell r="F134">
            <v>6508526.8300000001</v>
          </cell>
          <cell r="H134">
            <v>2994660.959999999</v>
          </cell>
        </row>
        <row r="135">
          <cell r="A135">
            <v>181300</v>
          </cell>
          <cell r="C135" t="str">
            <v>Unamortized Debt Expense - Other</v>
          </cell>
          <cell r="D135">
            <v>1969958.44</v>
          </cell>
          <cell r="F135">
            <v>2080908.48</v>
          </cell>
          <cell r="H135">
            <v>-110950.04000000004</v>
          </cell>
        </row>
        <row r="136">
          <cell r="A136">
            <v>181500</v>
          </cell>
          <cell r="C136" t="str">
            <v>Unamortized Debt Expense - Medium Term</v>
          </cell>
          <cell r="D136">
            <v>2406.91</v>
          </cell>
          <cell r="F136">
            <v>4747.54</v>
          </cell>
          <cell r="H136">
            <v>-2340.63</v>
          </cell>
        </row>
        <row r="137">
          <cell r="A137">
            <v>183000</v>
          </cell>
          <cell r="C137" t="str">
            <v>Preliminary Survey &amp; Investigation Char</v>
          </cell>
          <cell r="D137">
            <v>397215.47</v>
          </cell>
          <cell r="F137">
            <v>233669.72</v>
          </cell>
          <cell r="H137">
            <v>163545.74999999997</v>
          </cell>
        </row>
        <row r="138">
          <cell r="A138">
            <v>184200</v>
          </cell>
          <cell r="C138" t="str">
            <v>Clearing supplier discounts (Net method</v>
          </cell>
          <cell r="D138">
            <v>310.22000000000003</v>
          </cell>
          <cell r="F138">
            <v>1341.88</v>
          </cell>
          <cell r="H138">
            <v>-1031.6600000000001</v>
          </cell>
        </row>
        <row r="139">
          <cell r="A139">
            <v>184300</v>
          </cell>
          <cell r="C139" t="str">
            <v>Clearing Accounts AP Cash Return</v>
          </cell>
          <cell r="D139">
            <v>-317.63</v>
          </cell>
          <cell r="F139">
            <v>-217088.59</v>
          </cell>
          <cell r="H139">
            <v>216770.96</v>
          </cell>
        </row>
        <row r="140">
          <cell r="A140">
            <v>186000</v>
          </cell>
          <cell r="C140" t="str">
            <v>Miscellaneous Deferred Debits - General</v>
          </cell>
          <cell r="D140">
            <v>2060921.15</v>
          </cell>
          <cell r="F140">
            <v>2125041.6800000002</v>
          </cell>
          <cell r="H140">
            <v>-64120.530000000261</v>
          </cell>
        </row>
        <row r="141">
          <cell r="A141">
            <v>186120</v>
          </cell>
          <cell r="C141" t="str">
            <v>Suspense - Asset Management</v>
          </cell>
          <cell r="D141">
            <v>225709.27</v>
          </cell>
          <cell r="F141">
            <v>14903.8</v>
          </cell>
          <cell r="H141">
            <v>210805.47</v>
          </cell>
        </row>
        <row r="142">
          <cell r="A142">
            <v>186243</v>
          </cell>
          <cell r="C142" t="str">
            <v>Misc Deferred Debits - Long-Term Receiv</v>
          </cell>
          <cell r="D142">
            <v>0.48</v>
          </cell>
          <cell r="F142">
            <v>37588220</v>
          </cell>
          <cell r="H142">
            <v>-37588219.520000003</v>
          </cell>
        </row>
        <row r="143">
          <cell r="A143">
            <v>186250</v>
          </cell>
          <cell r="C143" t="str">
            <v>Misc Deferred Debits-Officer's Life Ins</v>
          </cell>
          <cell r="D143">
            <v>17678372.5</v>
          </cell>
          <cell r="F143">
            <v>17229050.399999999</v>
          </cell>
          <cell r="H143">
            <v>449322.10000000149</v>
          </cell>
        </row>
        <row r="144">
          <cell r="A144">
            <v>186251</v>
          </cell>
          <cell r="C144" t="str">
            <v>Misc Deferred Debits-COLI Plan</v>
          </cell>
          <cell r="D144">
            <v>68066968.670000002</v>
          </cell>
          <cell r="F144">
            <v>63508037.57</v>
          </cell>
          <cell r="H144">
            <v>4558931.1000000015</v>
          </cell>
        </row>
        <row r="145">
          <cell r="A145">
            <v>186611</v>
          </cell>
          <cell r="C145" t="str">
            <v>Construction Related</v>
          </cell>
          <cell r="D145">
            <v>10554786.439999999</v>
          </cell>
          <cell r="F145">
            <v>12701448</v>
          </cell>
          <cell r="H145">
            <v>-2146661.5600000005</v>
          </cell>
        </row>
        <row r="146">
          <cell r="A146">
            <v>186878</v>
          </cell>
          <cell r="C146" t="str">
            <v>Misc Def Debits - Property Sales - Curr</v>
          </cell>
          <cell r="D146">
            <v>1377869.78</v>
          </cell>
          <cell r="F146">
            <v>10134.280000000001</v>
          </cell>
          <cell r="H146">
            <v>1367735.5</v>
          </cell>
        </row>
        <row r="147">
          <cell r="A147">
            <v>242413</v>
          </cell>
          <cell r="C147" t="str">
            <v>Loans against Life Insurance Contract I</v>
          </cell>
          <cell r="D147">
            <v>-45433872.869999997</v>
          </cell>
          <cell r="F147">
            <v>-42585029.030000001</v>
          </cell>
          <cell r="H147">
            <v>-2848843.8399999961</v>
          </cell>
        </row>
        <row r="148">
          <cell r="A148" t="str">
            <v>Other</v>
          </cell>
          <cell r="D148">
            <v>510605061.36000001</v>
          </cell>
          <cell r="F148">
            <v>128597466.31</v>
          </cell>
          <cell r="H148">
            <v>382007595.05000001</v>
          </cell>
        </row>
        <row r="149">
          <cell r="H149">
            <v>0</v>
          </cell>
        </row>
        <row r="150">
          <cell r="A150" t="str">
            <v>Total</v>
          </cell>
          <cell r="D150">
            <v>1020890222.11</v>
          </cell>
          <cell r="F150">
            <v>416347356.75999999</v>
          </cell>
          <cell r="H150">
            <v>604542865.35000002</v>
          </cell>
        </row>
        <row r="151">
          <cell r="H151">
            <v>0</v>
          </cell>
        </row>
        <row r="152">
          <cell r="A152" t="str">
            <v>Property, Plant, and Equipment</v>
          </cell>
          <cell r="H152">
            <v>0</v>
          </cell>
        </row>
        <row r="153">
          <cell r="H153">
            <v>0</v>
          </cell>
        </row>
        <row r="154">
          <cell r="A154">
            <v>101010</v>
          </cell>
          <cell r="C154" t="str">
            <v>Plant In Service-Electric</v>
          </cell>
          <cell r="D154">
            <v>4824561534.3999996</v>
          </cell>
          <cell r="F154">
            <v>4667804352.3999996</v>
          </cell>
          <cell r="H154">
            <v>156757182</v>
          </cell>
        </row>
        <row r="155">
          <cell r="A155">
            <v>101100</v>
          </cell>
          <cell r="C155" t="str">
            <v>Property under Capital Lease (Manual)</v>
          </cell>
          <cell r="D155">
            <v>154553474.36000001</v>
          </cell>
          <cell r="F155">
            <v>154553474.36000001</v>
          </cell>
          <cell r="H155">
            <v>0</v>
          </cell>
        </row>
        <row r="156">
          <cell r="A156">
            <v>101250</v>
          </cell>
          <cell r="C156" t="str">
            <v>Asset Retirement Obligation (ARO) Asset</v>
          </cell>
          <cell r="D156">
            <v>283373</v>
          </cell>
          <cell r="F156">
            <v>283373</v>
          </cell>
          <cell r="H156">
            <v>0</v>
          </cell>
        </row>
        <row r="157">
          <cell r="A157">
            <v>101601</v>
          </cell>
          <cell r="C157" t="str">
            <v>Plant-Miscellaneous Intangible Plant</v>
          </cell>
          <cell r="D157">
            <v>81053192.939999998</v>
          </cell>
          <cell r="F157">
            <v>79721084.469999999</v>
          </cell>
          <cell r="H157">
            <v>1332108.4699999988</v>
          </cell>
        </row>
        <row r="158">
          <cell r="A158">
            <v>101900</v>
          </cell>
          <cell r="C158" t="str">
            <v>Plant In Service-Electric Fair Value Re</v>
          </cell>
          <cell r="D158">
            <v>-8749395.3699999992</v>
          </cell>
          <cell r="F158">
            <v>0</v>
          </cell>
          <cell r="H158">
            <v>-8749395.3699999992</v>
          </cell>
        </row>
        <row r="159">
          <cell r="A159">
            <v>105000</v>
          </cell>
          <cell r="C159" t="str">
            <v>Plant Held for Future Use - General</v>
          </cell>
          <cell r="D159">
            <v>986409.97</v>
          </cell>
          <cell r="F159">
            <v>986409.97</v>
          </cell>
          <cell r="H159">
            <v>0</v>
          </cell>
        </row>
        <row r="160">
          <cell r="A160">
            <v>107010</v>
          </cell>
          <cell r="C160" t="str">
            <v>Asset Under Construction-Electric</v>
          </cell>
          <cell r="D160">
            <v>0</v>
          </cell>
          <cell r="F160">
            <v>170509524.06999999</v>
          </cell>
          <cell r="H160">
            <v>-170509524.06999999</v>
          </cell>
        </row>
        <row r="161">
          <cell r="A161">
            <v>107100</v>
          </cell>
          <cell r="C161" t="str">
            <v>Assets Under Construction Accruals</v>
          </cell>
          <cell r="D161">
            <v>1715874.79</v>
          </cell>
          <cell r="F161">
            <v>496432.69</v>
          </cell>
          <cell r="H161">
            <v>1219442.1000000001</v>
          </cell>
        </row>
        <row r="162">
          <cell r="A162">
            <v>107200</v>
          </cell>
          <cell r="C162" t="str">
            <v>Assets Under Construction Adjustments</v>
          </cell>
          <cell r="D162">
            <v>-345623.62</v>
          </cell>
          <cell r="F162">
            <v>0</v>
          </cell>
          <cell r="H162">
            <v>-345623.62</v>
          </cell>
        </row>
        <row r="163">
          <cell r="A163">
            <v>107300</v>
          </cell>
          <cell r="C163" t="str">
            <v>Asset Under Construction - New Load Acc</v>
          </cell>
          <cell r="D163">
            <v>4802002.07</v>
          </cell>
          <cell r="F163">
            <v>870692.63</v>
          </cell>
          <cell r="H163">
            <v>3931309.4400000004</v>
          </cell>
        </row>
        <row r="164">
          <cell r="A164">
            <v>107302</v>
          </cell>
          <cell r="C164" t="str">
            <v>Asset Under Construction - Emergency Op</v>
          </cell>
          <cell r="D164">
            <v>122192</v>
          </cell>
          <cell r="F164">
            <v>2121686.0099999998</v>
          </cell>
          <cell r="H164">
            <v>-1999494.0099999998</v>
          </cell>
        </row>
        <row r="165">
          <cell r="A165">
            <v>107410</v>
          </cell>
          <cell r="C165" t="str">
            <v>Asset Under Construction-Electric</v>
          </cell>
          <cell r="D165">
            <v>229689477.38</v>
          </cell>
          <cell r="F165">
            <v>0</v>
          </cell>
          <cell r="H165">
            <v>229689477.38</v>
          </cell>
        </row>
        <row r="166">
          <cell r="A166">
            <v>121000</v>
          </cell>
          <cell r="C166" t="str">
            <v>Nonutility Property - General</v>
          </cell>
          <cell r="D166">
            <v>80220040.189999998</v>
          </cell>
          <cell r="F166">
            <v>80220040.189999998</v>
          </cell>
          <cell r="H166">
            <v>0</v>
          </cell>
        </row>
        <row r="167">
          <cell r="A167" t="str">
            <v>Property, Plant and Equipment</v>
          </cell>
          <cell r="D167">
            <v>5368892552.1099997</v>
          </cell>
          <cell r="F167">
            <v>5157567069.79</v>
          </cell>
          <cell r="H167">
            <v>211325482.31999969</v>
          </cell>
        </row>
        <row r="168">
          <cell r="H168">
            <v>0</v>
          </cell>
        </row>
        <row r="169">
          <cell r="A169">
            <v>101110</v>
          </cell>
          <cell r="C169" t="str">
            <v>Capital Lease - Amortization (Manual)</v>
          </cell>
          <cell r="D169">
            <v>-24203560.77</v>
          </cell>
          <cell r="F169">
            <v>-24203560.77</v>
          </cell>
          <cell r="H169">
            <v>0</v>
          </cell>
        </row>
        <row r="170">
          <cell r="A170">
            <v>101125</v>
          </cell>
          <cell r="C170" t="str">
            <v>Capital lease - Amortization (Reconcili</v>
          </cell>
          <cell r="D170">
            <v>-19217814.109999999</v>
          </cell>
          <cell r="F170">
            <v>-13924730.619999999</v>
          </cell>
          <cell r="H170">
            <v>-5293083.49</v>
          </cell>
        </row>
        <row r="171">
          <cell r="A171">
            <v>108010</v>
          </cell>
          <cell r="C171" t="str">
            <v>Accumulated Depreciation-Electric</v>
          </cell>
          <cell r="D171">
            <v>-2286231935.9400001</v>
          </cell>
          <cell r="F171">
            <v>-2144214320.8399999</v>
          </cell>
          <cell r="H171">
            <v>-142017615.10000014</v>
          </cell>
        </row>
        <row r="172">
          <cell r="A172">
            <v>108011</v>
          </cell>
          <cell r="C172" t="str">
            <v>Accumulated Cost of Removal - Electric</v>
          </cell>
          <cell r="D172">
            <v>52406000.890000001</v>
          </cell>
          <cell r="F172">
            <v>41679028.060000002</v>
          </cell>
          <cell r="H172">
            <v>10726972.829999998</v>
          </cell>
        </row>
        <row r="173">
          <cell r="A173">
            <v>108012</v>
          </cell>
          <cell r="C173" t="str">
            <v>Accumulated Gains and Losses - Electric</v>
          </cell>
          <cell r="D173">
            <v>28411884.66</v>
          </cell>
          <cell r="F173">
            <v>18442766.739999998</v>
          </cell>
          <cell r="H173">
            <v>9969117.9200000018</v>
          </cell>
        </row>
        <row r="174">
          <cell r="A174">
            <v>108013</v>
          </cell>
          <cell r="C174" t="str">
            <v>Clearing Acct. Proceeds/Salvage - Elect</v>
          </cell>
          <cell r="D174">
            <v>-1338053.96</v>
          </cell>
          <cell r="F174">
            <v>-926534.49</v>
          </cell>
          <cell r="H174">
            <v>-411519.47</v>
          </cell>
        </row>
        <row r="175">
          <cell r="A175">
            <v>108018</v>
          </cell>
          <cell r="C175" t="str">
            <v>Accumulated Depreciation - Removal Cost</v>
          </cell>
          <cell r="D175">
            <v>97642852</v>
          </cell>
          <cell r="F175">
            <v>92672730</v>
          </cell>
          <cell r="H175">
            <v>4970122</v>
          </cell>
        </row>
        <row r="176">
          <cell r="A176">
            <v>108019</v>
          </cell>
          <cell r="C176" t="str">
            <v>Insurance Proceeds</v>
          </cell>
          <cell r="D176">
            <v>-6723241.8300000001</v>
          </cell>
          <cell r="F176">
            <v>-5726734.4800000004</v>
          </cell>
          <cell r="H176">
            <v>-996507.34999999963</v>
          </cell>
        </row>
        <row r="177">
          <cell r="A177">
            <v>108200</v>
          </cell>
          <cell r="C177" t="str">
            <v>Accum Depreciation - Adjustments</v>
          </cell>
          <cell r="D177">
            <v>20567985.780000001</v>
          </cell>
          <cell r="F177">
            <v>0</v>
          </cell>
          <cell r="H177">
            <v>20567985.780000001</v>
          </cell>
        </row>
        <row r="178">
          <cell r="A178">
            <v>108250</v>
          </cell>
          <cell r="C178" t="str">
            <v>Accumulated Reserve - Asset Retirement</v>
          </cell>
          <cell r="D178">
            <v>-35751</v>
          </cell>
          <cell r="F178">
            <v>-23952</v>
          </cell>
          <cell r="H178">
            <v>-11799</v>
          </cell>
        </row>
        <row r="179">
          <cell r="A179">
            <v>111601</v>
          </cell>
          <cell r="C179" t="str">
            <v>Acc Amort - Intangible Plant</v>
          </cell>
          <cell r="D179">
            <v>-68463444.939999998</v>
          </cell>
          <cell r="F179">
            <v>-59554901.469999999</v>
          </cell>
          <cell r="H179">
            <v>-8908543.4699999988</v>
          </cell>
        </row>
        <row r="180">
          <cell r="A180">
            <v>111640</v>
          </cell>
          <cell r="C180" t="str">
            <v>Acc Amort - General Plant</v>
          </cell>
          <cell r="D180">
            <v>-3639491.79</v>
          </cell>
          <cell r="F180">
            <v>-3216887.07</v>
          </cell>
          <cell r="H180">
            <v>-422604.7200000002</v>
          </cell>
        </row>
        <row r="181">
          <cell r="A181">
            <v>122000</v>
          </cell>
          <cell r="C181" t="str">
            <v>Acc Depr &amp; Amort of Nonutility Property</v>
          </cell>
          <cell r="D181">
            <v>-63568706.520000003</v>
          </cell>
          <cell r="F181">
            <v>-63489537.520000003</v>
          </cell>
          <cell r="H181">
            <v>-79169</v>
          </cell>
        </row>
        <row r="182">
          <cell r="A182" t="str">
            <v>Accumulated Depreciation &amp; Amortization</v>
          </cell>
          <cell r="D182">
            <v>-2274393277.5300002</v>
          </cell>
          <cell r="F182">
            <v>-2162486634.46</v>
          </cell>
          <cell r="H182">
            <v>-111906643.07000017</v>
          </cell>
        </row>
        <row r="183">
          <cell r="H183">
            <v>0</v>
          </cell>
        </row>
        <row r="184">
          <cell r="A184" t="str">
            <v>Total</v>
          </cell>
          <cell r="D184">
            <v>3094499274.5799999</v>
          </cell>
          <cell r="F184">
            <v>2995080435.3299999</v>
          </cell>
          <cell r="H184">
            <v>99418839.25</v>
          </cell>
        </row>
        <row r="185">
          <cell r="H185">
            <v>0</v>
          </cell>
        </row>
        <row r="186">
          <cell r="A186" t="str">
            <v>Total Assets</v>
          </cell>
          <cell r="D186">
            <v>4557235527.8100004</v>
          </cell>
          <cell r="F186">
            <v>3830617349.8000002</v>
          </cell>
          <cell r="H186">
            <v>726618178.01000023</v>
          </cell>
        </row>
        <row r="187">
          <cell r="A187" t="str">
            <v>============</v>
          </cell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B194" t="str">
            <v>****</v>
          </cell>
          <cell r="G194" t="str">
            <v>Amounts in</v>
          </cell>
          <cell r="H194">
            <v>0</v>
          </cell>
        </row>
        <row r="195">
          <cell r="H195">
            <v>0</v>
          </cell>
        </row>
        <row r="196">
          <cell r="A196" t="str">
            <v>Texts</v>
          </cell>
          <cell r="E196" t="str">
            <v>Comparison period</v>
          </cell>
          <cell r="H196">
            <v>0</v>
          </cell>
        </row>
        <row r="197">
          <cell r="E197" t="str">
            <v>(01.2006-12.2006)</v>
          </cell>
          <cell r="H197">
            <v>0</v>
          </cell>
        </row>
        <row r="198">
          <cell r="H198">
            <v>0</v>
          </cell>
        </row>
        <row r="199">
          <cell r="A199" t="str">
            <v>Capitalization &amp; Liabilities</v>
          </cell>
          <cell r="H199">
            <v>0</v>
          </cell>
        </row>
        <row r="200">
          <cell r="A200" t="str">
            <v>=================================</v>
          </cell>
          <cell r="H200">
            <v>0</v>
          </cell>
        </row>
        <row r="201">
          <cell r="A201" t="str">
            <v>Current Liabilities</v>
          </cell>
          <cell r="H201">
            <v>0</v>
          </cell>
        </row>
        <row r="202">
          <cell r="H202">
            <v>0</v>
          </cell>
        </row>
        <row r="203">
          <cell r="A203">
            <v>226100</v>
          </cell>
          <cell r="C203" t="str">
            <v>Commercial Paper-Unamortized Discount</v>
          </cell>
          <cell r="D203">
            <v>11088.81</v>
          </cell>
          <cell r="F203">
            <v>26315.68</v>
          </cell>
          <cell r="H203">
            <v>-15226.87</v>
          </cell>
        </row>
        <row r="204">
          <cell r="A204">
            <v>231000</v>
          </cell>
          <cell r="C204" t="str">
            <v>Notes Payable - General</v>
          </cell>
          <cell r="D204">
            <v>-84000000</v>
          </cell>
          <cell r="F204">
            <v>-67100000</v>
          </cell>
          <cell r="H204">
            <v>-16900000</v>
          </cell>
        </row>
        <row r="205">
          <cell r="A205" t="str">
            <v>Short-term Debt</v>
          </cell>
          <cell r="D205">
            <v>-83988911.189999998</v>
          </cell>
          <cell r="F205">
            <v>-67073684.32</v>
          </cell>
          <cell r="H205">
            <v>-16915226.869999997</v>
          </cell>
        </row>
        <row r="206">
          <cell r="H206">
            <v>0</v>
          </cell>
        </row>
        <row r="207">
          <cell r="A207">
            <v>224500</v>
          </cell>
          <cell r="C207" t="str">
            <v>Other Long-Term Debt - Current Portion</v>
          </cell>
          <cell r="D207">
            <v>-128000000</v>
          </cell>
          <cell r="F207">
            <v>-210000000</v>
          </cell>
          <cell r="H207">
            <v>82000000</v>
          </cell>
        </row>
        <row r="208">
          <cell r="A208" t="str">
            <v>Current Portion of Long-term Debt</v>
          </cell>
          <cell r="D208">
            <v>-128000000</v>
          </cell>
          <cell r="F208">
            <v>-210000000</v>
          </cell>
          <cell r="H208">
            <v>82000000</v>
          </cell>
        </row>
        <row r="209">
          <cell r="H209">
            <v>0</v>
          </cell>
        </row>
        <row r="210">
          <cell r="A210">
            <v>233059</v>
          </cell>
          <cell r="C210" t="str">
            <v>Money Pool - PEPCO</v>
          </cell>
          <cell r="D210">
            <v>-95934667.930000007</v>
          </cell>
          <cell r="F210">
            <v>351044.55</v>
          </cell>
          <cell r="H210">
            <v>-96285712.480000004</v>
          </cell>
        </row>
        <row r="211">
          <cell r="A211" t="str">
            <v>Money Pool Lendings</v>
          </cell>
          <cell r="D211">
            <v>-95934667.930000007</v>
          </cell>
          <cell r="F211">
            <v>351044.55</v>
          </cell>
          <cell r="H211">
            <v>-96285712.480000004</v>
          </cell>
        </row>
        <row r="212">
          <cell r="H212">
            <v>0</v>
          </cell>
        </row>
        <row r="213">
          <cell r="A213">
            <v>184100</v>
          </cell>
          <cell r="C213" t="str">
            <v>Clearing-Goods Received/Invoice Receive</v>
          </cell>
          <cell r="D213">
            <v>-2151751.84</v>
          </cell>
          <cell r="F213">
            <v>-1562144.08</v>
          </cell>
          <cell r="H213">
            <v>-589607.75999999978</v>
          </cell>
        </row>
        <row r="214">
          <cell r="A214">
            <v>232000</v>
          </cell>
          <cell r="C214" t="str">
            <v>Accounts Payable Reconciliation - Gener</v>
          </cell>
          <cell r="D214">
            <v>-12809923.83</v>
          </cell>
          <cell r="F214">
            <v>-25734120.559999999</v>
          </cell>
          <cell r="H214">
            <v>12924196.729999999</v>
          </cell>
        </row>
        <row r="215">
          <cell r="A215">
            <v>232004</v>
          </cell>
          <cell r="C215" t="str">
            <v>Cashed Checks - A/P</v>
          </cell>
          <cell r="D215">
            <v>-285026.8</v>
          </cell>
          <cell r="F215">
            <v>4684940.72</v>
          </cell>
          <cell r="H215">
            <v>-4969967.5199999996</v>
          </cell>
        </row>
        <row r="216">
          <cell r="A216">
            <v>232005</v>
          </cell>
          <cell r="C216" t="str">
            <v>Outstanding Checks-A/P Wires</v>
          </cell>
          <cell r="D216">
            <v>-0.01</v>
          </cell>
          <cell r="F216">
            <v>0</v>
          </cell>
          <cell r="H216">
            <v>-0.01</v>
          </cell>
        </row>
        <row r="217">
          <cell r="A217">
            <v>232008</v>
          </cell>
          <cell r="C217" t="str">
            <v>Outstanding Checks-Customer Refund</v>
          </cell>
          <cell r="D217">
            <v>-28876.639999999999</v>
          </cell>
          <cell r="F217">
            <v>-1671677.41</v>
          </cell>
          <cell r="H217">
            <v>1642800.77</v>
          </cell>
        </row>
        <row r="218">
          <cell r="A218">
            <v>232011</v>
          </cell>
          <cell r="C218" t="str">
            <v>Outstanding Checks - EDI/EFT</v>
          </cell>
          <cell r="D218">
            <v>0</v>
          </cell>
          <cell r="F218">
            <v>-2813.68</v>
          </cell>
          <cell r="H218">
            <v>2813.68</v>
          </cell>
        </row>
        <row r="219">
          <cell r="A219">
            <v>232012</v>
          </cell>
          <cell r="C219" t="str">
            <v>Outstanding Checks - A/P</v>
          </cell>
          <cell r="D219">
            <v>-13010599.25</v>
          </cell>
          <cell r="F219">
            <v>-18800892.890000001</v>
          </cell>
          <cell r="H219">
            <v>5790293.6400000006</v>
          </cell>
        </row>
        <row r="220">
          <cell r="A220">
            <v>232020</v>
          </cell>
          <cell r="C220" t="str">
            <v>Outstanding Checks-Customer Refund-Bank</v>
          </cell>
          <cell r="D220">
            <v>-1968149.84</v>
          </cell>
          <cell r="F220">
            <v>-152598.39000000001</v>
          </cell>
          <cell r="H220">
            <v>-1815551.4500000002</v>
          </cell>
        </row>
        <row r="221">
          <cell r="A221">
            <v>232022</v>
          </cell>
          <cell r="C221" t="str">
            <v>Outstanding Checks - Overdraft Offset</v>
          </cell>
          <cell r="D221">
            <v>12527.71</v>
          </cell>
          <cell r="F221">
            <v>74256.03</v>
          </cell>
          <cell r="H221">
            <v>-61728.32</v>
          </cell>
        </row>
        <row r="222">
          <cell r="A222">
            <v>232100</v>
          </cell>
          <cell r="C222" t="str">
            <v>Accounts Payable-Consignment Sale</v>
          </cell>
          <cell r="D222">
            <v>-3753.49</v>
          </cell>
          <cell r="F222">
            <v>-4429.53</v>
          </cell>
          <cell r="H222">
            <v>676.04</v>
          </cell>
        </row>
        <row r="223">
          <cell r="A223">
            <v>232150</v>
          </cell>
          <cell r="C223" t="str">
            <v>Accounts Payable - Internet Returns</v>
          </cell>
          <cell r="D223">
            <v>-18242.71</v>
          </cell>
          <cell r="F223">
            <v>-11568.28</v>
          </cell>
          <cell r="H223">
            <v>-6674.4299999999985</v>
          </cell>
        </row>
        <row r="224">
          <cell r="A224">
            <v>232200</v>
          </cell>
          <cell r="C224" t="str">
            <v>Accounts Payable Reconciliation Employe</v>
          </cell>
          <cell r="D224">
            <v>-11359.78</v>
          </cell>
          <cell r="F224">
            <v>-366.6</v>
          </cell>
          <cell r="H224">
            <v>-10993.18</v>
          </cell>
        </row>
        <row r="225">
          <cell r="A225">
            <v>232300</v>
          </cell>
          <cell r="C225" t="str">
            <v>Accounts Payable-(Subsidiary Account)</v>
          </cell>
          <cell r="D225">
            <v>1640</v>
          </cell>
          <cell r="F225">
            <v>0</v>
          </cell>
          <cell r="H225">
            <v>1640</v>
          </cell>
        </row>
        <row r="226">
          <cell r="A226">
            <v>232400</v>
          </cell>
          <cell r="C226" t="str">
            <v>Accounts Payable Accrual</v>
          </cell>
          <cell r="D226">
            <v>-7.0000000000000007E-2</v>
          </cell>
          <cell r="F226">
            <v>-0.06</v>
          </cell>
          <cell r="H226">
            <v>-1.0000000000000009E-2</v>
          </cell>
        </row>
        <row r="227">
          <cell r="A227">
            <v>232401</v>
          </cell>
          <cell r="C227" t="str">
            <v>Accounts Payable  - Standing Accruals</v>
          </cell>
          <cell r="D227">
            <v>-127148</v>
          </cell>
          <cell r="F227">
            <v>0</v>
          </cell>
          <cell r="H227">
            <v>-127148</v>
          </cell>
        </row>
        <row r="228">
          <cell r="A228">
            <v>232402</v>
          </cell>
          <cell r="C228" t="str">
            <v>Accounts Payable Accrual-Corporate</v>
          </cell>
          <cell r="D228">
            <v>-5489141</v>
          </cell>
          <cell r="F228">
            <v>7254496.9900000002</v>
          </cell>
          <cell r="H228">
            <v>-12743637.99</v>
          </cell>
        </row>
        <row r="229">
          <cell r="A229">
            <v>232430</v>
          </cell>
          <cell r="C229" t="str">
            <v>Accounts Payable Accrual - Purchased Po</v>
          </cell>
          <cell r="D229">
            <v>-99159425.420000002</v>
          </cell>
          <cell r="F229">
            <v>-89389133.900000006</v>
          </cell>
          <cell r="H229">
            <v>-9770291.5199999958</v>
          </cell>
        </row>
        <row r="230">
          <cell r="A230">
            <v>232455</v>
          </cell>
          <cell r="C230" t="str">
            <v>Accounts Payable-Quarterly Accruals</v>
          </cell>
          <cell r="D230">
            <v>0</v>
          </cell>
          <cell r="F230">
            <v>-19569706.649999999</v>
          </cell>
          <cell r="H230">
            <v>19569706.649999999</v>
          </cell>
        </row>
        <row r="231">
          <cell r="A231">
            <v>232456</v>
          </cell>
          <cell r="C231" t="str">
            <v>Accounts Payable-Monthly Accruals</v>
          </cell>
          <cell r="D231">
            <v>-14919195.02</v>
          </cell>
          <cell r="F231">
            <v>0</v>
          </cell>
          <cell r="H231">
            <v>-14919195.02</v>
          </cell>
        </row>
        <row r="232">
          <cell r="A232">
            <v>232500</v>
          </cell>
          <cell r="C232" t="str">
            <v>Accounts Payable-Wages Payable</v>
          </cell>
          <cell r="D232">
            <v>-132022.51999999999</v>
          </cell>
          <cell r="F232">
            <v>-219823.52</v>
          </cell>
          <cell r="H232">
            <v>87801</v>
          </cell>
        </row>
        <row r="233">
          <cell r="A233">
            <v>232502</v>
          </cell>
          <cell r="C233" t="str">
            <v>Accounts Payable-Accrued Payroll</v>
          </cell>
          <cell r="D233">
            <v>-1745571.27</v>
          </cell>
          <cell r="F233">
            <v>-1762722.67</v>
          </cell>
          <cell r="H233">
            <v>17151.399999999907</v>
          </cell>
        </row>
        <row r="234">
          <cell r="A234">
            <v>232625</v>
          </cell>
          <cell r="C234" t="str">
            <v>AP-P/R Savings &amp; Thrift Vanguard</v>
          </cell>
          <cell r="D234">
            <v>0</v>
          </cell>
          <cell r="F234">
            <v>-577.48</v>
          </cell>
          <cell r="H234">
            <v>577.48</v>
          </cell>
        </row>
        <row r="235">
          <cell r="A235">
            <v>232627</v>
          </cell>
          <cell r="C235" t="str">
            <v>AP-P/R Garnishments</v>
          </cell>
          <cell r="D235">
            <v>0</v>
          </cell>
          <cell r="F235">
            <v>-2715.17</v>
          </cell>
          <cell r="H235">
            <v>2715.17</v>
          </cell>
        </row>
        <row r="236">
          <cell r="A236">
            <v>232631</v>
          </cell>
          <cell r="C236" t="str">
            <v>AP-P/R Savings Bonds</v>
          </cell>
          <cell r="D236">
            <v>-5306.98</v>
          </cell>
          <cell r="F236">
            <v>-5771.9</v>
          </cell>
          <cell r="H236">
            <v>464.92000000000007</v>
          </cell>
        </row>
        <row r="237">
          <cell r="A237">
            <v>232645</v>
          </cell>
          <cell r="C237" t="str">
            <v>AP-P/R Deduct Pay South</v>
          </cell>
          <cell r="D237">
            <v>-206.68</v>
          </cell>
          <cell r="F237">
            <v>0</v>
          </cell>
          <cell r="H237">
            <v>-206.68</v>
          </cell>
        </row>
        <row r="238">
          <cell r="A238">
            <v>232650</v>
          </cell>
          <cell r="C238" t="str">
            <v>Accounts Payable - Third Party Supplier</v>
          </cell>
          <cell r="D238">
            <v>-37527196.789999999</v>
          </cell>
          <cell r="F238">
            <v>-21111649.82</v>
          </cell>
          <cell r="H238">
            <v>-16415546.969999999</v>
          </cell>
        </row>
        <row r="239">
          <cell r="A239">
            <v>232655</v>
          </cell>
          <cell r="C239" t="str">
            <v>Retail Customer Accounts - Credits</v>
          </cell>
          <cell r="D239">
            <v>-12342548.58</v>
          </cell>
          <cell r="F239">
            <v>-12073188.57</v>
          </cell>
          <cell r="H239">
            <v>-269360.00999999978</v>
          </cell>
        </row>
        <row r="240">
          <cell r="A240" t="str">
            <v>Accounts Payable</v>
          </cell>
          <cell r="D240">
            <v>-201721278.81</v>
          </cell>
          <cell r="F240">
            <v>-180062207.41999999</v>
          </cell>
          <cell r="H240">
            <v>-21659071.390000015</v>
          </cell>
        </row>
        <row r="241">
          <cell r="H241">
            <v>0</v>
          </cell>
        </row>
        <row r="242">
          <cell r="A242">
            <v>236200</v>
          </cell>
          <cell r="C242" t="str">
            <v>State Income Taxes Accrued - Current</v>
          </cell>
          <cell r="D242">
            <v>-50439827.649999999</v>
          </cell>
          <cell r="F242">
            <v>-34409366.770000003</v>
          </cell>
          <cell r="H242">
            <v>-16030460.879999995</v>
          </cell>
        </row>
        <row r="243">
          <cell r="A243">
            <v>236250</v>
          </cell>
          <cell r="C243" t="str">
            <v>Taxes Accrued - Taxes other than income</v>
          </cell>
          <cell r="D243">
            <v>-39625267.729999997</v>
          </cell>
          <cell r="F243">
            <v>-38429537.719999999</v>
          </cell>
          <cell r="H243">
            <v>-1195730.0099999979</v>
          </cell>
        </row>
        <row r="244">
          <cell r="A244" t="str">
            <v>Taxes Accrued</v>
          </cell>
          <cell r="D244">
            <v>-90065095.379999995</v>
          </cell>
          <cell r="F244">
            <v>-72838904.489999995</v>
          </cell>
          <cell r="H244">
            <v>-17226190.890000001</v>
          </cell>
        </row>
        <row r="245">
          <cell r="H245">
            <v>0</v>
          </cell>
        </row>
        <row r="246">
          <cell r="A246">
            <v>237100</v>
          </cell>
          <cell r="C246" t="str">
            <v>Interest Accrued - Customer Deposits</v>
          </cell>
          <cell r="D246">
            <v>-4800745.7</v>
          </cell>
          <cell r="F246">
            <v>-3861687.27</v>
          </cell>
          <cell r="H246">
            <v>-939058.43000000017</v>
          </cell>
        </row>
        <row r="247">
          <cell r="A247">
            <v>237110</v>
          </cell>
          <cell r="C247" t="str">
            <v>Interest Accrued - Customer Deposits -</v>
          </cell>
          <cell r="D247">
            <v>-26321.83</v>
          </cell>
          <cell r="F247">
            <v>-27755.67</v>
          </cell>
          <cell r="H247">
            <v>1433.8399999999965</v>
          </cell>
        </row>
        <row r="248">
          <cell r="A248">
            <v>237200</v>
          </cell>
          <cell r="C248" t="str">
            <v>Interest Accrued - First Mortage Bonds</v>
          </cell>
          <cell r="D248">
            <v>-10177119.460000001</v>
          </cell>
          <cell r="F248">
            <v>-10454897.23</v>
          </cell>
          <cell r="H248">
            <v>277777.76999999955</v>
          </cell>
        </row>
        <row r="249">
          <cell r="A249">
            <v>237400</v>
          </cell>
          <cell r="C249" t="str">
            <v>Interest Accrued - Other</v>
          </cell>
          <cell r="D249">
            <v>-432554.66</v>
          </cell>
          <cell r="F249">
            <v>-178250.03</v>
          </cell>
          <cell r="H249">
            <v>-254304.62999999998</v>
          </cell>
        </row>
        <row r="250">
          <cell r="A250">
            <v>237600</v>
          </cell>
          <cell r="C250" t="str">
            <v>Interest Accrued - Medium Term Notes</v>
          </cell>
          <cell r="D250">
            <v>-1302083.33</v>
          </cell>
          <cell r="F250">
            <v>-2416250</v>
          </cell>
          <cell r="H250">
            <v>1114166.67</v>
          </cell>
        </row>
        <row r="251">
          <cell r="A251">
            <v>237900</v>
          </cell>
          <cell r="C251" t="str">
            <v>Interest Accrued - Interco</v>
          </cell>
          <cell r="D251">
            <v>-309323.75</v>
          </cell>
          <cell r="F251">
            <v>0</v>
          </cell>
          <cell r="H251">
            <v>-309323.75</v>
          </cell>
        </row>
        <row r="252">
          <cell r="A252" t="str">
            <v>Interest Accrued</v>
          </cell>
          <cell r="D252">
            <v>-17048148.73</v>
          </cell>
          <cell r="F252">
            <v>-16938840.199999999</v>
          </cell>
          <cell r="H252">
            <v>-109308.53000000119</v>
          </cell>
        </row>
        <row r="253">
          <cell r="H253">
            <v>0</v>
          </cell>
        </row>
        <row r="254">
          <cell r="A254">
            <v>243000</v>
          </cell>
          <cell r="C254" t="str">
            <v>Obligations under Capital Lease - Gener</v>
          </cell>
          <cell r="D254">
            <v>-5952680.0700000003</v>
          </cell>
          <cell r="F254">
            <v>-5494854.2699999996</v>
          </cell>
          <cell r="H254">
            <v>-457825.80000000075</v>
          </cell>
        </row>
        <row r="255">
          <cell r="A255" t="str">
            <v>Current Portion of Capital Lease Obligation</v>
          </cell>
          <cell r="D255">
            <v>-5952680.0700000003</v>
          </cell>
          <cell r="F255">
            <v>-5494854.2699999996</v>
          </cell>
          <cell r="H255">
            <v>-457825.80000000075</v>
          </cell>
        </row>
        <row r="256">
          <cell r="H256">
            <v>0</v>
          </cell>
        </row>
        <row r="257">
          <cell r="A257">
            <v>236700</v>
          </cell>
          <cell r="C257" t="str">
            <v>FIN 48 Federal Interest &amp; Tax Liability</v>
          </cell>
          <cell r="D257">
            <v>-53859284</v>
          </cell>
          <cell r="F257">
            <v>0</v>
          </cell>
          <cell r="H257">
            <v>-53859284</v>
          </cell>
        </row>
        <row r="258">
          <cell r="A258">
            <v>236750</v>
          </cell>
          <cell r="C258" t="str">
            <v>FIN 48 State Interest &amp; Tax Liability-C</v>
          </cell>
          <cell r="D258">
            <v>-13968542.380000001</v>
          </cell>
          <cell r="F258">
            <v>0</v>
          </cell>
          <cell r="H258">
            <v>-13968542.380000001</v>
          </cell>
        </row>
        <row r="259">
          <cell r="A259" t="str">
            <v>Interest &amp; Tax Liab-Uncertain Tax Positions</v>
          </cell>
          <cell r="D259">
            <v>-67827826.379999995</v>
          </cell>
          <cell r="F259">
            <v>0</v>
          </cell>
          <cell r="H259">
            <v>-67827826.379999995</v>
          </cell>
        </row>
        <row r="260">
          <cell r="H260">
            <v>0</v>
          </cell>
        </row>
        <row r="261">
          <cell r="A261">
            <v>235120</v>
          </cell>
          <cell r="C261" t="str">
            <v>Customer Deposits - MD</v>
          </cell>
          <cell r="D261">
            <v>-17716309.609999999</v>
          </cell>
          <cell r="F261">
            <v>-15221506.880000001</v>
          </cell>
          <cell r="H261">
            <v>-2494802.7299999986</v>
          </cell>
        </row>
        <row r="262">
          <cell r="A262">
            <v>235140</v>
          </cell>
          <cell r="C262" t="str">
            <v>Customer Deposits - Washington DC</v>
          </cell>
          <cell r="D262">
            <v>-15977464.01</v>
          </cell>
          <cell r="F262">
            <v>-14515760.49</v>
          </cell>
          <cell r="H262">
            <v>-1461703.5199999996</v>
          </cell>
        </row>
        <row r="263">
          <cell r="A263">
            <v>235160</v>
          </cell>
          <cell r="C263" t="str">
            <v>Customer Deposits - Inactive</v>
          </cell>
          <cell r="D263">
            <v>-164591.29</v>
          </cell>
          <cell r="F263">
            <v>-158855.59</v>
          </cell>
          <cell r="H263">
            <v>-5735.7000000000116</v>
          </cell>
        </row>
        <row r="264">
          <cell r="A264">
            <v>241000</v>
          </cell>
          <cell r="C264" t="str">
            <v>Tax Collections Payable - General</v>
          </cell>
          <cell r="D264">
            <v>-305.73</v>
          </cell>
          <cell r="F264">
            <v>-305.73</v>
          </cell>
          <cell r="H264">
            <v>0</v>
          </cell>
        </row>
        <row r="265">
          <cell r="A265">
            <v>241107</v>
          </cell>
          <cell r="C265" t="str">
            <v>P/R Local Payable</v>
          </cell>
          <cell r="D265">
            <v>-54.33</v>
          </cell>
          <cell r="F265">
            <v>0</v>
          </cell>
          <cell r="H265">
            <v>-54.33</v>
          </cell>
        </row>
        <row r="266">
          <cell r="A266">
            <v>241200</v>
          </cell>
          <cell r="C266" t="str">
            <v>Maryland Environmental Surcharge</v>
          </cell>
          <cell r="D266">
            <v>-241801.22</v>
          </cell>
          <cell r="F266">
            <v>-157905.23000000001</v>
          </cell>
          <cell r="H266">
            <v>-83895.989999999991</v>
          </cell>
        </row>
        <row r="267">
          <cell r="A267">
            <v>241300</v>
          </cell>
          <cell r="C267" t="str">
            <v>Maryland Sales Tax Payable</v>
          </cell>
          <cell r="D267">
            <v>-1279147.72</v>
          </cell>
          <cell r="F267">
            <v>-1206294.1299999999</v>
          </cell>
          <cell r="H267">
            <v>-72853.590000000084</v>
          </cell>
        </row>
        <row r="268">
          <cell r="A268">
            <v>241335</v>
          </cell>
          <cell r="C268" t="str">
            <v>Gross Receipts Tax Payable</v>
          </cell>
          <cell r="D268">
            <v>-722664.03</v>
          </cell>
          <cell r="F268">
            <v>0</v>
          </cell>
          <cell r="H268">
            <v>-722664.03</v>
          </cell>
        </row>
        <row r="269">
          <cell r="A269">
            <v>241340</v>
          </cell>
          <cell r="C269" t="str">
            <v>G/R Tax Payable-Washington DC</v>
          </cell>
          <cell r="D269">
            <v>-7261247.8899999997</v>
          </cell>
          <cell r="F269">
            <v>-11386591.02</v>
          </cell>
          <cell r="H269">
            <v>4125343.13</v>
          </cell>
        </row>
        <row r="270">
          <cell r="A270">
            <v>241365</v>
          </cell>
          <cell r="C270" t="str">
            <v>Washington DC Sales Tax Payable</v>
          </cell>
          <cell r="D270">
            <v>-1381638.18</v>
          </cell>
          <cell r="F270">
            <v>-1059179.9099999999</v>
          </cell>
          <cell r="H270">
            <v>-322458.27</v>
          </cell>
        </row>
        <row r="271">
          <cell r="A271">
            <v>241375</v>
          </cell>
          <cell r="C271" t="str">
            <v>Sales Taxes Payable</v>
          </cell>
          <cell r="D271">
            <v>73329.61</v>
          </cell>
          <cell r="F271">
            <v>-201292.1</v>
          </cell>
          <cell r="H271">
            <v>274621.71000000002</v>
          </cell>
        </row>
        <row r="272">
          <cell r="A272">
            <v>241750</v>
          </cell>
          <cell r="C272" t="str">
            <v>PG County Energy Tax Payable</v>
          </cell>
          <cell r="D272">
            <v>-7320778.8499999996</v>
          </cell>
          <cell r="F272">
            <v>-5938644.0700000003</v>
          </cell>
          <cell r="H272">
            <v>-1382134.7799999993</v>
          </cell>
        </row>
        <row r="273">
          <cell r="A273">
            <v>242000</v>
          </cell>
          <cell r="C273" t="str">
            <v>Accrued Liab-General</v>
          </cell>
          <cell r="D273">
            <v>-892127.59</v>
          </cell>
          <cell r="F273">
            <v>-72914309.219999999</v>
          </cell>
          <cell r="H273">
            <v>72022181.629999995</v>
          </cell>
        </row>
        <row r="274">
          <cell r="A274">
            <v>242009</v>
          </cell>
          <cell r="C274" t="str">
            <v>Accrued Liab-Environmental Site Exp - S</v>
          </cell>
          <cell r="D274">
            <v>-65000</v>
          </cell>
          <cell r="F274">
            <v>-85000</v>
          </cell>
          <cell r="H274">
            <v>20000</v>
          </cell>
        </row>
        <row r="275">
          <cell r="A275">
            <v>242018</v>
          </cell>
          <cell r="C275" t="str">
            <v>Accrued Liab-Environmental Fees</v>
          </cell>
          <cell r="D275">
            <v>-524030.78</v>
          </cell>
          <cell r="F275">
            <v>-564280.77</v>
          </cell>
          <cell r="H275">
            <v>40249.989999999991</v>
          </cell>
        </row>
        <row r="276">
          <cell r="A276">
            <v>242200</v>
          </cell>
          <cell r="C276" t="str">
            <v>Accrued Liab-Required Health Claims Res</v>
          </cell>
          <cell r="D276">
            <v>-1425050</v>
          </cell>
          <cell r="F276">
            <v>-1670899</v>
          </cell>
          <cell r="H276">
            <v>245849</v>
          </cell>
        </row>
        <row r="277">
          <cell r="A277">
            <v>242201</v>
          </cell>
          <cell r="C277" t="str">
            <v>Accrued Liab-General Liability</v>
          </cell>
          <cell r="D277">
            <v>-1446713.51</v>
          </cell>
          <cell r="F277">
            <v>-1257933.5900000001</v>
          </cell>
          <cell r="H277">
            <v>-188779.91999999993</v>
          </cell>
        </row>
        <row r="278">
          <cell r="A278">
            <v>242202</v>
          </cell>
          <cell r="C278" t="str">
            <v>Accrued Liabilities - Workers Comp - Cu</v>
          </cell>
          <cell r="D278">
            <v>-4607990.21</v>
          </cell>
          <cell r="F278">
            <v>-4989976.37</v>
          </cell>
          <cell r="H278">
            <v>381986.16000000015</v>
          </cell>
        </row>
        <row r="279">
          <cell r="A279">
            <v>242204</v>
          </cell>
          <cell r="C279" t="str">
            <v>Accrued Liab-Auto Liability</v>
          </cell>
          <cell r="D279">
            <v>-695040.76</v>
          </cell>
          <cell r="F279">
            <v>-500000</v>
          </cell>
          <cell r="H279">
            <v>-195040.76</v>
          </cell>
        </row>
        <row r="280">
          <cell r="A280">
            <v>242208</v>
          </cell>
          <cell r="C280" t="str">
            <v>Accrued Liabilities - Disability - Curr</v>
          </cell>
          <cell r="D280">
            <v>-1895830.2</v>
          </cell>
          <cell r="F280">
            <v>-1405273.63</v>
          </cell>
          <cell r="H280">
            <v>-490556.57000000007</v>
          </cell>
        </row>
        <row r="281">
          <cell r="A281">
            <v>242209</v>
          </cell>
          <cell r="C281" t="str">
            <v>Accrued Liabilities - Surviving Spouse</v>
          </cell>
          <cell r="D281">
            <v>-68128.320000000007</v>
          </cell>
          <cell r="F281">
            <v>0</v>
          </cell>
          <cell r="H281">
            <v>-68128.320000000007</v>
          </cell>
        </row>
        <row r="282">
          <cell r="A282">
            <v>242300</v>
          </cell>
          <cell r="C282" t="str">
            <v>Accrued Liab-Unclaimed Monies</v>
          </cell>
          <cell r="D282">
            <v>-738880.57</v>
          </cell>
          <cell r="F282">
            <v>-622422.66</v>
          </cell>
          <cell r="H282">
            <v>-116457.90999999992</v>
          </cell>
        </row>
        <row r="283">
          <cell r="A283">
            <v>242350</v>
          </cell>
          <cell r="C283" t="str">
            <v>Accrued Liab - Reliable Energy Trust Fu</v>
          </cell>
          <cell r="D283">
            <v>0</v>
          </cell>
          <cell r="F283">
            <v>-2238502.86</v>
          </cell>
          <cell r="H283">
            <v>2238502.86</v>
          </cell>
        </row>
        <row r="284">
          <cell r="A284">
            <v>242400</v>
          </cell>
          <cell r="C284" t="str">
            <v>Accrued Liab-AIP</v>
          </cell>
          <cell r="D284">
            <v>-2364572.9900000002</v>
          </cell>
          <cell r="F284">
            <v>0</v>
          </cell>
          <cell r="H284">
            <v>-2364572.9900000002</v>
          </cell>
        </row>
        <row r="285">
          <cell r="A285">
            <v>242415</v>
          </cell>
          <cell r="C285" t="str">
            <v>Accrued Severance</v>
          </cell>
          <cell r="D285">
            <v>-20234.07</v>
          </cell>
          <cell r="F285">
            <v>-1479294.18</v>
          </cell>
          <cell r="H285">
            <v>1459060.1099999999</v>
          </cell>
        </row>
        <row r="286">
          <cell r="A286">
            <v>242440</v>
          </cell>
          <cell r="C286" t="str">
            <v>Accrued Liability - Directors' Fees - C</v>
          </cell>
          <cell r="D286">
            <v>-104000</v>
          </cell>
          <cell r="F286">
            <v>-104000</v>
          </cell>
          <cell r="H286">
            <v>0</v>
          </cell>
        </row>
        <row r="287">
          <cell r="A287">
            <v>242442</v>
          </cell>
          <cell r="C287" t="str">
            <v>Accrued Liability - Term/Employ Contrac</v>
          </cell>
          <cell r="D287">
            <v>-171028.56</v>
          </cell>
          <cell r="F287">
            <v>-171028.56</v>
          </cell>
          <cell r="H287">
            <v>0</v>
          </cell>
        </row>
        <row r="288">
          <cell r="A288">
            <v>242449</v>
          </cell>
          <cell r="C288" t="str">
            <v>Accrued Liabilities - SERP - Current</v>
          </cell>
          <cell r="D288">
            <v>-1037181</v>
          </cell>
          <cell r="F288">
            <v>0</v>
          </cell>
          <cell r="H288">
            <v>-1037181</v>
          </cell>
        </row>
        <row r="289">
          <cell r="A289">
            <v>242461</v>
          </cell>
          <cell r="C289" t="str">
            <v>Accrued Liab-Safety Incentive</v>
          </cell>
          <cell r="D289">
            <v>-276422.14</v>
          </cell>
          <cell r="F289">
            <v>-304558.2</v>
          </cell>
          <cell r="H289">
            <v>28136.059999999998</v>
          </cell>
        </row>
        <row r="290">
          <cell r="A290">
            <v>242466</v>
          </cell>
          <cell r="C290" t="str">
            <v>Accrued Liability - Prime Rate Deferred</v>
          </cell>
          <cell r="D290">
            <v>-1191.1199999999999</v>
          </cell>
          <cell r="F290">
            <v>-5329.06</v>
          </cell>
          <cell r="H290">
            <v>4137.9400000000005</v>
          </cell>
        </row>
        <row r="291">
          <cell r="A291">
            <v>242467</v>
          </cell>
          <cell r="C291" t="str">
            <v>Accrued Liability - Executive</v>
          </cell>
          <cell r="D291">
            <v>-77566.289999999994</v>
          </cell>
          <cell r="F291">
            <v>0</v>
          </cell>
          <cell r="H291">
            <v>-77566.289999999994</v>
          </cell>
        </row>
        <row r="292">
          <cell r="A292">
            <v>242497</v>
          </cell>
          <cell r="C292" t="str">
            <v>Accrued Liab-Sick Pay Carryover</v>
          </cell>
          <cell r="D292">
            <v>-6491635.5</v>
          </cell>
          <cell r="F292">
            <v>-6102686.3399999999</v>
          </cell>
          <cell r="H292">
            <v>-388949.16000000015</v>
          </cell>
        </row>
        <row r="293">
          <cell r="A293">
            <v>242498</v>
          </cell>
          <cell r="C293" t="str">
            <v>Accrued Liab-Vacation</v>
          </cell>
          <cell r="D293">
            <v>-8910628.6799999997</v>
          </cell>
          <cell r="F293">
            <v>-8977717.7699999996</v>
          </cell>
          <cell r="H293">
            <v>67089.089999999851</v>
          </cell>
        </row>
        <row r="294">
          <cell r="A294">
            <v>242531</v>
          </cell>
          <cell r="C294" t="str">
            <v>Accrued Liab - Cashier's Account</v>
          </cell>
          <cell r="D294">
            <v>54764.72</v>
          </cell>
          <cell r="F294">
            <v>-187069.1</v>
          </cell>
          <cell r="H294">
            <v>241833.82</v>
          </cell>
        </row>
        <row r="295">
          <cell r="A295">
            <v>242540</v>
          </cell>
          <cell r="C295" t="str">
            <v>Accrued Liab-Unclaimed Monies - Escheat</v>
          </cell>
          <cell r="D295">
            <v>-227956.09</v>
          </cell>
          <cell r="F295">
            <v>-118883.85</v>
          </cell>
          <cell r="H295">
            <v>-109072.23999999999</v>
          </cell>
        </row>
        <row r="296">
          <cell r="A296">
            <v>242625</v>
          </cell>
          <cell r="C296" t="str">
            <v>Accrued Liab - Other Energy Purchased</v>
          </cell>
          <cell r="D296">
            <v>-29343.13</v>
          </cell>
          <cell r="F296">
            <v>-24897.22</v>
          </cell>
          <cell r="H296">
            <v>-4445.91</v>
          </cell>
        </row>
        <row r="297">
          <cell r="A297">
            <v>242634</v>
          </cell>
          <cell r="C297" t="str">
            <v>Accrued Liability - MD SOS Collateral</v>
          </cell>
          <cell r="D297">
            <v>-1200000</v>
          </cell>
          <cell r="F297">
            <v>0</v>
          </cell>
          <cell r="H297">
            <v>-1200000</v>
          </cell>
        </row>
        <row r="298">
          <cell r="A298">
            <v>242636</v>
          </cell>
          <cell r="C298" t="str">
            <v>Accrued Liability - Retail Supplier Dep</v>
          </cell>
          <cell r="D298">
            <v>-25494.37</v>
          </cell>
          <cell r="F298">
            <v>0</v>
          </cell>
          <cell r="H298">
            <v>-25494.37</v>
          </cell>
        </row>
        <row r="299">
          <cell r="A299">
            <v>253311</v>
          </cell>
          <cell r="C299" t="str">
            <v>Acc Liab - Deffered Comp ST - Active Pl</v>
          </cell>
          <cell r="D299">
            <v>-1000000</v>
          </cell>
          <cell r="F299">
            <v>0</v>
          </cell>
          <cell r="H299">
            <v>-1000000</v>
          </cell>
        </row>
        <row r="300">
          <cell r="A300">
            <v>253312</v>
          </cell>
          <cell r="C300" t="str">
            <v>Acc Liab - Deffered Comp ST -Old Plans</v>
          </cell>
          <cell r="D300">
            <v>-2670000</v>
          </cell>
          <cell r="F300">
            <v>0</v>
          </cell>
          <cell r="H300">
            <v>-2670000</v>
          </cell>
        </row>
        <row r="301">
          <cell r="A301" t="str">
            <v>Other</v>
          </cell>
          <cell r="D301">
            <v>-88903954.409999996</v>
          </cell>
          <cell r="F301">
            <v>-153570397.53</v>
          </cell>
          <cell r="H301">
            <v>64666443.120000005</v>
          </cell>
        </row>
        <row r="302">
          <cell r="H302">
            <v>0</v>
          </cell>
        </row>
        <row r="303">
          <cell r="A303" t="str">
            <v>Total</v>
          </cell>
          <cell r="D303">
            <v>-779442562.89999998</v>
          </cell>
          <cell r="F303">
            <v>-705627843.67999995</v>
          </cell>
          <cell r="H303">
            <v>-73814719.220000029</v>
          </cell>
        </row>
        <row r="304">
          <cell r="H304">
            <v>0</v>
          </cell>
        </row>
        <row r="305">
          <cell r="A305" t="str">
            <v>Deferred Credits</v>
          </cell>
          <cell r="H305">
            <v>0</v>
          </cell>
        </row>
        <row r="306">
          <cell r="H306">
            <v>0</v>
          </cell>
        </row>
        <row r="307">
          <cell r="A307">
            <v>254018</v>
          </cell>
          <cell r="C307" t="str">
            <v>Oth Regulated Liab - Removal Costs - FA</v>
          </cell>
          <cell r="D307">
            <v>-97642852</v>
          </cell>
          <cell r="F307">
            <v>-92672730</v>
          </cell>
          <cell r="H307">
            <v>-4970122</v>
          </cell>
        </row>
        <row r="308">
          <cell r="A308">
            <v>254170</v>
          </cell>
          <cell r="C308" t="str">
            <v>Other Reg Liabilities - Divestiture Gai</v>
          </cell>
          <cell r="D308">
            <v>-859629.22</v>
          </cell>
          <cell r="F308">
            <v>-859629.22</v>
          </cell>
          <cell r="H308">
            <v>0</v>
          </cell>
        </row>
        <row r="309">
          <cell r="A309">
            <v>254171</v>
          </cell>
          <cell r="C309" t="str">
            <v>Oth Reg Liab - Generation Procurement C</v>
          </cell>
          <cell r="D309">
            <v>0</v>
          </cell>
          <cell r="F309">
            <v>-4585355.78</v>
          </cell>
          <cell r="H309">
            <v>4585355.78</v>
          </cell>
        </row>
        <row r="310">
          <cell r="A310">
            <v>254172</v>
          </cell>
          <cell r="C310" t="str">
            <v>Oth Reg Liab - Generation Procurement C</v>
          </cell>
          <cell r="D310">
            <v>-912469.71</v>
          </cell>
          <cell r="F310">
            <v>-12519204.699999999</v>
          </cell>
          <cell r="H310">
            <v>11606734.989999998</v>
          </cell>
        </row>
        <row r="311">
          <cell r="A311">
            <v>254173</v>
          </cell>
          <cell r="C311" t="str">
            <v>Regulatory Liability - Mirant Settlemen</v>
          </cell>
          <cell r="D311">
            <v>-414611959.69</v>
          </cell>
          <cell r="F311">
            <v>0</v>
          </cell>
          <cell r="H311">
            <v>-414611959.69</v>
          </cell>
        </row>
        <row r="312">
          <cell r="A312">
            <v>254250</v>
          </cell>
          <cell r="C312" t="str">
            <v>Oth Reg Liab - Asset Retirement Obligat</v>
          </cell>
          <cell r="D312">
            <v>-362650</v>
          </cell>
          <cell r="F312">
            <v>-334022</v>
          </cell>
          <cell r="H312">
            <v>-28628</v>
          </cell>
        </row>
        <row r="313">
          <cell r="A313">
            <v>254521</v>
          </cell>
          <cell r="C313" t="str">
            <v>Other Reg Liability - MD SOS Transmissi</v>
          </cell>
          <cell r="D313">
            <v>0</v>
          </cell>
          <cell r="F313">
            <v>-771985.81</v>
          </cell>
          <cell r="H313">
            <v>771985.81</v>
          </cell>
        </row>
        <row r="314">
          <cell r="A314">
            <v>254524</v>
          </cell>
          <cell r="C314" t="str">
            <v>Other Regulatory Liability - DC SOS Ene</v>
          </cell>
          <cell r="D314">
            <v>0</v>
          </cell>
          <cell r="F314">
            <v>-1488632.82</v>
          </cell>
          <cell r="H314">
            <v>1488632.82</v>
          </cell>
        </row>
        <row r="315">
          <cell r="A315">
            <v>254525</v>
          </cell>
          <cell r="C315" t="str">
            <v>Other Reg Liability - DC SOS Transmissi</v>
          </cell>
          <cell r="D315">
            <v>-6724810.9000000004</v>
          </cell>
          <cell r="F315">
            <v>-3598988.88</v>
          </cell>
          <cell r="H315">
            <v>-3125822.0200000005</v>
          </cell>
        </row>
        <row r="316">
          <cell r="A316">
            <v>254900</v>
          </cell>
          <cell r="C316" t="str">
            <v>SFAS109-Regulatory Liability Electric</v>
          </cell>
          <cell r="D316">
            <v>-21351956.25</v>
          </cell>
          <cell r="F316">
            <v>-29931145.23</v>
          </cell>
          <cell r="H316">
            <v>8579188.9800000004</v>
          </cell>
        </row>
        <row r="317">
          <cell r="A317" t="str">
            <v>Regulatory Liabilities</v>
          </cell>
          <cell r="D317">
            <v>-542466327.76999998</v>
          </cell>
          <cell r="F317">
            <v>-146761694.44</v>
          </cell>
          <cell r="H317">
            <v>-395704633.32999998</v>
          </cell>
        </row>
        <row r="318">
          <cell r="H318">
            <v>0</v>
          </cell>
        </row>
        <row r="319">
          <cell r="A319">
            <v>190050</v>
          </cell>
          <cell r="C319" t="str">
            <v>Deferred Income Tax - Federal - NOL's -</v>
          </cell>
          <cell r="D319">
            <v>-2347112</v>
          </cell>
          <cell r="F319">
            <v>-2347112</v>
          </cell>
          <cell r="H319">
            <v>0</v>
          </cell>
        </row>
        <row r="320">
          <cell r="A320">
            <v>190100</v>
          </cell>
          <cell r="C320" t="str">
            <v>Def Inc Tx-Acc Fed Def Inc Tax</v>
          </cell>
          <cell r="D320">
            <v>180179403.84999999</v>
          </cell>
          <cell r="F320">
            <v>160135613.75</v>
          </cell>
          <cell r="H320">
            <v>20043790.099999994</v>
          </cell>
        </row>
        <row r="321">
          <cell r="A321">
            <v>190200</v>
          </cell>
          <cell r="C321" t="str">
            <v>Def Inc Tx-Acc State Def Inc Tax</v>
          </cell>
          <cell r="D321">
            <v>29813096.760000002</v>
          </cell>
          <cell r="F321">
            <v>24756794.379999999</v>
          </cell>
          <cell r="H321">
            <v>5056302.3800000027</v>
          </cell>
        </row>
        <row r="322">
          <cell r="A322">
            <v>190250</v>
          </cell>
          <cell r="C322" t="str">
            <v>Deferred Income Tax Asset-State-NOL</v>
          </cell>
          <cell r="D322">
            <v>6706033</v>
          </cell>
          <cell r="F322">
            <v>6706033</v>
          </cell>
          <cell r="H322">
            <v>0</v>
          </cell>
        </row>
        <row r="323">
          <cell r="A323">
            <v>190500</v>
          </cell>
          <cell r="C323" t="str">
            <v>Def Inc Tx-Investment Tax Credit-Federa</v>
          </cell>
          <cell r="D323">
            <v>10975244.65</v>
          </cell>
          <cell r="F323">
            <v>17260169</v>
          </cell>
          <cell r="H323">
            <v>-6284924.3499999996</v>
          </cell>
        </row>
        <row r="324">
          <cell r="A324">
            <v>190510</v>
          </cell>
          <cell r="C324" t="str">
            <v>Def Inc Tx-Investment Tax Credit-State</v>
          </cell>
          <cell r="D324">
            <v>760159.91</v>
          </cell>
          <cell r="F324">
            <v>0</v>
          </cell>
          <cell r="H324">
            <v>760159.91</v>
          </cell>
        </row>
        <row r="325">
          <cell r="A325">
            <v>282100</v>
          </cell>
          <cell r="C325" t="str">
            <v>Def Inc Tx - Property - Fed Def Inc Tax</v>
          </cell>
          <cell r="D325">
            <v>-651821030.90999997</v>
          </cell>
          <cell r="F325">
            <v>-638459778.74000001</v>
          </cell>
          <cell r="H325">
            <v>-13361252.169999957</v>
          </cell>
        </row>
        <row r="326">
          <cell r="A326">
            <v>282200</v>
          </cell>
          <cell r="C326" t="str">
            <v>Def Inc Tx - Property - State Def Inc T</v>
          </cell>
          <cell r="D326">
            <v>-82132945.480000004</v>
          </cell>
          <cell r="F326">
            <v>-86651572.480000004</v>
          </cell>
          <cell r="H326">
            <v>4518627</v>
          </cell>
        </row>
        <row r="327">
          <cell r="A327">
            <v>283100</v>
          </cell>
          <cell r="C327" t="str">
            <v>Def Inc Tax-Other-Fed Def Inc Tax</v>
          </cell>
          <cell r="D327">
            <v>-96125984.049999997</v>
          </cell>
          <cell r="F327">
            <v>-104099069.86</v>
          </cell>
          <cell r="H327">
            <v>7973085.8100000024</v>
          </cell>
        </row>
        <row r="328">
          <cell r="A328">
            <v>283150</v>
          </cell>
          <cell r="C328" t="str">
            <v>Deferred Inc Tax Liab-Federal-UTPs/Eff</v>
          </cell>
          <cell r="D328">
            <v>-2692242.49</v>
          </cell>
          <cell r="F328">
            <v>0</v>
          </cell>
          <cell r="H328">
            <v>-2692242.49</v>
          </cell>
        </row>
        <row r="329">
          <cell r="A329">
            <v>283200</v>
          </cell>
          <cell r="C329" t="str">
            <v>Def Inc Tax-Other-State Def Inc Tax</v>
          </cell>
          <cell r="D329">
            <v>-12507526.939999999</v>
          </cell>
          <cell r="F329">
            <v>-13550916.48</v>
          </cell>
          <cell r="H329">
            <v>1043389.540000001</v>
          </cell>
        </row>
        <row r="330">
          <cell r="A330" t="str">
            <v>Deferred Income Taxes</v>
          </cell>
          <cell r="D330">
            <v>-619192903.70000005</v>
          </cell>
          <cell r="F330">
            <v>-636249839.42999995</v>
          </cell>
          <cell r="H330">
            <v>17056935.7299999</v>
          </cell>
        </row>
        <row r="331">
          <cell r="H331">
            <v>0</v>
          </cell>
        </row>
        <row r="332">
          <cell r="A332">
            <v>255000</v>
          </cell>
          <cell r="C332" t="str">
            <v>Accumulated Deferred Investment Tax Cre</v>
          </cell>
          <cell r="D332">
            <v>-12491863</v>
          </cell>
          <cell r="F332">
            <v>-14526247</v>
          </cell>
          <cell r="H332">
            <v>2034384</v>
          </cell>
        </row>
        <row r="333">
          <cell r="A333" t="str">
            <v>Deferred Investment Tax Credit</v>
          </cell>
          <cell r="D333">
            <v>-12491863</v>
          </cell>
          <cell r="F333">
            <v>-14526247</v>
          </cell>
          <cell r="H333">
            <v>2034384</v>
          </cell>
        </row>
        <row r="334">
          <cell r="H334">
            <v>0</v>
          </cell>
        </row>
        <row r="335">
          <cell r="A335">
            <v>283700</v>
          </cell>
          <cell r="C335" t="str">
            <v>FIN48 Federal Interest &amp; Tax Liability-</v>
          </cell>
          <cell r="D335">
            <v>-900151.39</v>
          </cell>
          <cell r="F335">
            <v>0</v>
          </cell>
          <cell r="H335">
            <v>-900151.39</v>
          </cell>
        </row>
        <row r="336">
          <cell r="A336">
            <v>283750</v>
          </cell>
          <cell r="C336" t="str">
            <v>FIN48 State Interest &amp; Tax Liability-No</v>
          </cell>
          <cell r="D336">
            <v>-578286.04</v>
          </cell>
          <cell r="F336">
            <v>0</v>
          </cell>
          <cell r="H336">
            <v>-578286.04</v>
          </cell>
        </row>
        <row r="337">
          <cell r="A337" t="str">
            <v>Interest &amp; Tax Liab-Uncertain Tax Positions</v>
          </cell>
          <cell r="D337">
            <v>-1478437.43</v>
          </cell>
          <cell r="F337">
            <v>0</v>
          </cell>
          <cell r="H337">
            <v>-1478437.43</v>
          </cell>
        </row>
        <row r="338">
          <cell r="H338">
            <v>0</v>
          </cell>
        </row>
        <row r="339">
          <cell r="A339">
            <v>283710</v>
          </cell>
          <cell r="C339" t="str">
            <v>Federal Income Tax Payable-Non-current</v>
          </cell>
          <cell r="D339">
            <v>-104822715.04000001</v>
          </cell>
          <cell r="F339">
            <v>0</v>
          </cell>
          <cell r="H339">
            <v>-104822715.04000001</v>
          </cell>
        </row>
        <row r="340">
          <cell r="A340">
            <v>283760</v>
          </cell>
          <cell r="C340" t="str">
            <v>State Income Tax Payable-Non-current</v>
          </cell>
          <cell r="D340">
            <v>-24175915.789999999</v>
          </cell>
          <cell r="F340">
            <v>0</v>
          </cell>
          <cell r="H340">
            <v>-24175915.789999999</v>
          </cell>
        </row>
        <row r="341">
          <cell r="A341" t="str">
            <v>Income Taxes Payable</v>
          </cell>
          <cell r="D341">
            <v>-128998630.83</v>
          </cell>
          <cell r="F341">
            <v>0</v>
          </cell>
          <cell r="H341">
            <v>-128998630.83</v>
          </cell>
        </row>
        <row r="342">
          <cell r="H342">
            <v>0</v>
          </cell>
        </row>
        <row r="343">
          <cell r="A343">
            <v>242212</v>
          </cell>
          <cell r="C343" t="str">
            <v>Accrued Liabilities - Workers Comp - Lo</v>
          </cell>
          <cell r="D343">
            <v>-22480988.789999999</v>
          </cell>
          <cell r="F343">
            <v>-19872171.109999999</v>
          </cell>
          <cell r="H343">
            <v>-2608817.6799999997</v>
          </cell>
        </row>
        <row r="344">
          <cell r="A344">
            <v>242218</v>
          </cell>
          <cell r="C344" t="str">
            <v>Accrued Liabilities - Disability - Long</v>
          </cell>
          <cell r="D344">
            <v>-9672665.5999999996</v>
          </cell>
          <cell r="F344">
            <v>-10479383.970000001</v>
          </cell>
          <cell r="H344">
            <v>806718.37000000104</v>
          </cell>
        </row>
        <row r="345">
          <cell r="A345">
            <v>242219</v>
          </cell>
          <cell r="C345" t="str">
            <v>Accrued Liabilities - Surviving Spouse</v>
          </cell>
          <cell r="D345">
            <v>-665385.68000000005</v>
          </cell>
          <cell r="F345">
            <v>0</v>
          </cell>
          <cell r="H345">
            <v>-665385.68000000005</v>
          </cell>
        </row>
        <row r="346">
          <cell r="A346">
            <v>242410</v>
          </cell>
          <cell r="C346" t="str">
            <v>Acc Liab - Deffered Comp-Old Plans</v>
          </cell>
          <cell r="D346">
            <v>0</v>
          </cell>
          <cell r="F346">
            <v>-18886044.149999999</v>
          </cell>
          <cell r="H346">
            <v>18886044.149999999</v>
          </cell>
        </row>
        <row r="347">
          <cell r="A347">
            <v>242441</v>
          </cell>
          <cell r="C347" t="str">
            <v>Accrued Liability - Directors' Fees - L</v>
          </cell>
          <cell r="D347">
            <v>-254393</v>
          </cell>
          <cell r="F347">
            <v>-339363</v>
          </cell>
          <cell r="H347">
            <v>84970</v>
          </cell>
        </row>
        <row r="348">
          <cell r="A348">
            <v>242443</v>
          </cell>
          <cell r="C348" t="str">
            <v>Accrued Liability - Term/Employ Contrac</v>
          </cell>
          <cell r="D348">
            <v>-1794812.06</v>
          </cell>
          <cell r="F348">
            <v>-1905605.06</v>
          </cell>
          <cell r="H348">
            <v>110793</v>
          </cell>
        </row>
        <row r="349">
          <cell r="A349">
            <v>242450</v>
          </cell>
          <cell r="C349" t="str">
            <v>Accrued Liab-SERP</v>
          </cell>
          <cell r="D349">
            <v>-1631828.12</v>
          </cell>
          <cell r="F349">
            <v>-1703013.88</v>
          </cell>
          <cell r="H349">
            <v>71185.759999999776</v>
          </cell>
        </row>
        <row r="350">
          <cell r="A350">
            <v>242465</v>
          </cell>
          <cell r="C350" t="str">
            <v>Acc Liab - Deffered Comp - Active Plans</v>
          </cell>
          <cell r="D350">
            <v>0</v>
          </cell>
          <cell r="F350">
            <v>-5037706.41</v>
          </cell>
          <cell r="H350">
            <v>5037706.41</v>
          </cell>
        </row>
        <row r="351">
          <cell r="A351">
            <v>242611</v>
          </cell>
          <cell r="C351" t="str">
            <v>Accrued Liab-OPEB</v>
          </cell>
          <cell r="D351">
            <v>-57351015.609999999</v>
          </cell>
          <cell r="F351">
            <v>-69320331.790000007</v>
          </cell>
          <cell r="H351">
            <v>11969316.180000007</v>
          </cell>
        </row>
        <row r="352">
          <cell r="A352">
            <v>253000</v>
          </cell>
          <cell r="C352" t="str">
            <v>Deferred Credits-General</v>
          </cell>
          <cell r="D352">
            <v>-1026282.3</v>
          </cell>
          <cell r="F352">
            <v>-1023299.89</v>
          </cell>
          <cell r="H352">
            <v>-2982.4100000000326</v>
          </cell>
        </row>
        <row r="353">
          <cell r="A353">
            <v>253020</v>
          </cell>
          <cell r="C353" t="str">
            <v>Deferred Credit-Customer Deposits-Spec</v>
          </cell>
          <cell r="D353">
            <v>-55200.03</v>
          </cell>
          <cell r="F353">
            <v>-75299.850000000006</v>
          </cell>
          <cell r="H353">
            <v>20099.820000000007</v>
          </cell>
        </row>
        <row r="354">
          <cell r="A354">
            <v>253021</v>
          </cell>
          <cell r="C354" t="str">
            <v>Deferred Credit-Customer Deposits-Spec</v>
          </cell>
          <cell r="D354">
            <v>-3038085.4</v>
          </cell>
          <cell r="F354">
            <v>-918205.7</v>
          </cell>
          <cell r="H354">
            <v>-2119879.7000000002</v>
          </cell>
        </row>
        <row r="355">
          <cell r="A355">
            <v>253023</v>
          </cell>
          <cell r="C355" t="str">
            <v>Deferred Credit-Special Billing</v>
          </cell>
          <cell r="D355">
            <v>-783336.1</v>
          </cell>
          <cell r="F355">
            <v>-640206.6</v>
          </cell>
          <cell r="H355">
            <v>-143129.5</v>
          </cell>
        </row>
        <row r="356">
          <cell r="A356">
            <v>253028</v>
          </cell>
          <cell r="C356" t="str">
            <v>Deferred Credit - CIS Transfers</v>
          </cell>
          <cell r="D356">
            <v>-27398.240000000002</v>
          </cell>
          <cell r="F356">
            <v>-49399.65</v>
          </cell>
          <cell r="H356">
            <v>22001.41</v>
          </cell>
        </row>
        <row r="357">
          <cell r="A357">
            <v>253307</v>
          </cell>
          <cell r="C357" t="str">
            <v>Acc Liab - Deffered Comp LT -Old Plans</v>
          </cell>
          <cell r="D357">
            <v>-18678940.559999999</v>
          </cell>
          <cell r="F357">
            <v>0</v>
          </cell>
          <cell r="H357">
            <v>-18678940.559999999</v>
          </cell>
        </row>
        <row r="358">
          <cell r="A358">
            <v>253310</v>
          </cell>
          <cell r="C358" t="str">
            <v>Acc Liab - Deffered Comp LT - Active Pl</v>
          </cell>
          <cell r="D358">
            <v>-3430219.72</v>
          </cell>
          <cell r="F358">
            <v>0</v>
          </cell>
          <cell r="H358">
            <v>-3430219.72</v>
          </cell>
        </row>
        <row r="359">
          <cell r="A359">
            <v>253370</v>
          </cell>
          <cell r="C359" t="str">
            <v>Deferred Credits - Safe Harbor Leases</v>
          </cell>
          <cell r="D359">
            <v>0</v>
          </cell>
          <cell r="F359">
            <v>-188133.39</v>
          </cell>
          <cell r="H359">
            <v>188133.39</v>
          </cell>
        </row>
        <row r="360">
          <cell r="A360">
            <v>254000</v>
          </cell>
          <cell r="C360" t="str">
            <v>Other Long-Term Liabilities</v>
          </cell>
          <cell r="D360">
            <v>-2750000</v>
          </cell>
          <cell r="F360">
            <v>-2500000</v>
          </cell>
          <cell r="H360">
            <v>-250000</v>
          </cell>
        </row>
        <row r="361">
          <cell r="A361">
            <v>254201</v>
          </cell>
          <cell r="C361" t="str">
            <v>Accrued Liab-Environmental Site Exp - L</v>
          </cell>
          <cell r="D361">
            <v>-2352000.27</v>
          </cell>
          <cell r="F361">
            <v>-2415000.27</v>
          </cell>
          <cell r="H361">
            <v>63000</v>
          </cell>
        </row>
        <row r="362">
          <cell r="A362" t="str">
            <v>Other</v>
          </cell>
          <cell r="D362">
            <v>-125992551.48</v>
          </cell>
          <cell r="F362">
            <v>-135353164.72</v>
          </cell>
          <cell r="H362">
            <v>9360613.2399999946</v>
          </cell>
        </row>
        <row r="363">
          <cell r="H363">
            <v>0</v>
          </cell>
        </row>
        <row r="364">
          <cell r="A364" t="str">
            <v>Total</v>
          </cell>
          <cell r="D364">
            <v>-1430620714.21</v>
          </cell>
          <cell r="F364">
            <v>-932890945.59000003</v>
          </cell>
          <cell r="H364">
            <v>-497729768.62</v>
          </cell>
        </row>
        <row r="365">
          <cell r="H365">
            <v>0</v>
          </cell>
        </row>
        <row r="366">
          <cell r="A366" t="str">
            <v>Long-term Debt</v>
          </cell>
          <cell r="H366">
            <v>0</v>
          </cell>
        </row>
        <row r="367">
          <cell r="H367">
            <v>0</v>
          </cell>
        </row>
        <row r="368">
          <cell r="A368">
            <v>221100</v>
          </cell>
          <cell r="C368" t="str">
            <v>Bonds Payable - First Mortage Bonds</v>
          </cell>
          <cell r="D368">
            <v>-1063800000</v>
          </cell>
          <cell r="F368">
            <v>-941800000</v>
          </cell>
          <cell r="H368">
            <v>-122000000</v>
          </cell>
        </row>
        <row r="369">
          <cell r="A369">
            <v>224200</v>
          </cell>
          <cell r="C369" t="str">
            <v>Other Long-Term Debt - Medium Term Note</v>
          </cell>
          <cell r="D369">
            <v>-50000000</v>
          </cell>
          <cell r="F369">
            <v>-50000000</v>
          </cell>
          <cell r="H369">
            <v>0</v>
          </cell>
        </row>
        <row r="370">
          <cell r="A370">
            <v>226000</v>
          </cell>
          <cell r="C370" t="str">
            <v>Bonds Payable-Unamortized Discount - Ge</v>
          </cell>
          <cell r="D370">
            <v>2101919.0499999998</v>
          </cell>
          <cell r="F370">
            <v>1825500.41</v>
          </cell>
          <cell r="H370">
            <v>276418.6399999999</v>
          </cell>
        </row>
        <row r="371">
          <cell r="A371" t="str">
            <v>Long-term Debt</v>
          </cell>
          <cell r="D371">
            <v>-1111698080.95</v>
          </cell>
          <cell r="F371">
            <v>-989974499.59000003</v>
          </cell>
          <cell r="H371">
            <v>-121723581.36000001</v>
          </cell>
        </row>
        <row r="372">
          <cell r="H372">
            <v>0</v>
          </cell>
        </row>
        <row r="373">
          <cell r="A373">
            <v>227000</v>
          </cell>
          <cell r="C373" t="str">
            <v>Obligations under Capital Lease - Noncu</v>
          </cell>
          <cell r="D373">
            <v>-105179418.7</v>
          </cell>
          <cell r="F373">
            <v>-110930327.95999999</v>
          </cell>
          <cell r="H373">
            <v>5750909.2599999905</v>
          </cell>
        </row>
        <row r="374">
          <cell r="A374" t="str">
            <v>Long-term Capital Lease Obligation</v>
          </cell>
          <cell r="D374">
            <v>-105179418.7</v>
          </cell>
          <cell r="F374">
            <v>-110930327.95999999</v>
          </cell>
          <cell r="H374">
            <v>5750909.2599999905</v>
          </cell>
        </row>
        <row r="375">
          <cell r="H375">
            <v>0</v>
          </cell>
        </row>
        <row r="376">
          <cell r="A376" t="str">
            <v>Long-term Debt</v>
          </cell>
          <cell r="D376">
            <v>-1216877499.6500001</v>
          </cell>
          <cell r="F376">
            <v>-1100904827.55</v>
          </cell>
          <cell r="H376">
            <v>-115972672.10000014</v>
          </cell>
        </row>
        <row r="377">
          <cell r="H377">
            <v>0</v>
          </cell>
        </row>
        <row r="378">
          <cell r="A378" t="str">
            <v>Capitalization</v>
          </cell>
          <cell r="H378">
            <v>0</v>
          </cell>
        </row>
        <row r="379">
          <cell r="H379">
            <v>0</v>
          </cell>
        </row>
        <row r="380">
          <cell r="A380">
            <v>201000</v>
          </cell>
          <cell r="C380" t="str">
            <v>Common Stock Issued - General</v>
          </cell>
          <cell r="D380">
            <v>-1</v>
          </cell>
          <cell r="F380">
            <v>-1</v>
          </cell>
          <cell r="H380">
            <v>0</v>
          </cell>
        </row>
        <row r="381">
          <cell r="A381" t="str">
            <v>Common Stock</v>
          </cell>
          <cell r="D381">
            <v>-1</v>
          </cell>
          <cell r="F381">
            <v>-1</v>
          </cell>
          <cell r="H381">
            <v>0</v>
          </cell>
        </row>
        <row r="382">
          <cell r="H382">
            <v>0</v>
          </cell>
        </row>
        <row r="383">
          <cell r="A383">
            <v>207000</v>
          </cell>
          <cell r="C383" t="str">
            <v>Premium on Capital Stock - General</v>
          </cell>
          <cell r="D383">
            <v>-8100463.75</v>
          </cell>
          <cell r="F383">
            <v>-8100463.75</v>
          </cell>
          <cell r="H383">
            <v>0</v>
          </cell>
        </row>
        <row r="384">
          <cell r="A384">
            <v>209000</v>
          </cell>
          <cell r="C384" t="str">
            <v>Reduction in Par Value - Capital Stock</v>
          </cell>
          <cell r="D384">
            <v>-496274514</v>
          </cell>
          <cell r="F384">
            <v>-496274514</v>
          </cell>
          <cell r="H384">
            <v>0</v>
          </cell>
        </row>
        <row r="385">
          <cell r="A385">
            <v>210000</v>
          </cell>
          <cell r="C385" t="str">
            <v>Gain on Resale or Canc of Reacq Cap Stk</v>
          </cell>
          <cell r="D385">
            <v>-2509762.16</v>
          </cell>
          <cell r="F385">
            <v>-2509762.16</v>
          </cell>
          <cell r="H385">
            <v>0</v>
          </cell>
        </row>
        <row r="386">
          <cell r="A386">
            <v>211000</v>
          </cell>
          <cell r="C386" t="str">
            <v>Paid in Capital - General</v>
          </cell>
          <cell r="D386">
            <v>-26521141.920000002</v>
          </cell>
          <cell r="F386">
            <v>-24639705.920000002</v>
          </cell>
          <cell r="H386">
            <v>-1881436</v>
          </cell>
        </row>
        <row r="387">
          <cell r="A387" t="str">
            <v>Additional P.I.C. Common</v>
          </cell>
          <cell r="D387">
            <v>-533405881.82999998</v>
          </cell>
          <cell r="F387">
            <v>-531524445.82999998</v>
          </cell>
          <cell r="H387">
            <v>-1881436</v>
          </cell>
        </row>
        <row r="388">
          <cell r="H388">
            <v>0</v>
          </cell>
        </row>
        <row r="389">
          <cell r="A389">
            <v>216000</v>
          </cell>
          <cell r="C389" t="str">
            <v>Unappropriated Retained Earnings - Gene</v>
          </cell>
          <cell r="D389">
            <v>-557829996.01999998</v>
          </cell>
          <cell r="F389">
            <v>-574325376.19000006</v>
          </cell>
          <cell r="H389">
            <v>16495380.170000076</v>
          </cell>
        </row>
        <row r="390">
          <cell r="A390">
            <v>216200</v>
          </cell>
          <cell r="C390" t="str">
            <v>Dividends Declared-Common Stock</v>
          </cell>
          <cell r="D390">
            <v>86000000</v>
          </cell>
          <cell r="F390">
            <v>99000000</v>
          </cell>
          <cell r="H390">
            <v>-13000000</v>
          </cell>
        </row>
        <row r="391">
          <cell r="A391" t="str">
            <v>Retained Earnings</v>
          </cell>
          <cell r="D391">
            <v>-471829996.01999998</v>
          </cell>
          <cell r="F391">
            <v>-475325376.19</v>
          </cell>
          <cell r="H391">
            <v>3495380.1700000167</v>
          </cell>
        </row>
        <row r="392">
          <cell r="H392">
            <v>0</v>
          </cell>
        </row>
        <row r="393">
          <cell r="A393" t="str">
            <v>Total</v>
          </cell>
          <cell r="D393">
            <v>-1005235878.85</v>
          </cell>
          <cell r="F393">
            <v>-1006849823.02</v>
          </cell>
          <cell r="H393">
            <v>1613944.1699999571</v>
          </cell>
        </row>
        <row r="394">
          <cell r="H394">
            <v>0</v>
          </cell>
        </row>
        <row r="395">
          <cell r="A395" t="str">
            <v>Profit for the Period</v>
          </cell>
          <cell r="D395">
            <v>-125058872.2</v>
          </cell>
          <cell r="F395">
            <v>-84343909.959999993</v>
          </cell>
          <cell r="H395">
            <v>-40714962.24000001</v>
          </cell>
        </row>
        <row r="396">
          <cell r="H396">
            <v>0</v>
          </cell>
        </row>
        <row r="397">
          <cell r="A397" t="str">
            <v>Total Capitalization &amp; Liabilities</v>
          </cell>
          <cell r="D397">
            <v>-4557235527.8100004</v>
          </cell>
          <cell r="F397">
            <v>-3830617349.8000002</v>
          </cell>
          <cell r="H397">
            <v>-726618178.01000023</v>
          </cell>
        </row>
        <row r="398">
          <cell r="A398" t="str">
            <v>===================================</v>
          </cell>
          <cell r="H398">
            <v>0</v>
          </cell>
        </row>
        <row r="399">
          <cell r="H399">
            <v>0</v>
          </cell>
        </row>
        <row r="400">
          <cell r="H400">
            <v>0</v>
          </cell>
        </row>
        <row r="401">
          <cell r="H401">
            <v>0</v>
          </cell>
        </row>
        <row r="402">
          <cell r="H402">
            <v>0</v>
          </cell>
        </row>
        <row r="403">
          <cell r="H403">
            <v>0</v>
          </cell>
        </row>
        <row r="404">
          <cell r="H404">
            <v>0</v>
          </cell>
        </row>
        <row r="405">
          <cell r="B405" t="str">
            <v>****</v>
          </cell>
          <cell r="G405" t="str">
            <v>Amounts in</v>
          </cell>
          <cell r="H405">
            <v>0</v>
          </cell>
        </row>
        <row r="406">
          <cell r="H406">
            <v>0</v>
          </cell>
        </row>
        <row r="407">
          <cell r="A407" t="str">
            <v>Texts</v>
          </cell>
          <cell r="E407" t="str">
            <v>Comparison period</v>
          </cell>
          <cell r="H407">
            <v>0</v>
          </cell>
        </row>
        <row r="408">
          <cell r="E408" t="str">
            <v>(01.2006-12.2006)</v>
          </cell>
          <cell r="H408">
            <v>0</v>
          </cell>
        </row>
        <row r="409">
          <cell r="H409">
            <v>0</v>
          </cell>
        </row>
        <row r="410">
          <cell r="A410" t="str">
            <v>Income Statement</v>
          </cell>
          <cell r="H410">
            <v>0</v>
          </cell>
        </row>
        <row r="411">
          <cell r="A411" t="str">
            <v>================</v>
          </cell>
          <cell r="H411">
            <v>0</v>
          </cell>
        </row>
        <row r="412">
          <cell r="A412" t="str">
            <v>Operating Revenue</v>
          </cell>
          <cell r="H412">
            <v>0</v>
          </cell>
        </row>
        <row r="413">
          <cell r="H413">
            <v>0</v>
          </cell>
        </row>
        <row r="414">
          <cell r="A414">
            <v>511100</v>
          </cell>
          <cell r="C414" t="str">
            <v>Rev-Residential Electric</v>
          </cell>
          <cell r="D414">
            <v>-1028026029.6</v>
          </cell>
          <cell r="F414">
            <v>-845553256.47000003</v>
          </cell>
          <cell r="H414">
            <v>-182472773.13</v>
          </cell>
        </row>
        <row r="415">
          <cell r="A415">
            <v>511150</v>
          </cell>
          <cell r="C415" t="str">
            <v>Rev-Residential Electric-Administrative</v>
          </cell>
          <cell r="D415">
            <v>13365583.810000001</v>
          </cell>
          <cell r="F415">
            <v>13498807.960000001</v>
          </cell>
          <cell r="H415">
            <v>-133224.15000000037</v>
          </cell>
        </row>
        <row r="416">
          <cell r="A416">
            <v>511175</v>
          </cell>
          <cell r="C416" t="str">
            <v>Rev-Residential-Procurement Cost Adjust</v>
          </cell>
          <cell r="D416">
            <v>-19012212.440000001</v>
          </cell>
          <cell r="F416">
            <v>-22673628.57</v>
          </cell>
          <cell r="H416">
            <v>3661416.129999999</v>
          </cell>
        </row>
        <row r="417">
          <cell r="A417">
            <v>511220</v>
          </cell>
          <cell r="C417" t="str">
            <v>Revenue - Bill Stabilization Adjustment</v>
          </cell>
          <cell r="D417">
            <v>-3282534.07</v>
          </cell>
          <cell r="F417">
            <v>0</v>
          </cell>
          <cell r="H417">
            <v>-3282534.07</v>
          </cell>
        </row>
        <row r="418">
          <cell r="A418">
            <v>511300</v>
          </cell>
          <cell r="C418" t="str">
            <v>Rev-Res Elec - Unbilled</v>
          </cell>
          <cell r="D418">
            <v>-1658905</v>
          </cell>
          <cell r="F418">
            <v>-1247086.42</v>
          </cell>
          <cell r="H418">
            <v>-411818.58000000007</v>
          </cell>
        </row>
        <row r="419">
          <cell r="A419">
            <v>511320</v>
          </cell>
          <cell r="C419" t="str">
            <v>Rev - Bill Stabilization Adjustment - U</v>
          </cell>
          <cell r="D419">
            <v>-3402598.13</v>
          </cell>
          <cell r="F419">
            <v>0</v>
          </cell>
          <cell r="H419">
            <v>-3402598.13</v>
          </cell>
        </row>
        <row r="420">
          <cell r="A420">
            <v>511350</v>
          </cell>
          <cell r="C420" t="str">
            <v>Rev-Res Elec - Administrative Credit -</v>
          </cell>
          <cell r="D420">
            <v>-18876</v>
          </cell>
          <cell r="F420">
            <v>-265214.13</v>
          </cell>
          <cell r="H420">
            <v>246338.13</v>
          </cell>
        </row>
        <row r="421">
          <cell r="A421">
            <v>511375</v>
          </cell>
          <cell r="C421" t="str">
            <v>Rev-Res Elec-Procurement Cost Adj - SOS</v>
          </cell>
          <cell r="D421">
            <v>-73903</v>
          </cell>
          <cell r="F421">
            <v>-266187.40000000002</v>
          </cell>
          <cell r="H421">
            <v>192284.40000000002</v>
          </cell>
        </row>
        <row r="422">
          <cell r="A422">
            <v>512100</v>
          </cell>
          <cell r="C422" t="str">
            <v>Rev-Comm Elec - Secondary</v>
          </cell>
          <cell r="D422">
            <v>-997054934.60000002</v>
          </cell>
          <cell r="F422">
            <v>-1232725890.55</v>
          </cell>
          <cell r="H422">
            <v>235670955.94999993</v>
          </cell>
        </row>
        <row r="423">
          <cell r="A423">
            <v>512150</v>
          </cell>
          <cell r="C423" t="str">
            <v>Rev-Comm Electric-Administrative Credit</v>
          </cell>
          <cell r="D423">
            <v>8481860.4199999999</v>
          </cell>
          <cell r="F423">
            <v>28937308.02</v>
          </cell>
          <cell r="H423">
            <v>-20455447.600000001</v>
          </cell>
        </row>
        <row r="424">
          <cell r="A424">
            <v>512175</v>
          </cell>
          <cell r="C424" t="str">
            <v>Rev-Commercial-Procurement Cost Adjustm</v>
          </cell>
          <cell r="D424">
            <v>5948951.0599999996</v>
          </cell>
          <cell r="F424">
            <v>-10400126.970000001</v>
          </cell>
          <cell r="H424">
            <v>16349078.030000001</v>
          </cell>
        </row>
        <row r="425">
          <cell r="A425">
            <v>512200</v>
          </cell>
          <cell r="C425" t="str">
            <v>Rev-Comm Elec - Primary</v>
          </cell>
          <cell r="D425">
            <v>-1606.44</v>
          </cell>
          <cell r="F425">
            <v>-8096.3</v>
          </cell>
          <cell r="H425">
            <v>6489.8600000000006</v>
          </cell>
        </row>
        <row r="426">
          <cell r="A426">
            <v>512400</v>
          </cell>
          <cell r="C426" t="str">
            <v>Rev-Comm Elec Unbilled</v>
          </cell>
          <cell r="D426">
            <v>5670277</v>
          </cell>
          <cell r="F426">
            <v>14210774.289999999</v>
          </cell>
          <cell r="H426">
            <v>-8540497.2899999991</v>
          </cell>
        </row>
        <row r="427">
          <cell r="A427">
            <v>512450</v>
          </cell>
          <cell r="C427" t="str">
            <v>Rev-Comm Elec-Administrative Credit - U</v>
          </cell>
          <cell r="D427">
            <v>-197154</v>
          </cell>
          <cell r="F427">
            <v>-229689.98</v>
          </cell>
          <cell r="H427">
            <v>32535.98000000001</v>
          </cell>
        </row>
        <row r="428">
          <cell r="A428">
            <v>512475</v>
          </cell>
          <cell r="C428" t="str">
            <v>Rev-Comm Elec-Procurement Cost Adj-SOS-</v>
          </cell>
          <cell r="D428">
            <v>-171491</v>
          </cell>
          <cell r="F428">
            <v>-1646974.36</v>
          </cell>
          <cell r="H428">
            <v>1475483.36</v>
          </cell>
        </row>
        <row r="429">
          <cell r="A429">
            <v>514100</v>
          </cell>
          <cell r="C429" t="str">
            <v>Rev-Pub St&amp;Hy Elec</v>
          </cell>
          <cell r="D429">
            <v>-6103022.3499999996</v>
          </cell>
          <cell r="F429">
            <v>-5341458.3899999997</v>
          </cell>
          <cell r="H429">
            <v>-761563.96</v>
          </cell>
        </row>
        <row r="430">
          <cell r="A430">
            <v>514150</v>
          </cell>
          <cell r="C430" t="str">
            <v>Rev-Pub St&amp;Hy Elec - Administrative Cre</v>
          </cell>
          <cell r="D430">
            <v>244872.05</v>
          </cell>
          <cell r="F430">
            <v>0</v>
          </cell>
          <cell r="H430">
            <v>244872.05</v>
          </cell>
        </row>
        <row r="431">
          <cell r="A431">
            <v>514175</v>
          </cell>
          <cell r="C431" t="str">
            <v>Rev-Pub St&amp;Hy Elec-Procurement Cost Adj</v>
          </cell>
          <cell r="D431">
            <v>38055</v>
          </cell>
          <cell r="F431">
            <v>0</v>
          </cell>
          <cell r="H431">
            <v>38055</v>
          </cell>
        </row>
        <row r="432">
          <cell r="A432">
            <v>514400</v>
          </cell>
          <cell r="C432" t="str">
            <v>Rev-Street Light Service</v>
          </cell>
          <cell r="D432">
            <v>-7203579.7800000003</v>
          </cell>
          <cell r="F432">
            <v>-6945036.9100000001</v>
          </cell>
          <cell r="H432">
            <v>-258542.87000000011</v>
          </cell>
        </row>
        <row r="433">
          <cell r="A433">
            <v>516050</v>
          </cell>
          <cell r="C433" t="str">
            <v>Rev-Railroad &amp; Traction Service</v>
          </cell>
          <cell r="D433">
            <v>-13113083.35</v>
          </cell>
          <cell r="F433">
            <v>-12574149.6</v>
          </cell>
          <cell r="H433">
            <v>-538933.75</v>
          </cell>
        </row>
        <row r="434">
          <cell r="A434">
            <v>516100</v>
          </cell>
          <cell r="C434" t="str">
            <v>Rev-Resale Generation</v>
          </cell>
          <cell r="D434">
            <v>-1125112.06</v>
          </cell>
          <cell r="F434">
            <v>-529990.9</v>
          </cell>
          <cell r="H434">
            <v>-595121.16</v>
          </cell>
        </row>
        <row r="435">
          <cell r="A435">
            <v>516200</v>
          </cell>
          <cell r="C435" t="str">
            <v>Rev-System Interchange</v>
          </cell>
          <cell r="D435">
            <v>-17993053.190000001</v>
          </cell>
          <cell r="F435">
            <v>-639007.07999999996</v>
          </cell>
          <cell r="H435">
            <v>-17354046.110000003</v>
          </cell>
        </row>
        <row r="436">
          <cell r="A436">
            <v>516204</v>
          </cell>
          <cell r="C436" t="str">
            <v>Rev-PJM-Seams Elimination Cost Assignme</v>
          </cell>
          <cell r="D436">
            <v>1022933.36</v>
          </cell>
          <cell r="F436">
            <v>-577827.39</v>
          </cell>
          <cell r="H436">
            <v>1600760.75</v>
          </cell>
        </row>
        <row r="437">
          <cell r="A437">
            <v>516206</v>
          </cell>
          <cell r="C437" t="str">
            <v>Rev-Sys-Transmission Congestion chgs.</v>
          </cell>
          <cell r="D437">
            <v>-3225564.09</v>
          </cell>
          <cell r="F437">
            <v>-875025.2</v>
          </cell>
          <cell r="H437">
            <v>-2350538.8899999997</v>
          </cell>
        </row>
        <row r="438">
          <cell r="A438">
            <v>516207</v>
          </cell>
          <cell r="C438" t="str">
            <v>Rev-Sys-Transmission Losses</v>
          </cell>
          <cell r="D438">
            <v>-859888.96</v>
          </cell>
          <cell r="F438">
            <v>-383539.04</v>
          </cell>
          <cell r="H438">
            <v>-476349.92</v>
          </cell>
        </row>
        <row r="439">
          <cell r="A439">
            <v>516208</v>
          </cell>
          <cell r="C439" t="str">
            <v>Rev-Sys-Emergency Energy Sales</v>
          </cell>
          <cell r="D439">
            <v>-137.41</v>
          </cell>
          <cell r="F439">
            <v>0</v>
          </cell>
          <cell r="H439">
            <v>-137.41</v>
          </cell>
        </row>
        <row r="440">
          <cell r="A440">
            <v>516214</v>
          </cell>
          <cell r="C440" t="str">
            <v>Rev-Sys-Network Tranmission Service Cre</v>
          </cell>
          <cell r="D440">
            <v>-90490713.760000005</v>
          </cell>
          <cell r="F440">
            <v>-93397448.269999996</v>
          </cell>
          <cell r="H440">
            <v>2906734.5099999905</v>
          </cell>
        </row>
        <row r="441">
          <cell r="A441">
            <v>516217</v>
          </cell>
          <cell r="C441" t="str">
            <v>Rev-System-Auction Revenue Rights</v>
          </cell>
          <cell r="D441">
            <v>-311802.3</v>
          </cell>
          <cell r="F441">
            <v>0</v>
          </cell>
          <cell r="H441">
            <v>-311802.3</v>
          </cell>
        </row>
        <row r="442">
          <cell r="A442">
            <v>516218</v>
          </cell>
          <cell r="C442" t="str">
            <v>Rev-System-Capacity</v>
          </cell>
          <cell r="D442">
            <v>-7257243.4800000004</v>
          </cell>
          <cell r="F442">
            <v>0</v>
          </cell>
          <cell r="H442">
            <v>-7257243.4800000004</v>
          </cell>
        </row>
        <row r="443">
          <cell r="A443">
            <v>518100</v>
          </cell>
          <cell r="C443" t="str">
            <v>Rev-Unbilled Elec</v>
          </cell>
          <cell r="D443">
            <v>0</v>
          </cell>
          <cell r="F443">
            <v>36013</v>
          </cell>
          <cell r="H443">
            <v>-36013</v>
          </cell>
        </row>
        <row r="444">
          <cell r="A444">
            <v>519100</v>
          </cell>
          <cell r="C444" t="str">
            <v>Rev-Late Payments - Elec</v>
          </cell>
          <cell r="D444">
            <v>-6722850.0899999999</v>
          </cell>
          <cell r="F444">
            <v>-5563146.0499999998</v>
          </cell>
          <cell r="H444">
            <v>-1159704.04</v>
          </cell>
        </row>
        <row r="445">
          <cell r="A445">
            <v>519500</v>
          </cell>
          <cell r="C445" t="str">
            <v>Rev-Misc Service Revenue - Electric</v>
          </cell>
          <cell r="D445">
            <v>-764396.41</v>
          </cell>
          <cell r="F445">
            <v>-867662.06</v>
          </cell>
          <cell r="H445">
            <v>103265.65000000002</v>
          </cell>
        </row>
        <row r="446">
          <cell r="A446">
            <v>520100</v>
          </cell>
          <cell r="C446" t="str">
            <v>Rev-Rent Electric/Gas</v>
          </cell>
          <cell r="D446">
            <v>-13097456.529999999</v>
          </cell>
          <cell r="F446">
            <v>-12153865.91</v>
          </cell>
          <cell r="H446">
            <v>-943590.61999999918</v>
          </cell>
        </row>
        <row r="447">
          <cell r="A447">
            <v>520500</v>
          </cell>
          <cell r="C447" t="str">
            <v>Rev-Other Rev Electric</v>
          </cell>
          <cell r="D447">
            <v>-4490038.9800000004</v>
          </cell>
          <cell r="F447">
            <v>-1436225.08</v>
          </cell>
          <cell r="H447">
            <v>-3053813.9000000004</v>
          </cell>
        </row>
        <row r="448">
          <cell r="A448">
            <v>520510</v>
          </cell>
          <cell r="C448" t="str">
            <v>Rev-Scheduling, System Control &amp; Dispat</v>
          </cell>
          <cell r="D448">
            <v>-626625.81000000006</v>
          </cell>
          <cell r="F448">
            <v>-600860.35</v>
          </cell>
          <cell r="H448">
            <v>-25765.460000000079</v>
          </cell>
        </row>
        <row r="449">
          <cell r="A449">
            <v>520514</v>
          </cell>
          <cell r="C449" t="str">
            <v>Rev-Sys-Operating Reserve Spinning Rese</v>
          </cell>
          <cell r="D449">
            <v>-1853968.65</v>
          </cell>
          <cell r="F449">
            <v>0</v>
          </cell>
          <cell r="H449">
            <v>-1853968.65</v>
          </cell>
        </row>
        <row r="450">
          <cell r="A450">
            <v>520519</v>
          </cell>
          <cell r="C450" t="str">
            <v>Rev-Transmission Service - Firm</v>
          </cell>
          <cell r="D450">
            <v>-1864911.71</v>
          </cell>
          <cell r="F450">
            <v>-764616.39</v>
          </cell>
          <cell r="H450">
            <v>-1100295.3199999998</v>
          </cell>
        </row>
        <row r="451">
          <cell r="A451">
            <v>520520</v>
          </cell>
          <cell r="C451" t="str">
            <v>Rev-Transmission Service - Non-firm</v>
          </cell>
          <cell r="D451">
            <v>-354292.08</v>
          </cell>
          <cell r="F451">
            <v>-669419.59</v>
          </cell>
          <cell r="H451">
            <v>315127.50999999995</v>
          </cell>
        </row>
        <row r="452">
          <cell r="A452">
            <v>633500</v>
          </cell>
          <cell r="C452" t="str">
            <v>Revenue-Property Claims Billed-Electric</v>
          </cell>
          <cell r="D452">
            <v>-3083495.81</v>
          </cell>
          <cell r="F452">
            <v>-3273177.93</v>
          </cell>
          <cell r="H452">
            <v>189682.12000000011</v>
          </cell>
        </row>
        <row r="453">
          <cell r="A453">
            <v>633535</v>
          </cell>
          <cell r="C453" t="str">
            <v>Revenue-Other Accounts Receivable Bille</v>
          </cell>
          <cell r="D453">
            <v>-2135439.4</v>
          </cell>
          <cell r="F453">
            <v>-3974784.08</v>
          </cell>
          <cell r="H453">
            <v>1839344.6800000002</v>
          </cell>
        </row>
        <row r="454">
          <cell r="A454">
            <v>633570</v>
          </cell>
          <cell r="C454" t="str">
            <v>Revenue-Settlements-Special Billing-Ele</v>
          </cell>
          <cell r="D454">
            <v>195026.81</v>
          </cell>
          <cell r="F454">
            <v>17630.150000000001</v>
          </cell>
          <cell r="H454">
            <v>177396.66</v>
          </cell>
        </row>
        <row r="455">
          <cell r="A455">
            <v>633580</v>
          </cell>
          <cell r="C455" t="str">
            <v>Revenue-Limited Liability Property Dama</v>
          </cell>
          <cell r="D455">
            <v>41476.51</v>
          </cell>
          <cell r="F455">
            <v>0</v>
          </cell>
          <cell r="H455">
            <v>41476.51</v>
          </cell>
        </row>
        <row r="456">
          <cell r="A456">
            <v>633600</v>
          </cell>
          <cell r="C456" t="str">
            <v>Revenue-Property Claims Unbilled-Electr</v>
          </cell>
          <cell r="D456">
            <v>298005.58</v>
          </cell>
          <cell r="F456">
            <v>287450.98</v>
          </cell>
          <cell r="H456">
            <v>10554.600000000035</v>
          </cell>
        </row>
        <row r="457">
          <cell r="A457">
            <v>633635</v>
          </cell>
          <cell r="C457" t="str">
            <v>Revenue-Other Accounts Receivable Unbil</v>
          </cell>
          <cell r="D457">
            <v>-329211.09000000003</v>
          </cell>
          <cell r="F457">
            <v>544453.93000000005</v>
          </cell>
          <cell r="H457">
            <v>-873665.02</v>
          </cell>
        </row>
        <row r="458">
          <cell r="A458">
            <v>633660</v>
          </cell>
          <cell r="C458" t="str">
            <v>Revenue-Sales Slips</v>
          </cell>
          <cell r="D458">
            <v>-2570339.77</v>
          </cell>
          <cell r="F458">
            <v>-2183634.7799999998</v>
          </cell>
          <cell r="H458">
            <v>-386704.99000000022</v>
          </cell>
        </row>
        <row r="459">
          <cell r="A459">
            <v>751315</v>
          </cell>
          <cell r="C459" t="str">
            <v>Administrative Credit - MD SOS</v>
          </cell>
          <cell r="D459">
            <v>4103688.26</v>
          </cell>
          <cell r="F459">
            <v>-4703396.9400000004</v>
          </cell>
          <cell r="H459">
            <v>8807085.1999999993</v>
          </cell>
        </row>
        <row r="460">
          <cell r="A460" t="str">
            <v>Regulated Electric Revenue</v>
          </cell>
          <cell r="D460">
            <v>-2199065741.48</v>
          </cell>
          <cell r="F460">
            <v>-2214937984.7600002</v>
          </cell>
          <cell r="H460">
            <v>15872243.28000021</v>
          </cell>
        </row>
        <row r="461">
          <cell r="A461" t="str">
            <v>Total Utility Revenue</v>
          </cell>
          <cell r="D461">
            <v>-2199065741.48</v>
          </cell>
          <cell r="F461">
            <v>-2214937984.7600002</v>
          </cell>
          <cell r="H461">
            <v>15872243.28000021</v>
          </cell>
        </row>
        <row r="462">
          <cell r="H462">
            <v>0</v>
          </cell>
        </row>
        <row r="463">
          <cell r="A463">
            <v>610400</v>
          </cell>
          <cell r="C463" t="str">
            <v>Revenue - PJM Active Load Management</v>
          </cell>
          <cell r="D463">
            <v>0</v>
          </cell>
          <cell r="F463">
            <v>-7931.47</v>
          </cell>
          <cell r="H463">
            <v>7931.47</v>
          </cell>
        </row>
        <row r="464">
          <cell r="A464" t="str">
            <v>Nonregulated electric revenues</v>
          </cell>
          <cell r="D464">
            <v>0</v>
          </cell>
          <cell r="F464">
            <v>-7931.47</v>
          </cell>
          <cell r="H464">
            <v>7931.47</v>
          </cell>
        </row>
        <row r="465">
          <cell r="A465">
            <v>680052</v>
          </cell>
          <cell r="C465" t="str">
            <v>VAS - Miscellaneous</v>
          </cell>
          <cell r="D465">
            <v>-1703625.81</v>
          </cell>
          <cell r="F465">
            <v>-1926443.82</v>
          </cell>
          <cell r="H465">
            <v>222818.01</v>
          </cell>
        </row>
        <row r="466">
          <cell r="A466">
            <v>680152</v>
          </cell>
          <cell r="C466" t="str">
            <v>VAS-Revenues Unbilled Electric-Special</v>
          </cell>
          <cell r="D466">
            <v>56297.81</v>
          </cell>
          <cell r="F466">
            <v>408804.11</v>
          </cell>
          <cell r="H466">
            <v>-352506.3</v>
          </cell>
        </row>
        <row r="467">
          <cell r="A467" t="str">
            <v>Diversified Revenues</v>
          </cell>
          <cell r="D467">
            <v>-1647328</v>
          </cell>
          <cell r="F467">
            <v>-1517639.71</v>
          </cell>
          <cell r="H467">
            <v>-129688.29000000004</v>
          </cell>
        </row>
        <row r="468">
          <cell r="A468" t="str">
            <v>Total Competitive Operations</v>
          </cell>
          <cell r="D468">
            <v>-1647328</v>
          </cell>
          <cell r="F468">
            <v>-1525571.18</v>
          </cell>
          <cell r="H468">
            <v>-121756.82000000007</v>
          </cell>
        </row>
        <row r="469">
          <cell r="H469">
            <v>0</v>
          </cell>
        </row>
        <row r="470">
          <cell r="A470">
            <v>400100</v>
          </cell>
          <cell r="C470" t="str">
            <v>Inter Company-Revenues</v>
          </cell>
          <cell r="D470">
            <v>-140772.87</v>
          </cell>
          <cell r="F470">
            <v>-48036.29</v>
          </cell>
          <cell r="H470">
            <v>-92736.579999999987</v>
          </cell>
        </row>
        <row r="471">
          <cell r="A471">
            <v>420100</v>
          </cell>
          <cell r="C471" t="str">
            <v>Intra Company-Co Use Revenue</v>
          </cell>
          <cell r="D471">
            <v>0</v>
          </cell>
          <cell r="F471">
            <v>-78818.720000000001</v>
          </cell>
          <cell r="H471">
            <v>78818.720000000001</v>
          </cell>
        </row>
        <row r="472">
          <cell r="A472">
            <v>420101</v>
          </cell>
          <cell r="C472" t="str">
            <v>Inter Company-Lease Revenue-Buildings</v>
          </cell>
          <cell r="D472">
            <v>-2685781.28</v>
          </cell>
          <cell r="F472">
            <v>-1884970.15</v>
          </cell>
          <cell r="H472">
            <v>-800811.12999999989</v>
          </cell>
        </row>
        <row r="473">
          <cell r="A473">
            <v>420102</v>
          </cell>
          <cell r="C473" t="str">
            <v>Inter Company-Lease Revenue-IS Assets</v>
          </cell>
          <cell r="D473">
            <v>-848717</v>
          </cell>
          <cell r="F473">
            <v>-848717</v>
          </cell>
          <cell r="H473">
            <v>0</v>
          </cell>
        </row>
        <row r="474">
          <cell r="A474">
            <v>420104</v>
          </cell>
          <cell r="C474" t="str">
            <v>Inter Company-CRP Revenue</v>
          </cell>
          <cell r="D474">
            <v>-70501.25</v>
          </cell>
          <cell r="F474">
            <v>-146087.32999999999</v>
          </cell>
          <cell r="H474">
            <v>75586.079999999987</v>
          </cell>
        </row>
        <row r="475">
          <cell r="A475" t="str">
            <v>Inter Company Revenues</v>
          </cell>
          <cell r="D475">
            <v>-3745772.4</v>
          </cell>
          <cell r="F475">
            <v>-3006629.49</v>
          </cell>
          <cell r="H475">
            <v>-739142.90999999968</v>
          </cell>
        </row>
        <row r="476">
          <cell r="A476">
            <v>420201</v>
          </cell>
          <cell r="C476" t="str">
            <v>Inter Company-Lease Expense-Buildings</v>
          </cell>
          <cell r="D476">
            <v>3577934.93</v>
          </cell>
          <cell r="F476">
            <v>5093547.5</v>
          </cell>
          <cell r="H476">
            <v>-1515612.5699999998</v>
          </cell>
        </row>
        <row r="477">
          <cell r="A477">
            <v>427260</v>
          </cell>
          <cell r="C477" t="str">
            <v>I/C Power Purchases-Pepco/CESI</v>
          </cell>
          <cell r="D477">
            <v>63321121.090000004</v>
          </cell>
          <cell r="F477">
            <v>35645455.439999998</v>
          </cell>
          <cell r="H477">
            <v>27675665.650000006</v>
          </cell>
        </row>
        <row r="478">
          <cell r="A478" t="str">
            <v>Inter Company Expenses</v>
          </cell>
          <cell r="D478">
            <v>66899056.020000003</v>
          </cell>
          <cell r="F478">
            <v>40739002.939999998</v>
          </cell>
          <cell r="H478">
            <v>26160053.080000006</v>
          </cell>
        </row>
        <row r="479">
          <cell r="A479" t="str">
            <v>Total Inter Company</v>
          </cell>
          <cell r="D479">
            <v>63153283.619999997</v>
          </cell>
          <cell r="F479">
            <v>37732373.450000003</v>
          </cell>
          <cell r="H479">
            <v>25420910.169999994</v>
          </cell>
        </row>
        <row r="480">
          <cell r="H480">
            <v>0</v>
          </cell>
        </row>
        <row r="481">
          <cell r="A481" t="str">
            <v>Total Operating Revenue</v>
          </cell>
          <cell r="D481">
            <v>-2137559785.8599999</v>
          </cell>
          <cell r="F481">
            <v>-2178731182.4899998</v>
          </cell>
          <cell r="H481">
            <v>41171396.629999876</v>
          </cell>
        </row>
        <row r="482">
          <cell r="H482">
            <v>0</v>
          </cell>
        </row>
        <row r="483">
          <cell r="A483" t="str">
            <v>Operating Expenses</v>
          </cell>
          <cell r="H483">
            <v>0</v>
          </cell>
        </row>
        <row r="484">
          <cell r="H484">
            <v>0</v>
          </cell>
        </row>
        <row r="485">
          <cell r="A485">
            <v>751000</v>
          </cell>
          <cell r="C485" t="str">
            <v>Purchased Power - System Regulation Cha</v>
          </cell>
          <cell r="D485">
            <v>251365.2</v>
          </cell>
          <cell r="F485">
            <v>250097.22</v>
          </cell>
          <cell r="H485">
            <v>1267.9800000000105</v>
          </cell>
        </row>
        <row r="486">
          <cell r="A486">
            <v>751001</v>
          </cell>
          <cell r="C486" t="str">
            <v>Purchased Power - System Operating Rese</v>
          </cell>
          <cell r="D486">
            <v>867482.18</v>
          </cell>
          <cell r="F486">
            <v>646042.04</v>
          </cell>
          <cell r="H486">
            <v>221440.14</v>
          </cell>
        </row>
        <row r="487">
          <cell r="A487">
            <v>751002</v>
          </cell>
          <cell r="C487" t="str">
            <v>Purchased Power - System Transmission L</v>
          </cell>
          <cell r="D487">
            <v>347170.91</v>
          </cell>
          <cell r="F487">
            <v>0</v>
          </cell>
          <cell r="H487">
            <v>347170.91</v>
          </cell>
        </row>
        <row r="488">
          <cell r="A488">
            <v>751006</v>
          </cell>
          <cell r="C488" t="str">
            <v>Purchased Power - System Meter Error Co</v>
          </cell>
          <cell r="D488">
            <v>-496713.27</v>
          </cell>
          <cell r="F488">
            <v>-313940.45</v>
          </cell>
          <cell r="H488">
            <v>-182772.82</v>
          </cell>
        </row>
        <row r="489">
          <cell r="A489">
            <v>751008</v>
          </cell>
          <cell r="C489" t="str">
            <v>Purchased Power - System Ramapo PAR</v>
          </cell>
          <cell r="D489">
            <v>174858.46</v>
          </cell>
          <cell r="F489">
            <v>183706.12</v>
          </cell>
          <cell r="H489">
            <v>-8847.6600000000035</v>
          </cell>
        </row>
        <row r="490">
          <cell r="A490">
            <v>751010</v>
          </cell>
          <cell r="C490" t="str">
            <v>Purchased Power - System Marketers</v>
          </cell>
          <cell r="D490">
            <v>1093930517.8</v>
          </cell>
          <cell r="F490">
            <v>1158804056.1600001</v>
          </cell>
          <cell r="H490">
            <v>-64873538.360000134</v>
          </cell>
        </row>
        <row r="491">
          <cell r="A491">
            <v>751012</v>
          </cell>
          <cell r="C491" t="str">
            <v>Purchased Power - Renewable Energy Cred</v>
          </cell>
          <cell r="D491">
            <v>1635.91</v>
          </cell>
          <cell r="F491">
            <v>24897.22</v>
          </cell>
          <cell r="H491">
            <v>-23261.31</v>
          </cell>
        </row>
        <row r="492">
          <cell r="A492">
            <v>751015</v>
          </cell>
          <cell r="C492" t="str">
            <v>Purchased Power - System Interchange</v>
          </cell>
          <cell r="D492">
            <v>22378865.140000001</v>
          </cell>
          <cell r="F492">
            <v>30604498.359999999</v>
          </cell>
          <cell r="H492">
            <v>-8225633.2199999988</v>
          </cell>
        </row>
        <row r="493">
          <cell r="A493">
            <v>751016</v>
          </cell>
          <cell r="C493" t="str">
            <v>Purch Power-Sys Transm Congestion Charg</v>
          </cell>
          <cell r="D493">
            <v>3344790.19</v>
          </cell>
          <cell r="F493">
            <v>0</v>
          </cell>
          <cell r="H493">
            <v>3344790.19</v>
          </cell>
        </row>
        <row r="494">
          <cell r="A494">
            <v>751017</v>
          </cell>
          <cell r="C494" t="str">
            <v>Purch Pwr-Sys-Reactive Supply &amp; Voltage</v>
          </cell>
          <cell r="D494">
            <v>122196.89</v>
          </cell>
          <cell r="F494">
            <v>58818.61</v>
          </cell>
          <cell r="H494">
            <v>63378.28</v>
          </cell>
        </row>
        <row r="495">
          <cell r="A495">
            <v>751021</v>
          </cell>
          <cell r="C495" t="str">
            <v>Purchased Power-System-Customer Chge</v>
          </cell>
          <cell r="D495">
            <v>2747599.48</v>
          </cell>
          <cell r="F495">
            <v>3673293.48</v>
          </cell>
          <cell r="H495">
            <v>-925694</v>
          </cell>
        </row>
        <row r="496">
          <cell r="A496">
            <v>751024</v>
          </cell>
          <cell r="C496" t="str">
            <v>Purchased Power - SECA Charge</v>
          </cell>
          <cell r="D496">
            <v>0</v>
          </cell>
          <cell r="F496">
            <v>1373149.76</v>
          </cell>
          <cell r="H496">
            <v>-1373149.76</v>
          </cell>
        </row>
        <row r="497">
          <cell r="A497">
            <v>751025</v>
          </cell>
          <cell r="C497" t="str">
            <v>Purchased Power - Other</v>
          </cell>
          <cell r="D497">
            <v>11938927.630000001</v>
          </cell>
          <cell r="F497">
            <v>999995.78</v>
          </cell>
          <cell r="H497">
            <v>10938931.850000001</v>
          </cell>
        </row>
        <row r="498">
          <cell r="A498">
            <v>751026</v>
          </cell>
          <cell r="C498" t="str">
            <v>Purchased Power-Sys Network Transmissio</v>
          </cell>
          <cell r="D498">
            <v>39064418.810000002</v>
          </cell>
          <cell r="F498">
            <v>50808629.100000001</v>
          </cell>
          <cell r="H498">
            <v>-11744210.289999999</v>
          </cell>
        </row>
        <row r="499">
          <cell r="A499">
            <v>751250</v>
          </cell>
          <cell r="C499" t="str">
            <v>Deferred Purchased Power Expense - SOS</v>
          </cell>
          <cell r="D499">
            <v>-13231305.18</v>
          </cell>
          <cell r="F499">
            <v>14409925.199999999</v>
          </cell>
          <cell r="H499">
            <v>-27641230.379999999</v>
          </cell>
        </row>
        <row r="500">
          <cell r="A500">
            <v>751251</v>
          </cell>
          <cell r="C500" t="str">
            <v>Deferred Transmission Expenses - SOS</v>
          </cell>
          <cell r="D500">
            <v>1217257.05</v>
          </cell>
          <cell r="F500">
            <v>2042653.23</v>
          </cell>
          <cell r="H500">
            <v>-825396.17999999993</v>
          </cell>
        </row>
        <row r="501">
          <cell r="A501" t="str">
            <v>Regulated Electric Fuel &amp; Purchased Power</v>
          </cell>
          <cell r="D501">
            <v>1162659067.2</v>
          </cell>
          <cell r="F501">
            <v>1263565821.8299999</v>
          </cell>
          <cell r="H501">
            <v>-100906754.62999988</v>
          </cell>
        </row>
        <row r="502">
          <cell r="A502">
            <v>751037</v>
          </cell>
          <cell r="C502" t="str">
            <v>Purchased Power-Transmission Market Cha</v>
          </cell>
          <cell r="D502">
            <v>3024.4</v>
          </cell>
          <cell r="F502">
            <v>2203.17</v>
          </cell>
          <cell r="H502">
            <v>821.23</v>
          </cell>
        </row>
        <row r="503">
          <cell r="A503">
            <v>751206</v>
          </cell>
          <cell r="C503" t="str">
            <v>Purchased Power -Non System Regulation</v>
          </cell>
          <cell r="D503">
            <v>0</v>
          </cell>
          <cell r="F503">
            <v>15995.74</v>
          </cell>
          <cell r="H503">
            <v>-15995.74</v>
          </cell>
        </row>
        <row r="504">
          <cell r="A504">
            <v>751207</v>
          </cell>
          <cell r="C504" t="str">
            <v>Misc PP Support Exp-Non System-Misc. Ex</v>
          </cell>
          <cell r="D504">
            <v>330.52</v>
          </cell>
          <cell r="F504">
            <v>0</v>
          </cell>
          <cell r="H504">
            <v>330.52</v>
          </cell>
        </row>
        <row r="505">
          <cell r="A505" t="str">
            <v>Nonregulated electric fuel &amp; pur. power</v>
          </cell>
          <cell r="D505">
            <v>3354.92</v>
          </cell>
          <cell r="F505">
            <v>18198.91</v>
          </cell>
          <cell r="H505">
            <v>-14843.99</v>
          </cell>
        </row>
        <row r="506">
          <cell r="A506">
            <v>751027</v>
          </cell>
          <cell r="C506" t="str">
            <v>Purchased Power-Sys-Black Start Service</v>
          </cell>
          <cell r="D506">
            <v>1404.53</v>
          </cell>
          <cell r="F506">
            <v>2594</v>
          </cell>
          <cell r="H506">
            <v>-1189.47</v>
          </cell>
        </row>
        <row r="507">
          <cell r="A507">
            <v>751100</v>
          </cell>
          <cell r="C507" t="str">
            <v>Purchased Power-System Capacity</v>
          </cell>
          <cell r="D507">
            <v>19839990.859999999</v>
          </cell>
          <cell r="F507">
            <v>503715.87</v>
          </cell>
          <cell r="H507">
            <v>19336274.989999998</v>
          </cell>
        </row>
        <row r="508">
          <cell r="A508" t="str">
            <v>Purchased Capacity</v>
          </cell>
          <cell r="D508">
            <v>19841395.390000001</v>
          </cell>
          <cell r="F508">
            <v>506309.87</v>
          </cell>
          <cell r="H508">
            <v>19335085.52</v>
          </cell>
        </row>
        <row r="509">
          <cell r="A509" t="str">
            <v>Total Fuel and Purchased Energy</v>
          </cell>
          <cell r="D509">
            <v>1182503817.51</v>
          </cell>
          <cell r="F509">
            <v>1264090330.6099999</v>
          </cell>
          <cell r="H509">
            <v>-81586513.099999905</v>
          </cell>
        </row>
        <row r="510">
          <cell r="H510">
            <v>0</v>
          </cell>
        </row>
        <row r="511">
          <cell r="A511">
            <v>710005</v>
          </cell>
          <cell r="C511" t="str">
            <v>Salaries-Base Wages</v>
          </cell>
          <cell r="D511">
            <v>90346550.359999999</v>
          </cell>
          <cell r="F511">
            <v>92449873.900000006</v>
          </cell>
          <cell r="H511">
            <v>-2103323.5400000066</v>
          </cell>
        </row>
        <row r="512">
          <cell r="A512">
            <v>710010</v>
          </cell>
          <cell r="C512" t="str">
            <v>Salaries-Overtime</v>
          </cell>
          <cell r="D512">
            <v>17572231.23</v>
          </cell>
          <cell r="F512">
            <v>13062258.6</v>
          </cell>
          <cell r="H512">
            <v>4509972.6300000008</v>
          </cell>
        </row>
        <row r="513">
          <cell r="A513">
            <v>710015</v>
          </cell>
          <cell r="C513" t="str">
            <v>Salaries-Meal Allowance</v>
          </cell>
          <cell r="D513">
            <v>636359.12</v>
          </cell>
          <cell r="F513">
            <v>460996.03</v>
          </cell>
          <cell r="H513">
            <v>175363.08999999997</v>
          </cell>
        </row>
        <row r="514">
          <cell r="A514">
            <v>710016</v>
          </cell>
          <cell r="C514" t="str">
            <v>Salaries-Auto Allowance</v>
          </cell>
          <cell r="D514">
            <v>184071.28</v>
          </cell>
          <cell r="F514">
            <v>191055.52</v>
          </cell>
          <cell r="H514">
            <v>-6984.2399999999907</v>
          </cell>
        </row>
        <row r="515">
          <cell r="A515">
            <v>710017</v>
          </cell>
          <cell r="C515" t="str">
            <v>Salaries-Vehicle Commuting Fee</v>
          </cell>
          <cell r="D515">
            <v>-54766.07</v>
          </cell>
          <cell r="F515">
            <v>-51065.89</v>
          </cell>
          <cell r="H515">
            <v>-3700.1800000000003</v>
          </cell>
        </row>
        <row r="516">
          <cell r="A516">
            <v>710020</v>
          </cell>
          <cell r="C516" t="str">
            <v>Salaries-Incentive Pay</v>
          </cell>
          <cell r="D516">
            <v>33169</v>
          </cell>
          <cell r="F516">
            <v>23954</v>
          </cell>
          <cell r="H516">
            <v>9215</v>
          </cell>
        </row>
        <row r="517">
          <cell r="A517">
            <v>710022</v>
          </cell>
          <cell r="C517" t="str">
            <v>Salaries-Employee Recognition Award</v>
          </cell>
          <cell r="D517">
            <v>91256.18</v>
          </cell>
          <cell r="F517">
            <v>86549.17</v>
          </cell>
          <cell r="H517">
            <v>4707.0099999999948</v>
          </cell>
        </row>
        <row r="518">
          <cell r="A518">
            <v>710030</v>
          </cell>
          <cell r="C518" t="str">
            <v>Salaries-Other</v>
          </cell>
          <cell r="D518">
            <v>63998.32</v>
          </cell>
          <cell r="F518">
            <v>-65005.120000000003</v>
          </cell>
          <cell r="H518">
            <v>129003.44</v>
          </cell>
        </row>
        <row r="519">
          <cell r="A519">
            <v>710035</v>
          </cell>
          <cell r="C519" t="str">
            <v>Salaries-LTIP/PARS Dividends</v>
          </cell>
          <cell r="D519">
            <v>2649.92</v>
          </cell>
          <cell r="F519">
            <v>1375.92</v>
          </cell>
          <cell r="H519">
            <v>1274</v>
          </cell>
        </row>
        <row r="520">
          <cell r="A520">
            <v>710036</v>
          </cell>
          <cell r="C520" t="str">
            <v>Salaries-PARS</v>
          </cell>
          <cell r="D520">
            <v>41811.42</v>
          </cell>
          <cell r="F520">
            <v>68477.53</v>
          </cell>
          <cell r="H520">
            <v>-26666.11</v>
          </cell>
        </row>
        <row r="521">
          <cell r="A521">
            <v>710041</v>
          </cell>
          <cell r="C521" t="str">
            <v>Salaries-Severance</v>
          </cell>
          <cell r="D521">
            <v>14159.53</v>
          </cell>
          <cell r="F521">
            <v>1575419.46</v>
          </cell>
          <cell r="H521">
            <v>-1561259.93</v>
          </cell>
        </row>
        <row r="522">
          <cell r="A522">
            <v>710051</v>
          </cell>
          <cell r="C522" t="str">
            <v>Salaries-Relocation</v>
          </cell>
          <cell r="D522">
            <v>4980</v>
          </cell>
          <cell r="F522">
            <v>1577</v>
          </cell>
          <cell r="H522">
            <v>3403</v>
          </cell>
        </row>
        <row r="523">
          <cell r="A523">
            <v>710055</v>
          </cell>
          <cell r="C523" t="str">
            <v>Salaries-Incentive-Safety</v>
          </cell>
          <cell r="D523">
            <v>577581.07999999996</v>
          </cell>
          <cell r="F523">
            <v>681823.24</v>
          </cell>
          <cell r="H523">
            <v>-104242.16000000003</v>
          </cell>
        </row>
        <row r="524">
          <cell r="A524">
            <v>710060</v>
          </cell>
          <cell r="C524" t="str">
            <v>Salaries-Incentive-AIP / MVIP</v>
          </cell>
          <cell r="D524">
            <v>1933404.47</v>
          </cell>
          <cell r="F524">
            <v>-864740</v>
          </cell>
          <cell r="H524">
            <v>2798144.4699999997</v>
          </cell>
        </row>
        <row r="525">
          <cell r="A525">
            <v>710068</v>
          </cell>
          <cell r="C525" t="str">
            <v>Salaries-Incentive-Executive</v>
          </cell>
          <cell r="D525">
            <v>59463.96</v>
          </cell>
          <cell r="F525">
            <v>20817.63</v>
          </cell>
          <cell r="H525">
            <v>38646.33</v>
          </cell>
        </row>
        <row r="526">
          <cell r="A526">
            <v>710071</v>
          </cell>
          <cell r="C526" t="str">
            <v>Incentive-Other CC Recognition-CR</v>
          </cell>
          <cell r="D526">
            <v>-2000</v>
          </cell>
          <cell r="F526">
            <v>-2500</v>
          </cell>
          <cell r="H526">
            <v>500</v>
          </cell>
        </row>
        <row r="527">
          <cell r="A527">
            <v>710072</v>
          </cell>
          <cell r="C527" t="str">
            <v>Incentive-Other CC Recognition-DR</v>
          </cell>
          <cell r="D527">
            <v>2000</v>
          </cell>
          <cell r="F527">
            <v>0</v>
          </cell>
          <cell r="H527">
            <v>2000</v>
          </cell>
        </row>
        <row r="528">
          <cell r="A528">
            <v>710080</v>
          </cell>
          <cell r="C528" t="str">
            <v>Deferred Compensation Liability Adjustm</v>
          </cell>
          <cell r="D528">
            <v>5549689.1799999997</v>
          </cell>
          <cell r="F528">
            <v>2296111.5099999998</v>
          </cell>
          <cell r="H528">
            <v>3253577.67</v>
          </cell>
        </row>
        <row r="529">
          <cell r="A529" t="str">
            <v>Salary</v>
          </cell>
          <cell r="D529">
            <v>117056608.98</v>
          </cell>
          <cell r="F529">
            <v>109936978.5</v>
          </cell>
          <cell r="H529">
            <v>7119630.4800000042</v>
          </cell>
        </row>
        <row r="530">
          <cell r="A530">
            <v>720005</v>
          </cell>
          <cell r="C530" t="str">
            <v>Benefits-FICA / Medicare</v>
          </cell>
          <cell r="D530">
            <v>8153682.5700000003</v>
          </cell>
          <cell r="F530">
            <v>8133246.2800000003</v>
          </cell>
          <cell r="H530">
            <v>20436.290000000037</v>
          </cell>
        </row>
        <row r="531">
          <cell r="A531">
            <v>720010</v>
          </cell>
          <cell r="C531" t="str">
            <v>Benefit-Federal Unemployment Insurance</v>
          </cell>
          <cell r="D531">
            <v>85091.77</v>
          </cell>
          <cell r="F531">
            <v>86801.21</v>
          </cell>
          <cell r="H531">
            <v>-1709.4400000000023</v>
          </cell>
        </row>
        <row r="532">
          <cell r="A532">
            <v>720015</v>
          </cell>
          <cell r="C532" t="str">
            <v>Benefit-State Unemployment Insurance</v>
          </cell>
          <cell r="D532">
            <v>152388.46</v>
          </cell>
          <cell r="F532">
            <v>189344.55</v>
          </cell>
          <cell r="H532">
            <v>-36956.089999999997</v>
          </cell>
        </row>
        <row r="533">
          <cell r="A533">
            <v>721005</v>
          </cell>
          <cell r="C533" t="str">
            <v>Benefit-Pension</v>
          </cell>
          <cell r="D533">
            <v>8038854</v>
          </cell>
          <cell r="F533">
            <v>12243427</v>
          </cell>
          <cell r="H533">
            <v>-4204573</v>
          </cell>
        </row>
        <row r="534">
          <cell r="A534">
            <v>721006</v>
          </cell>
          <cell r="C534" t="str">
            <v>Benefit-Pension Transfer</v>
          </cell>
          <cell r="D534">
            <v>-354308</v>
          </cell>
          <cell r="F534">
            <v>0</v>
          </cell>
          <cell r="H534">
            <v>-354308</v>
          </cell>
        </row>
        <row r="535">
          <cell r="A535">
            <v>721007</v>
          </cell>
          <cell r="C535" t="str">
            <v>Benefit-SERP</v>
          </cell>
          <cell r="D535">
            <v>997767</v>
          </cell>
          <cell r="F535">
            <v>1031289</v>
          </cell>
          <cell r="H535">
            <v>-33522</v>
          </cell>
        </row>
        <row r="536">
          <cell r="A536">
            <v>721021</v>
          </cell>
          <cell r="C536" t="str">
            <v>Benefit - Accrued Vacation</v>
          </cell>
          <cell r="D536">
            <v>-67089.09</v>
          </cell>
          <cell r="F536">
            <v>-437536.75</v>
          </cell>
          <cell r="H536">
            <v>370447.66000000003</v>
          </cell>
        </row>
        <row r="537">
          <cell r="A537">
            <v>721025</v>
          </cell>
          <cell r="C537" t="str">
            <v>Benefit-Workmens Comp</v>
          </cell>
          <cell r="D537">
            <v>5868702.71</v>
          </cell>
          <cell r="F537">
            <v>5474363.5599999996</v>
          </cell>
          <cell r="H537">
            <v>394339.15000000037</v>
          </cell>
        </row>
        <row r="538">
          <cell r="A538">
            <v>721030</v>
          </cell>
          <cell r="C538" t="str">
            <v>Benefit-Savings &amp; Thrift</v>
          </cell>
          <cell r="D538">
            <v>2305100.19</v>
          </cell>
          <cell r="F538">
            <v>2387610.2599999998</v>
          </cell>
          <cell r="H538">
            <v>-82510.069999999832</v>
          </cell>
        </row>
        <row r="539">
          <cell r="A539">
            <v>721035</v>
          </cell>
          <cell r="C539" t="str">
            <v>Benefit-OPEB Medical</v>
          </cell>
          <cell r="D539">
            <v>13300484</v>
          </cell>
          <cell r="F539">
            <v>18798615</v>
          </cell>
          <cell r="H539">
            <v>-5498131</v>
          </cell>
        </row>
        <row r="540">
          <cell r="A540">
            <v>721036</v>
          </cell>
          <cell r="C540" t="str">
            <v>Benefit-OPEB Medical Transfer</v>
          </cell>
          <cell r="D540">
            <v>-339200</v>
          </cell>
          <cell r="F540">
            <v>0</v>
          </cell>
          <cell r="H540">
            <v>-339200</v>
          </cell>
        </row>
        <row r="541">
          <cell r="A541">
            <v>721050</v>
          </cell>
          <cell r="C541" t="str">
            <v>Benefit-LT Disability</v>
          </cell>
          <cell r="D541">
            <v>1739298.6</v>
          </cell>
          <cell r="F541">
            <v>1737714.86</v>
          </cell>
          <cell r="H541">
            <v>1583.7399999999907</v>
          </cell>
        </row>
        <row r="542">
          <cell r="A542">
            <v>721052</v>
          </cell>
          <cell r="C542" t="str">
            <v>Benefit-Surviving Spouse Welfare Plan</v>
          </cell>
          <cell r="D542">
            <v>32911.32</v>
          </cell>
          <cell r="F542">
            <v>0</v>
          </cell>
          <cell r="H542">
            <v>32911.32</v>
          </cell>
        </row>
        <row r="543">
          <cell r="A543">
            <v>721055</v>
          </cell>
          <cell r="C543" t="str">
            <v>Benefit-Medical</v>
          </cell>
          <cell r="D543">
            <v>8225</v>
          </cell>
          <cell r="F543">
            <v>10900</v>
          </cell>
          <cell r="H543">
            <v>-2675</v>
          </cell>
        </row>
        <row r="544">
          <cell r="A544">
            <v>721060</v>
          </cell>
          <cell r="C544" t="str">
            <v>Benefit-Education Plan</v>
          </cell>
          <cell r="D544">
            <v>574880.82999999996</v>
          </cell>
          <cell r="F544">
            <v>615457.29</v>
          </cell>
          <cell r="H544">
            <v>-40576.460000000079</v>
          </cell>
        </row>
        <row r="545">
          <cell r="A545">
            <v>721075</v>
          </cell>
          <cell r="C545" t="str">
            <v>Benefit-Spending Accounts</v>
          </cell>
          <cell r="D545">
            <v>31992.06</v>
          </cell>
          <cell r="F545">
            <v>60531.02</v>
          </cell>
          <cell r="H545">
            <v>-28538.959999999995</v>
          </cell>
        </row>
        <row r="546">
          <cell r="A546">
            <v>721080</v>
          </cell>
          <cell r="C546" t="str">
            <v>Benefit-Employee Association</v>
          </cell>
          <cell r="D546">
            <v>131435</v>
          </cell>
          <cell r="F546">
            <v>109902.21</v>
          </cell>
          <cell r="H546">
            <v>21532.789999999994</v>
          </cell>
        </row>
        <row r="547">
          <cell r="A547">
            <v>721081</v>
          </cell>
          <cell r="C547" t="str">
            <v>Benefit-Child/Elder Care Referral</v>
          </cell>
          <cell r="D547">
            <v>125</v>
          </cell>
          <cell r="F547">
            <v>0</v>
          </cell>
          <cell r="H547">
            <v>125</v>
          </cell>
        </row>
        <row r="548">
          <cell r="A548">
            <v>721082</v>
          </cell>
          <cell r="C548" t="str">
            <v>Benefit-Service Awards</v>
          </cell>
          <cell r="D548">
            <v>0</v>
          </cell>
          <cell r="F548">
            <v>250</v>
          </cell>
          <cell r="H548">
            <v>-250</v>
          </cell>
        </row>
        <row r="549">
          <cell r="A549">
            <v>721084</v>
          </cell>
          <cell r="C549" t="str">
            <v>Benefit-Wellness</v>
          </cell>
          <cell r="D549">
            <v>20587.38</v>
          </cell>
          <cell r="F549">
            <v>26490.080000000002</v>
          </cell>
          <cell r="H549">
            <v>-5902.7000000000007</v>
          </cell>
        </row>
        <row r="550">
          <cell r="A550">
            <v>721085</v>
          </cell>
          <cell r="C550" t="str">
            <v>Benefit-Administration Fee</v>
          </cell>
          <cell r="D550">
            <v>27696.11</v>
          </cell>
          <cell r="F550">
            <v>0</v>
          </cell>
          <cell r="H550">
            <v>27696.11</v>
          </cell>
        </row>
        <row r="551">
          <cell r="A551">
            <v>721086</v>
          </cell>
          <cell r="C551" t="str">
            <v>Benefit-Retiree Costs</v>
          </cell>
          <cell r="D551">
            <v>60235.56</v>
          </cell>
          <cell r="F551">
            <v>2247662.1800000002</v>
          </cell>
          <cell r="H551">
            <v>-2187426.62</v>
          </cell>
        </row>
        <row r="552">
          <cell r="A552">
            <v>721096</v>
          </cell>
          <cell r="C552" t="str">
            <v>Benefit-Allocated from Total Corporate</v>
          </cell>
          <cell r="D552">
            <v>15256699.42</v>
          </cell>
          <cell r="F552">
            <v>16067438.15</v>
          </cell>
          <cell r="H552">
            <v>-810738.73000000045</v>
          </cell>
        </row>
        <row r="553">
          <cell r="A553">
            <v>721098</v>
          </cell>
          <cell r="C553" t="str">
            <v>Benefit-Employee Contributions</v>
          </cell>
          <cell r="D553">
            <v>-1789075.85</v>
          </cell>
          <cell r="F553">
            <v>-1676147.46</v>
          </cell>
          <cell r="H553">
            <v>-112928.39000000013</v>
          </cell>
        </row>
        <row r="554">
          <cell r="A554">
            <v>721099</v>
          </cell>
          <cell r="C554" t="str">
            <v>Benefit-Offset of Actual Expenses</v>
          </cell>
          <cell r="D554">
            <v>-33179002.379999999</v>
          </cell>
          <cell r="F554">
            <v>-33897960.149999999</v>
          </cell>
          <cell r="H554">
            <v>718957.76999999955</v>
          </cell>
        </row>
        <row r="555">
          <cell r="A555">
            <v>722000</v>
          </cell>
          <cell r="C555" t="str">
            <v>Benefit-Accrued Expenses</v>
          </cell>
          <cell r="D555">
            <v>33677952.719999999</v>
          </cell>
          <cell r="F555">
            <v>33639960.149999999</v>
          </cell>
          <cell r="H555">
            <v>37992.570000000298</v>
          </cell>
        </row>
        <row r="556">
          <cell r="A556">
            <v>723000</v>
          </cell>
          <cell r="C556" t="str">
            <v>Benefit-Other</v>
          </cell>
          <cell r="D556">
            <v>116636.7</v>
          </cell>
          <cell r="F556">
            <v>-849287.3</v>
          </cell>
          <cell r="H556">
            <v>965924</v>
          </cell>
        </row>
        <row r="557">
          <cell r="A557" t="str">
            <v>Benefits</v>
          </cell>
          <cell r="D557">
            <v>54852071.079999998</v>
          </cell>
          <cell r="F557">
            <v>66000071.140000001</v>
          </cell>
          <cell r="H557">
            <v>-11148000.060000002</v>
          </cell>
        </row>
        <row r="558">
          <cell r="A558">
            <v>730005</v>
          </cell>
          <cell r="C558" t="str">
            <v>Material-DPL CPD</v>
          </cell>
          <cell r="D558">
            <v>89324.69</v>
          </cell>
          <cell r="F558">
            <v>1239.23</v>
          </cell>
          <cell r="H558">
            <v>88085.46</v>
          </cell>
        </row>
        <row r="559">
          <cell r="A559">
            <v>730007</v>
          </cell>
          <cell r="C559" t="str">
            <v>Material Expense-Direct Ship</v>
          </cell>
          <cell r="D559">
            <v>14077498.92</v>
          </cell>
          <cell r="F559">
            <v>25109669.219999999</v>
          </cell>
          <cell r="H559">
            <v>-11032170.299999999</v>
          </cell>
        </row>
        <row r="560">
          <cell r="A560">
            <v>730008</v>
          </cell>
          <cell r="C560" t="str">
            <v>Material Expense-Fabrication Shop</v>
          </cell>
          <cell r="D560">
            <v>-1400159.29</v>
          </cell>
          <cell r="F560">
            <v>-989796.24</v>
          </cell>
          <cell r="H560">
            <v>-410363.05000000005</v>
          </cell>
        </row>
        <row r="561">
          <cell r="A561">
            <v>730010</v>
          </cell>
          <cell r="C561" t="str">
            <v>Material Expense-Nonstock</v>
          </cell>
          <cell r="D561">
            <v>5588094.6699999999</v>
          </cell>
          <cell r="F561">
            <v>7847532.0999999996</v>
          </cell>
          <cell r="H561">
            <v>-2259437.4299999997</v>
          </cell>
        </row>
        <row r="562">
          <cell r="A562">
            <v>730012</v>
          </cell>
          <cell r="C562" t="str">
            <v>Material-HULV</v>
          </cell>
          <cell r="D562">
            <v>330061.01</v>
          </cell>
          <cell r="F562">
            <v>139586</v>
          </cell>
          <cell r="H562">
            <v>190475.01</v>
          </cell>
        </row>
        <row r="563">
          <cell r="A563">
            <v>730013</v>
          </cell>
          <cell r="C563" t="str">
            <v>Material - Deposits</v>
          </cell>
          <cell r="D563">
            <v>1668210.94</v>
          </cell>
          <cell r="F563">
            <v>0</v>
          </cell>
          <cell r="H563">
            <v>1668210.94</v>
          </cell>
        </row>
        <row r="564">
          <cell r="A564">
            <v>730020</v>
          </cell>
          <cell r="C564" t="str">
            <v>Material Expense-Gasoline</v>
          </cell>
          <cell r="D564">
            <v>1581444.8</v>
          </cell>
          <cell r="F564">
            <v>1596278.02</v>
          </cell>
          <cell r="H564">
            <v>-14833.219999999972</v>
          </cell>
        </row>
        <row r="565">
          <cell r="A565">
            <v>730025</v>
          </cell>
          <cell r="C565" t="str">
            <v>Material-Freight Stock</v>
          </cell>
          <cell r="D565">
            <v>1700</v>
          </cell>
          <cell r="F565">
            <v>0</v>
          </cell>
          <cell r="H565">
            <v>1700</v>
          </cell>
        </row>
        <row r="566">
          <cell r="A566">
            <v>730030</v>
          </cell>
          <cell r="C566" t="str">
            <v>Material-Freight Nonstock</v>
          </cell>
          <cell r="D566">
            <v>12152.97</v>
          </cell>
          <cell r="F566">
            <v>10591</v>
          </cell>
          <cell r="H566">
            <v>1561.9699999999993</v>
          </cell>
        </row>
        <row r="567">
          <cell r="A567">
            <v>730035</v>
          </cell>
          <cell r="C567" t="str">
            <v>Material Expense-Consignment-PEPCO</v>
          </cell>
          <cell r="D567">
            <v>529990.56999999995</v>
          </cell>
          <cell r="F567">
            <v>375772.47</v>
          </cell>
          <cell r="H567">
            <v>154218.09999999998</v>
          </cell>
        </row>
        <row r="568">
          <cell r="A568">
            <v>730052</v>
          </cell>
          <cell r="C568" t="str">
            <v>Material-ACE CPD</v>
          </cell>
          <cell r="D568">
            <v>0</v>
          </cell>
          <cell r="F568">
            <v>173</v>
          </cell>
          <cell r="H568">
            <v>-173</v>
          </cell>
        </row>
        <row r="569">
          <cell r="A569">
            <v>730055</v>
          </cell>
          <cell r="C569" t="str">
            <v>Material-CDG</v>
          </cell>
          <cell r="D569">
            <v>325.06</v>
          </cell>
          <cell r="F569">
            <v>0</v>
          </cell>
          <cell r="H569">
            <v>325.06</v>
          </cell>
        </row>
        <row r="570">
          <cell r="A570">
            <v>730059</v>
          </cell>
          <cell r="C570" t="str">
            <v>Material-PEPCO</v>
          </cell>
          <cell r="D570">
            <v>58507004.100000001</v>
          </cell>
          <cell r="F570">
            <v>42319495.619999997</v>
          </cell>
          <cell r="H570">
            <v>16187508.480000004</v>
          </cell>
        </row>
        <row r="571">
          <cell r="A571">
            <v>730060</v>
          </cell>
          <cell r="C571" t="str">
            <v>Pepco-Material Expense-Direct Ship (4M)</v>
          </cell>
          <cell r="D571">
            <v>0</v>
          </cell>
          <cell r="F571">
            <v>4614136.3099999996</v>
          </cell>
          <cell r="H571">
            <v>-4614136.3099999996</v>
          </cell>
        </row>
        <row r="572">
          <cell r="A572">
            <v>731005</v>
          </cell>
          <cell r="C572" t="str">
            <v>Material-Scrapped</v>
          </cell>
          <cell r="D572">
            <v>1562332.95</v>
          </cell>
          <cell r="F572">
            <v>1225723.18</v>
          </cell>
          <cell r="H572">
            <v>336609.77</v>
          </cell>
        </row>
        <row r="573">
          <cell r="A573">
            <v>731006</v>
          </cell>
          <cell r="C573" t="str">
            <v>Material-Returned to Storeroom</v>
          </cell>
          <cell r="D573">
            <v>-8834344.0099999998</v>
          </cell>
          <cell r="F573">
            <v>-6206397.1100000003</v>
          </cell>
          <cell r="H573">
            <v>-2627946.8999999994</v>
          </cell>
        </row>
        <row r="574">
          <cell r="A574">
            <v>731007</v>
          </cell>
          <cell r="C574" t="str">
            <v>Material-Scrap Material</v>
          </cell>
          <cell r="D574">
            <v>-2607913.71</v>
          </cell>
          <cell r="F574">
            <v>-2462656.2200000002</v>
          </cell>
          <cell r="H574">
            <v>-145257.48999999976</v>
          </cell>
        </row>
        <row r="575">
          <cell r="A575">
            <v>731010</v>
          </cell>
          <cell r="C575" t="str">
            <v>Material-Gain Inventory Difference</v>
          </cell>
          <cell r="D575">
            <v>-571607.36</v>
          </cell>
          <cell r="F575">
            <v>-1333699.2</v>
          </cell>
          <cell r="H575">
            <v>762091.84</v>
          </cell>
        </row>
        <row r="576">
          <cell r="A576">
            <v>731015</v>
          </cell>
          <cell r="C576" t="str">
            <v>Material-Losses Inventory Variance</v>
          </cell>
          <cell r="D576">
            <v>484912.65</v>
          </cell>
          <cell r="F576">
            <v>902177.25</v>
          </cell>
          <cell r="H576">
            <v>-417264.6</v>
          </cell>
        </row>
        <row r="577">
          <cell r="A577">
            <v>731021</v>
          </cell>
          <cell r="C577" t="str">
            <v>Material-Gain price adjustments</v>
          </cell>
          <cell r="D577">
            <v>182991.4</v>
          </cell>
          <cell r="F577">
            <v>-4110.7700000000004</v>
          </cell>
          <cell r="H577">
            <v>187102.16999999998</v>
          </cell>
        </row>
        <row r="578">
          <cell r="A578">
            <v>731060</v>
          </cell>
          <cell r="C578" t="str">
            <v>Material-Loss/Gain price variances</v>
          </cell>
          <cell r="D578">
            <v>-160121.84</v>
          </cell>
          <cell r="F578">
            <v>47218.63</v>
          </cell>
          <cell r="H578">
            <v>-207340.47</v>
          </cell>
        </row>
        <row r="579">
          <cell r="A579">
            <v>731080</v>
          </cell>
          <cell r="C579" t="str">
            <v>Material-Discount Lost</v>
          </cell>
          <cell r="D579">
            <v>17663.47</v>
          </cell>
          <cell r="F579">
            <v>71152.36</v>
          </cell>
          <cell r="H579">
            <v>-53488.89</v>
          </cell>
        </row>
        <row r="580">
          <cell r="A580">
            <v>800045</v>
          </cell>
          <cell r="C580" t="str">
            <v>Material - Capital Accruals</v>
          </cell>
          <cell r="D580">
            <v>272000</v>
          </cell>
          <cell r="F580">
            <v>0</v>
          </cell>
          <cell r="H580">
            <v>272000</v>
          </cell>
        </row>
        <row r="581">
          <cell r="A581" t="str">
            <v>Materials and Supplies</v>
          </cell>
          <cell r="D581">
            <v>71331561.989999995</v>
          </cell>
          <cell r="F581">
            <v>73264084.849999994</v>
          </cell>
          <cell r="H581">
            <v>-1932522.8599999994</v>
          </cell>
        </row>
        <row r="582">
          <cell r="A582">
            <v>760005</v>
          </cell>
          <cell r="C582" t="str">
            <v>Contractor-Professional and Consulting</v>
          </cell>
          <cell r="D582">
            <v>11006650.050000001</v>
          </cell>
          <cell r="F582">
            <v>10237074.99</v>
          </cell>
          <cell r="H582">
            <v>769575.06000000052</v>
          </cell>
        </row>
        <row r="583">
          <cell r="A583">
            <v>760010</v>
          </cell>
          <cell r="C583" t="str">
            <v>Contractor-Other Services</v>
          </cell>
          <cell r="D583">
            <v>22730702.649999999</v>
          </cell>
          <cell r="F583">
            <v>21645742.859999999</v>
          </cell>
          <cell r="H583">
            <v>1084959.7899999991</v>
          </cell>
        </row>
        <row r="584">
          <cell r="A584">
            <v>760015</v>
          </cell>
          <cell r="C584" t="str">
            <v>Contractor-Temporary Employment</v>
          </cell>
          <cell r="D584">
            <v>1661367.41</v>
          </cell>
          <cell r="F584">
            <v>1541749.23</v>
          </cell>
          <cell r="H584">
            <v>119618.17999999993</v>
          </cell>
        </row>
        <row r="585">
          <cell r="A585">
            <v>760020</v>
          </cell>
          <cell r="C585" t="str">
            <v>Contractor-Maintenance</v>
          </cell>
          <cell r="D585">
            <v>4149349.98</v>
          </cell>
          <cell r="F585">
            <v>4612908.8499999996</v>
          </cell>
          <cell r="H585">
            <v>-463558.86999999965</v>
          </cell>
        </row>
        <row r="586">
          <cell r="A586">
            <v>760025</v>
          </cell>
          <cell r="C586" t="str">
            <v>Contractor-Training</v>
          </cell>
          <cell r="D586">
            <v>292290.44</v>
          </cell>
          <cell r="F586">
            <v>330276.05</v>
          </cell>
          <cell r="H586">
            <v>-37985.609999999986</v>
          </cell>
        </row>
        <row r="587">
          <cell r="A587">
            <v>760035</v>
          </cell>
          <cell r="C587" t="str">
            <v>Contractor-Outside Counsel/Legal</v>
          </cell>
          <cell r="D587">
            <v>3266880.54</v>
          </cell>
          <cell r="F587">
            <v>2098292.6</v>
          </cell>
          <cell r="H587">
            <v>1168587.94</v>
          </cell>
        </row>
        <row r="588">
          <cell r="A588">
            <v>760040</v>
          </cell>
          <cell r="C588" t="str">
            <v>Contractor-Supplemental Skills</v>
          </cell>
          <cell r="D588">
            <v>93952740.629999995</v>
          </cell>
          <cell r="F588">
            <v>72305379.120000005</v>
          </cell>
          <cell r="H588">
            <v>21647361.50999999</v>
          </cell>
        </row>
        <row r="589">
          <cell r="A589">
            <v>760041</v>
          </cell>
          <cell r="C589" t="str">
            <v>Contractor-External Craft Skills</v>
          </cell>
          <cell r="D589">
            <v>17059529.059999999</v>
          </cell>
          <cell r="F589">
            <v>16784625.859999999</v>
          </cell>
          <cell r="H589">
            <v>274903.19999999925</v>
          </cell>
        </row>
        <row r="590">
          <cell r="A590">
            <v>760042</v>
          </cell>
          <cell r="C590" t="str">
            <v>Contractor-Design for Construction</v>
          </cell>
          <cell r="D590">
            <v>1560750.91</v>
          </cell>
          <cell r="F590">
            <v>1331822.1499999999</v>
          </cell>
          <cell r="H590">
            <v>228928.76</v>
          </cell>
        </row>
        <row r="591">
          <cell r="A591">
            <v>760100</v>
          </cell>
          <cell r="C591" t="str">
            <v>Contractor-Publicity/Public Relations</v>
          </cell>
          <cell r="D591">
            <v>0</v>
          </cell>
          <cell r="F591">
            <v>8062.54</v>
          </cell>
          <cell r="H591">
            <v>-8062.54</v>
          </cell>
        </row>
        <row r="592">
          <cell r="A592">
            <v>760102</v>
          </cell>
          <cell r="C592" t="str">
            <v>Contractor-Advertising-Media</v>
          </cell>
          <cell r="D592">
            <v>1094318.44</v>
          </cell>
          <cell r="F592">
            <v>1259555.92</v>
          </cell>
          <cell r="H592">
            <v>-165237.47999999998</v>
          </cell>
        </row>
        <row r="593">
          <cell r="A593">
            <v>760105</v>
          </cell>
          <cell r="C593" t="str">
            <v>Contractor-Legal Other</v>
          </cell>
          <cell r="D593">
            <v>51577.39</v>
          </cell>
          <cell r="F593">
            <v>-90453.65</v>
          </cell>
          <cell r="H593">
            <v>142031.03999999998</v>
          </cell>
        </row>
        <row r="594">
          <cell r="A594">
            <v>760110</v>
          </cell>
          <cell r="C594" t="str">
            <v>Contractor-Estimated Accruals</v>
          </cell>
          <cell r="D594">
            <v>3125078</v>
          </cell>
          <cell r="F594">
            <v>0</v>
          </cell>
          <cell r="H594">
            <v>3125078</v>
          </cell>
        </row>
        <row r="595">
          <cell r="A595">
            <v>800040</v>
          </cell>
          <cell r="C595" t="str">
            <v>Contractor - Capital Accruals</v>
          </cell>
          <cell r="D595">
            <v>3785666</v>
          </cell>
          <cell r="F595">
            <v>0</v>
          </cell>
          <cell r="H595">
            <v>3785666</v>
          </cell>
        </row>
        <row r="596">
          <cell r="A596" t="str">
            <v>Contractors</v>
          </cell>
          <cell r="D596">
            <v>163736901.5</v>
          </cell>
          <cell r="F596">
            <v>132065036.52</v>
          </cell>
          <cell r="H596">
            <v>31671864.980000004</v>
          </cell>
        </row>
        <row r="597">
          <cell r="A597">
            <v>770005</v>
          </cell>
          <cell r="C597" t="str">
            <v>Rents-Building and Property</v>
          </cell>
          <cell r="D597">
            <v>242276.22</v>
          </cell>
          <cell r="F597">
            <v>-9725.41</v>
          </cell>
          <cell r="H597">
            <v>252001.63</v>
          </cell>
        </row>
        <row r="598">
          <cell r="A598">
            <v>770010</v>
          </cell>
          <cell r="C598" t="str">
            <v>Rents-Pole Attachments</v>
          </cell>
          <cell r="D598">
            <v>223864</v>
          </cell>
          <cell r="F598">
            <v>4284</v>
          </cell>
          <cell r="H598">
            <v>219580</v>
          </cell>
        </row>
        <row r="599">
          <cell r="A599">
            <v>770015</v>
          </cell>
          <cell r="C599" t="str">
            <v>Rents-Other</v>
          </cell>
          <cell r="D599">
            <v>15567997.84</v>
          </cell>
          <cell r="F599">
            <v>15483898.34</v>
          </cell>
          <cell r="H599">
            <v>84099.5</v>
          </cell>
        </row>
        <row r="600">
          <cell r="A600">
            <v>770016</v>
          </cell>
          <cell r="C600" t="str">
            <v>Rents-Transmission Agreements</v>
          </cell>
          <cell r="D600">
            <v>133400.57999999999</v>
          </cell>
          <cell r="F600">
            <v>235663.39</v>
          </cell>
          <cell r="H600">
            <v>-102262.81000000003</v>
          </cell>
        </row>
        <row r="601">
          <cell r="A601">
            <v>771005</v>
          </cell>
          <cell r="C601" t="str">
            <v>Leases-Equipment and Computers</v>
          </cell>
          <cell r="D601">
            <v>358642.31</v>
          </cell>
          <cell r="F601">
            <v>480533.4</v>
          </cell>
          <cell r="H601">
            <v>-121891.09000000003</v>
          </cell>
        </row>
        <row r="602">
          <cell r="A602">
            <v>771010</v>
          </cell>
          <cell r="C602" t="str">
            <v>Leases-Vehicle</v>
          </cell>
          <cell r="D602">
            <v>2774569.05</v>
          </cell>
          <cell r="F602">
            <v>2908846.88</v>
          </cell>
          <cell r="H602">
            <v>-134277.83000000007</v>
          </cell>
        </row>
        <row r="603">
          <cell r="A603" t="str">
            <v>Rents</v>
          </cell>
          <cell r="D603">
            <v>19300750</v>
          </cell>
          <cell r="F603">
            <v>19103500.600000001</v>
          </cell>
          <cell r="H603">
            <v>197249.39999999851</v>
          </cell>
        </row>
        <row r="604">
          <cell r="A604">
            <v>772005</v>
          </cell>
          <cell r="C604" t="str">
            <v>Insurance-Property</v>
          </cell>
          <cell r="D604">
            <v>3307.58</v>
          </cell>
          <cell r="F604">
            <v>0</v>
          </cell>
          <cell r="H604">
            <v>3307.58</v>
          </cell>
        </row>
        <row r="605">
          <cell r="A605">
            <v>772010</v>
          </cell>
          <cell r="C605" t="str">
            <v>Insurance-Liability</v>
          </cell>
          <cell r="D605">
            <v>24533.06</v>
          </cell>
          <cell r="F605">
            <v>6837.1</v>
          </cell>
          <cell r="H605">
            <v>17695.96</v>
          </cell>
        </row>
        <row r="606">
          <cell r="A606">
            <v>772015</v>
          </cell>
          <cell r="C606" t="str">
            <v>Insurance-Other</v>
          </cell>
          <cell r="D606">
            <v>-2720135.61</v>
          </cell>
          <cell r="F606">
            <v>523393.82</v>
          </cell>
          <cell r="H606">
            <v>-3243529.4299999997</v>
          </cell>
        </row>
        <row r="607">
          <cell r="A607">
            <v>772020</v>
          </cell>
          <cell r="C607" t="str">
            <v>Claims-General Liability</v>
          </cell>
          <cell r="D607">
            <v>1109116.42</v>
          </cell>
          <cell r="F607">
            <v>249026.8</v>
          </cell>
          <cell r="H607">
            <v>860089.61999999988</v>
          </cell>
        </row>
        <row r="608">
          <cell r="A608">
            <v>772025</v>
          </cell>
          <cell r="C608" t="str">
            <v>Claims-Auto Liability</v>
          </cell>
          <cell r="D608">
            <v>356195.83</v>
          </cell>
          <cell r="F608">
            <v>19922.77</v>
          </cell>
          <cell r="H608">
            <v>336273.06</v>
          </cell>
        </row>
        <row r="609">
          <cell r="A609" t="str">
            <v>Insurance</v>
          </cell>
          <cell r="D609">
            <v>-1226982.72</v>
          </cell>
          <cell r="F609">
            <v>799180.49</v>
          </cell>
          <cell r="H609">
            <v>-2026163.21</v>
          </cell>
        </row>
        <row r="610">
          <cell r="A610">
            <v>790005</v>
          </cell>
          <cell r="C610" t="str">
            <v>Travel-Registration Fees</v>
          </cell>
          <cell r="D610">
            <v>14997</v>
          </cell>
          <cell r="F610">
            <v>12978.16</v>
          </cell>
          <cell r="H610">
            <v>2018.8400000000001</v>
          </cell>
        </row>
        <row r="611">
          <cell r="A611">
            <v>790010</v>
          </cell>
          <cell r="C611" t="str">
            <v>Travel-Expenses</v>
          </cell>
          <cell r="D611">
            <v>363891.34</v>
          </cell>
          <cell r="F611">
            <v>285847.84000000003</v>
          </cell>
          <cell r="H611">
            <v>78043.5</v>
          </cell>
        </row>
        <row r="612">
          <cell r="A612">
            <v>790015</v>
          </cell>
          <cell r="C612" t="str">
            <v>Travel-Nondeductible</v>
          </cell>
          <cell r="D612">
            <v>45.5</v>
          </cell>
          <cell r="F612">
            <v>1575.97</v>
          </cell>
          <cell r="H612">
            <v>-1530.47</v>
          </cell>
        </row>
        <row r="613">
          <cell r="A613">
            <v>790020</v>
          </cell>
          <cell r="C613" t="str">
            <v>Travel-Meals and Entertainment</v>
          </cell>
          <cell r="D613">
            <v>50</v>
          </cell>
          <cell r="F613">
            <v>0</v>
          </cell>
          <cell r="H613">
            <v>50</v>
          </cell>
        </row>
        <row r="614">
          <cell r="A614">
            <v>790025</v>
          </cell>
          <cell r="C614" t="str">
            <v>Travel-Employee Mileage</v>
          </cell>
          <cell r="D614">
            <v>189429.41</v>
          </cell>
          <cell r="F614">
            <v>206476.41</v>
          </cell>
          <cell r="H614">
            <v>-17047</v>
          </cell>
        </row>
        <row r="615">
          <cell r="A615" t="str">
            <v>Travel</v>
          </cell>
          <cell r="D615">
            <v>568413.25</v>
          </cell>
          <cell r="F615">
            <v>506878.38</v>
          </cell>
          <cell r="H615">
            <v>61534.869999999995</v>
          </cell>
        </row>
        <row r="616">
          <cell r="A616">
            <v>791005</v>
          </cell>
          <cell r="C616" t="str">
            <v>General -Registration Fees</v>
          </cell>
          <cell r="D616">
            <v>102581.09</v>
          </cell>
          <cell r="F616">
            <v>109059.22</v>
          </cell>
          <cell r="H616">
            <v>-6478.1300000000047</v>
          </cell>
        </row>
        <row r="617">
          <cell r="A617">
            <v>791010</v>
          </cell>
          <cell r="C617" t="str">
            <v>Training-Materials and Other</v>
          </cell>
          <cell r="D617">
            <v>50838.09</v>
          </cell>
          <cell r="F617">
            <v>53734.95</v>
          </cell>
          <cell r="H617">
            <v>-2896.8600000000006</v>
          </cell>
        </row>
        <row r="618">
          <cell r="A618" t="str">
            <v>Training</v>
          </cell>
          <cell r="D618">
            <v>153419.18</v>
          </cell>
          <cell r="F618">
            <v>162794.17000000001</v>
          </cell>
          <cell r="H618">
            <v>-9374.9900000000198</v>
          </cell>
        </row>
        <row r="619">
          <cell r="A619">
            <v>792005</v>
          </cell>
          <cell r="C619" t="str">
            <v>Employee Memberships-Deductible</v>
          </cell>
          <cell r="D619">
            <v>28522.9</v>
          </cell>
          <cell r="F619">
            <v>566859.01</v>
          </cell>
          <cell r="H619">
            <v>-538336.11</v>
          </cell>
        </row>
        <row r="620">
          <cell r="A620">
            <v>792006</v>
          </cell>
          <cell r="C620" t="str">
            <v>Corporate Memberships-Deductible</v>
          </cell>
          <cell r="D620">
            <v>445505.51</v>
          </cell>
          <cell r="F620">
            <v>52295.22</v>
          </cell>
          <cell r="H620">
            <v>393210.29000000004</v>
          </cell>
        </row>
        <row r="621">
          <cell r="A621">
            <v>792010</v>
          </cell>
          <cell r="C621" t="str">
            <v>Employee Memberships-Nondeductible</v>
          </cell>
          <cell r="D621">
            <v>26133.09</v>
          </cell>
          <cell r="F621">
            <v>40700.14</v>
          </cell>
          <cell r="H621">
            <v>-14567.05</v>
          </cell>
        </row>
        <row r="622">
          <cell r="A622">
            <v>792011</v>
          </cell>
          <cell r="C622" t="str">
            <v>Corporate Memberships-Nondeductible</v>
          </cell>
          <cell r="D622">
            <v>69461.11</v>
          </cell>
          <cell r="F622">
            <v>14854.12</v>
          </cell>
          <cell r="H622">
            <v>54606.99</v>
          </cell>
        </row>
        <row r="623">
          <cell r="A623" t="str">
            <v>Memberships and Dues</v>
          </cell>
          <cell r="D623">
            <v>569622.61</v>
          </cell>
          <cell r="F623">
            <v>674708.49</v>
          </cell>
          <cell r="H623">
            <v>-105085.88</v>
          </cell>
        </row>
        <row r="624">
          <cell r="A624">
            <v>794005</v>
          </cell>
          <cell r="C624" t="str">
            <v>Collection-Uncollectible Accts</v>
          </cell>
          <cell r="D624">
            <v>15159130.789999999</v>
          </cell>
          <cell r="F624">
            <v>10998736.84</v>
          </cell>
          <cell r="H624">
            <v>4160393.9499999993</v>
          </cell>
        </row>
        <row r="625">
          <cell r="A625">
            <v>794006</v>
          </cell>
          <cell r="C625" t="str">
            <v>Collection-Agency Fees</v>
          </cell>
          <cell r="D625">
            <v>375447.81</v>
          </cell>
          <cell r="F625">
            <v>891311.49</v>
          </cell>
          <cell r="H625">
            <v>-515863.68</v>
          </cell>
        </row>
        <row r="626">
          <cell r="A626">
            <v>794007</v>
          </cell>
          <cell r="C626" t="str">
            <v>Collection-Uncollectible-Special Billin</v>
          </cell>
          <cell r="D626">
            <v>425489.75</v>
          </cell>
          <cell r="F626">
            <v>153258.32</v>
          </cell>
          <cell r="H626">
            <v>272231.43</v>
          </cell>
        </row>
        <row r="627">
          <cell r="A627" t="str">
            <v>Collection</v>
          </cell>
          <cell r="D627">
            <v>15960068.35</v>
          </cell>
          <cell r="F627">
            <v>12043306.65</v>
          </cell>
          <cell r="H627">
            <v>3916761.6999999993</v>
          </cell>
        </row>
        <row r="628">
          <cell r="A628">
            <v>530150</v>
          </cell>
          <cell r="C628" t="str">
            <v>Gain on Claim Settlement</v>
          </cell>
          <cell r="D628">
            <v>-33440422.739999998</v>
          </cell>
          <cell r="F628">
            <v>0</v>
          </cell>
          <cell r="H628">
            <v>-33440422.739999998</v>
          </cell>
        </row>
        <row r="629">
          <cell r="A629" t="str">
            <v>Gain on Claim Settlement</v>
          </cell>
          <cell r="D629">
            <v>-33440422.739999998</v>
          </cell>
          <cell r="F629">
            <v>0</v>
          </cell>
          <cell r="H629">
            <v>-33440422.739999998</v>
          </cell>
        </row>
        <row r="630">
          <cell r="A630">
            <v>530005</v>
          </cell>
          <cell r="C630" t="str">
            <v>Gain / Loss on Disposition of Property</v>
          </cell>
          <cell r="D630">
            <v>-580178.84</v>
          </cell>
          <cell r="F630">
            <v>-711.44</v>
          </cell>
          <cell r="H630">
            <v>-579467.4</v>
          </cell>
        </row>
        <row r="631">
          <cell r="A631" t="str">
            <v>Gain from Sale of Assets</v>
          </cell>
          <cell r="D631">
            <v>-580178.84</v>
          </cell>
          <cell r="F631">
            <v>-711.44</v>
          </cell>
          <cell r="H631">
            <v>-579467.4</v>
          </cell>
        </row>
        <row r="632">
          <cell r="A632">
            <v>751031</v>
          </cell>
          <cell r="C632" t="str">
            <v>PJM - Scheduling, System Control &amp; Disp</v>
          </cell>
          <cell r="D632">
            <v>58783.6</v>
          </cell>
          <cell r="F632">
            <v>52604.18</v>
          </cell>
          <cell r="H632">
            <v>6179.4199999999983</v>
          </cell>
        </row>
        <row r="633">
          <cell r="A633">
            <v>751032</v>
          </cell>
          <cell r="C633" t="str">
            <v>PJM - LT Reliability Planning &amp; Standar</v>
          </cell>
          <cell r="D633">
            <v>8593.98</v>
          </cell>
          <cell r="F633">
            <v>2586.4299999999998</v>
          </cell>
          <cell r="H633">
            <v>6007.5499999999993</v>
          </cell>
        </row>
        <row r="634">
          <cell r="A634">
            <v>751033</v>
          </cell>
          <cell r="C634" t="str">
            <v>PJM - Market Facilitation, Monitoring &amp;</v>
          </cell>
          <cell r="D634">
            <v>26354.03</v>
          </cell>
          <cell r="F634">
            <v>16362.95</v>
          </cell>
          <cell r="H634">
            <v>9991.0799999999981</v>
          </cell>
        </row>
        <row r="635">
          <cell r="A635">
            <v>751035</v>
          </cell>
          <cell r="C635" t="str">
            <v>Purc Power System Load Dispatch &amp; Addit</v>
          </cell>
          <cell r="D635">
            <v>13214</v>
          </cell>
          <cell r="F635">
            <v>176864.15</v>
          </cell>
          <cell r="H635">
            <v>-163650.15</v>
          </cell>
        </row>
        <row r="636">
          <cell r="A636">
            <v>792015</v>
          </cell>
          <cell r="C636" t="str">
            <v>Sponsorship/Associations</v>
          </cell>
          <cell r="D636">
            <v>220964.04</v>
          </cell>
          <cell r="F636">
            <v>150278.1</v>
          </cell>
          <cell r="H636">
            <v>70685.94</v>
          </cell>
        </row>
        <row r="637">
          <cell r="A637">
            <v>793005</v>
          </cell>
          <cell r="C637" t="str">
            <v>Donations-Deductible</v>
          </cell>
          <cell r="D637">
            <v>1771300.26</v>
          </cell>
          <cell r="F637">
            <v>1851142.91</v>
          </cell>
          <cell r="H637">
            <v>-79842.649999999907</v>
          </cell>
        </row>
        <row r="638">
          <cell r="A638">
            <v>793010</v>
          </cell>
          <cell r="C638" t="str">
            <v>Donations-Nondeductible</v>
          </cell>
          <cell r="D638">
            <v>162652.04999999999</v>
          </cell>
          <cell r="F638">
            <v>177533.97</v>
          </cell>
          <cell r="H638">
            <v>-14881.920000000013</v>
          </cell>
        </row>
        <row r="639">
          <cell r="A639">
            <v>794010</v>
          </cell>
          <cell r="C639" t="str">
            <v>General-Penalties</v>
          </cell>
          <cell r="D639">
            <v>-237193.24</v>
          </cell>
          <cell r="F639">
            <v>257253.55</v>
          </cell>
          <cell r="H639">
            <v>-494446.79</v>
          </cell>
        </row>
        <row r="640">
          <cell r="A640">
            <v>794015</v>
          </cell>
          <cell r="C640" t="str">
            <v>General-Advertising Expenses</v>
          </cell>
          <cell r="D640">
            <v>42803.09</v>
          </cell>
          <cell r="F640">
            <v>56250.46</v>
          </cell>
          <cell r="H640">
            <v>-13447.370000000003</v>
          </cell>
        </row>
        <row r="641">
          <cell r="A641">
            <v>794020</v>
          </cell>
          <cell r="C641" t="str">
            <v>General-Utilities</v>
          </cell>
          <cell r="D641">
            <v>60906.82</v>
          </cell>
          <cell r="F641">
            <v>33755.230000000003</v>
          </cell>
          <cell r="H641">
            <v>27151.589999999997</v>
          </cell>
        </row>
        <row r="642">
          <cell r="A642">
            <v>794035</v>
          </cell>
          <cell r="C642" t="str">
            <v>General-Fees and Licenses</v>
          </cell>
          <cell r="D642">
            <v>5758350.1100000003</v>
          </cell>
          <cell r="F642">
            <v>2198018.3199999998</v>
          </cell>
          <cell r="H642">
            <v>3560331.7900000005</v>
          </cell>
        </row>
        <row r="643">
          <cell r="A643">
            <v>794038</v>
          </cell>
          <cell r="C643" t="str">
            <v>Bank Fees</v>
          </cell>
          <cell r="D643">
            <v>1017451.49</v>
          </cell>
          <cell r="F643">
            <v>1036973.23</v>
          </cell>
          <cell r="H643">
            <v>-19521.739999999991</v>
          </cell>
        </row>
        <row r="644">
          <cell r="A644">
            <v>794040</v>
          </cell>
          <cell r="C644" t="str">
            <v>General-Postage</v>
          </cell>
          <cell r="D644">
            <v>3185205.99</v>
          </cell>
          <cell r="F644">
            <v>3225187.79</v>
          </cell>
          <cell r="H644">
            <v>-39981.799999999814</v>
          </cell>
        </row>
        <row r="645">
          <cell r="A645">
            <v>794075</v>
          </cell>
          <cell r="C645" t="str">
            <v>Deferred Administrative Expenses - SOS</v>
          </cell>
          <cell r="D645">
            <v>-4236225.05</v>
          </cell>
          <cell r="F645">
            <v>-2150803.36</v>
          </cell>
          <cell r="H645">
            <v>-2085421.69</v>
          </cell>
        </row>
        <row r="646">
          <cell r="A646">
            <v>794100</v>
          </cell>
          <cell r="C646" t="str">
            <v>General - Safety Apparel</v>
          </cell>
          <cell r="D646">
            <v>531279.91</v>
          </cell>
          <cell r="F646">
            <v>280476.81</v>
          </cell>
          <cell r="H646">
            <v>250803.10000000003</v>
          </cell>
        </row>
        <row r="647">
          <cell r="A647">
            <v>795010</v>
          </cell>
          <cell r="C647" t="str">
            <v>General-Meals</v>
          </cell>
          <cell r="D647">
            <v>394462.67</v>
          </cell>
          <cell r="F647">
            <v>311257.34000000003</v>
          </cell>
          <cell r="H647">
            <v>83205.329999999958</v>
          </cell>
        </row>
        <row r="648">
          <cell r="A648">
            <v>795012</v>
          </cell>
          <cell r="C648" t="str">
            <v>General-Entertainment</v>
          </cell>
          <cell r="D648">
            <v>256689.3</v>
          </cell>
          <cell r="F648">
            <v>292193.68</v>
          </cell>
          <cell r="H648">
            <v>-35504.380000000005</v>
          </cell>
        </row>
        <row r="649">
          <cell r="A649">
            <v>795015</v>
          </cell>
          <cell r="C649" t="str">
            <v>General-Office Supplies and Expense</v>
          </cell>
          <cell r="D649">
            <v>761885.95</v>
          </cell>
          <cell r="F649">
            <v>787527.34</v>
          </cell>
          <cell r="H649">
            <v>-25641.390000000014</v>
          </cell>
        </row>
        <row r="650">
          <cell r="A650">
            <v>795016</v>
          </cell>
          <cell r="C650" t="str">
            <v>General-Telephone</v>
          </cell>
          <cell r="D650">
            <v>624763.56999999995</v>
          </cell>
          <cell r="F650">
            <v>573755.56000000006</v>
          </cell>
          <cell r="H650">
            <v>51008.009999999893</v>
          </cell>
        </row>
        <row r="651">
          <cell r="A651">
            <v>795017</v>
          </cell>
          <cell r="C651" t="str">
            <v>General-Software</v>
          </cell>
          <cell r="D651">
            <v>2888383.9</v>
          </cell>
          <cell r="F651">
            <v>1855223.42</v>
          </cell>
          <cell r="H651">
            <v>1033160.48</v>
          </cell>
        </row>
        <row r="652">
          <cell r="A652">
            <v>795018</v>
          </cell>
          <cell r="C652" t="str">
            <v>General-Noncash Service/Safety Awards</v>
          </cell>
          <cell r="D652">
            <v>38690.94</v>
          </cell>
          <cell r="F652">
            <v>9393.39</v>
          </cell>
          <cell r="H652">
            <v>29297.550000000003</v>
          </cell>
        </row>
        <row r="653">
          <cell r="A653">
            <v>795019</v>
          </cell>
          <cell r="C653" t="str">
            <v>General-Noncash Employee Small Gifts</v>
          </cell>
          <cell r="D653">
            <v>8673.5400000000009</v>
          </cell>
          <cell r="F653">
            <v>7246.52</v>
          </cell>
          <cell r="H653">
            <v>1427.0200000000004</v>
          </cell>
        </row>
        <row r="654">
          <cell r="A654">
            <v>795020</v>
          </cell>
          <cell r="C654" t="str">
            <v>General-Promotional Expenses</v>
          </cell>
          <cell r="D654">
            <v>58307.43</v>
          </cell>
          <cell r="F654">
            <v>23060.93</v>
          </cell>
          <cell r="H654">
            <v>35246.5</v>
          </cell>
        </row>
        <row r="655">
          <cell r="A655">
            <v>795022</v>
          </cell>
          <cell r="C655" t="str">
            <v>General-Computers &amp; Equipment Purchases</v>
          </cell>
          <cell r="D655">
            <v>1433931.81</v>
          </cell>
          <cell r="F655">
            <v>674029.5</v>
          </cell>
          <cell r="H655">
            <v>759902.31</v>
          </cell>
        </row>
        <row r="656">
          <cell r="A656">
            <v>796001</v>
          </cell>
          <cell r="C656" t="str">
            <v>General-Regulatory Credits</v>
          </cell>
          <cell r="D656">
            <v>-1143276</v>
          </cell>
          <cell r="F656">
            <v>0</v>
          </cell>
          <cell r="H656">
            <v>-1143276</v>
          </cell>
        </row>
        <row r="657">
          <cell r="A657">
            <v>796005</v>
          </cell>
          <cell r="C657" t="str">
            <v>General-Miscellaneous Deductions</v>
          </cell>
          <cell r="D657">
            <v>430123.74</v>
          </cell>
          <cell r="F657">
            <v>-309406.36</v>
          </cell>
          <cell r="H657">
            <v>739530.1</v>
          </cell>
        </row>
        <row r="658">
          <cell r="A658" t="str">
            <v>General</v>
          </cell>
          <cell r="D658">
            <v>14137077.93</v>
          </cell>
          <cell r="F658">
            <v>11588766.039999999</v>
          </cell>
          <cell r="H658">
            <v>2548311.8900000006</v>
          </cell>
        </row>
        <row r="659">
          <cell r="A659">
            <v>783500</v>
          </cell>
          <cell r="C659" t="str">
            <v>CIAC-Taxable</v>
          </cell>
          <cell r="D659">
            <v>-20045809.420000002</v>
          </cell>
          <cell r="F659">
            <v>-17189776.91</v>
          </cell>
          <cell r="H659">
            <v>-2856032.5100000016</v>
          </cell>
        </row>
        <row r="660">
          <cell r="A660">
            <v>783510</v>
          </cell>
          <cell r="C660" t="str">
            <v>CIAC-Non Taxable</v>
          </cell>
          <cell r="D660">
            <v>-3907864.63</v>
          </cell>
          <cell r="F660">
            <v>-4570961.8099999996</v>
          </cell>
          <cell r="H660">
            <v>663097.1799999997</v>
          </cell>
        </row>
        <row r="661">
          <cell r="A661">
            <v>783520</v>
          </cell>
          <cell r="C661" t="str">
            <v>CIAC-Nonstandard Taxable</v>
          </cell>
          <cell r="D661">
            <v>-1339817</v>
          </cell>
          <cell r="F661">
            <v>-2865743.33</v>
          </cell>
          <cell r="H661">
            <v>1525926.33</v>
          </cell>
        </row>
        <row r="662">
          <cell r="A662">
            <v>783600</v>
          </cell>
          <cell r="C662" t="str">
            <v>AFUDC to Projects</v>
          </cell>
          <cell r="D662">
            <v>8020186.0099999998</v>
          </cell>
          <cell r="F662">
            <v>4027941.67</v>
          </cell>
          <cell r="H662">
            <v>3992244.34</v>
          </cell>
        </row>
        <row r="663">
          <cell r="A663">
            <v>783700</v>
          </cell>
          <cell r="C663" t="str">
            <v>Salvage</v>
          </cell>
          <cell r="D663">
            <v>-252494.93</v>
          </cell>
          <cell r="F663">
            <v>-246969.56</v>
          </cell>
          <cell r="H663">
            <v>-5525.3699999999953</v>
          </cell>
        </row>
        <row r="664">
          <cell r="A664">
            <v>783800</v>
          </cell>
          <cell r="C664" t="str">
            <v>Reimbursed Costs</v>
          </cell>
          <cell r="D664">
            <v>-15579950.279999999</v>
          </cell>
          <cell r="F664">
            <v>-632213.17000000004</v>
          </cell>
          <cell r="H664">
            <v>-14947737.109999999</v>
          </cell>
        </row>
        <row r="665">
          <cell r="A665">
            <v>783999</v>
          </cell>
          <cell r="C665" t="str">
            <v>Costs Transferred</v>
          </cell>
          <cell r="D665">
            <v>-105307.37</v>
          </cell>
          <cell r="F665">
            <v>-506495.09</v>
          </cell>
          <cell r="H665">
            <v>401187.72000000003</v>
          </cell>
        </row>
        <row r="666">
          <cell r="A666">
            <v>800005</v>
          </cell>
          <cell r="C666" t="str">
            <v>Transfer-Labor Costs</v>
          </cell>
          <cell r="D666">
            <v>2293428</v>
          </cell>
          <cell r="F666">
            <v>-63680</v>
          </cell>
          <cell r="H666">
            <v>2357108</v>
          </cell>
        </row>
        <row r="667">
          <cell r="A667">
            <v>800009</v>
          </cell>
          <cell r="C667" t="str">
            <v>Transfer-E&amp;S and A&amp;G</v>
          </cell>
          <cell r="D667">
            <v>135305.97</v>
          </cell>
          <cell r="F667">
            <v>0</v>
          </cell>
          <cell r="H667">
            <v>135305.97</v>
          </cell>
        </row>
        <row r="668">
          <cell r="A668">
            <v>800010</v>
          </cell>
          <cell r="C668" t="str">
            <v>Transfer-Other</v>
          </cell>
          <cell r="D668">
            <v>6643300.3799999999</v>
          </cell>
          <cell r="F668">
            <v>-294462.67</v>
          </cell>
          <cell r="H668">
            <v>6937763.0499999998</v>
          </cell>
        </row>
        <row r="669">
          <cell r="A669">
            <v>800025</v>
          </cell>
          <cell r="C669" t="str">
            <v>Transfer-Facility Costs</v>
          </cell>
          <cell r="D669">
            <v>0</v>
          </cell>
          <cell r="F669">
            <v>-0.03</v>
          </cell>
          <cell r="H669">
            <v>0.03</v>
          </cell>
        </row>
        <row r="670">
          <cell r="A670" t="str">
            <v>Costs Transferred</v>
          </cell>
          <cell r="D670">
            <v>-24139023.27</v>
          </cell>
          <cell r="F670">
            <v>-22342360.899999999</v>
          </cell>
          <cell r="H670">
            <v>-1796662.370000001</v>
          </cell>
        </row>
        <row r="671">
          <cell r="A671">
            <v>783000</v>
          </cell>
          <cell r="C671" t="str">
            <v>Settlement-Assets</v>
          </cell>
          <cell r="D671">
            <v>-272972396.81</v>
          </cell>
          <cell r="F671">
            <v>-240053022.34999999</v>
          </cell>
          <cell r="H671">
            <v>-32919374.460000008</v>
          </cell>
        </row>
        <row r="672">
          <cell r="A672">
            <v>783005</v>
          </cell>
          <cell r="C672" t="str">
            <v>Settlement-CIAC</v>
          </cell>
          <cell r="D672">
            <v>25294435.050000001</v>
          </cell>
          <cell r="F672">
            <v>24623538.050000001</v>
          </cell>
          <cell r="H672">
            <v>670897</v>
          </cell>
        </row>
        <row r="673">
          <cell r="A673">
            <v>783010</v>
          </cell>
          <cell r="C673" t="str">
            <v>Settlement-AFUDC</v>
          </cell>
          <cell r="D673">
            <v>-8020186.0099999998</v>
          </cell>
          <cell r="F673">
            <v>-4027941.67</v>
          </cell>
          <cell r="H673">
            <v>-3992244.34</v>
          </cell>
        </row>
        <row r="674">
          <cell r="A674">
            <v>783015</v>
          </cell>
          <cell r="C674" t="str">
            <v>Settlement-Removal Costs</v>
          </cell>
          <cell r="D674">
            <v>-882224.36</v>
          </cell>
          <cell r="F674">
            <v>445045.13</v>
          </cell>
          <cell r="H674">
            <v>-1327269.49</v>
          </cell>
        </row>
        <row r="675">
          <cell r="A675">
            <v>783020</v>
          </cell>
          <cell r="C675" t="str">
            <v>Settlement-Salvage</v>
          </cell>
          <cell r="D675">
            <v>252494.93</v>
          </cell>
          <cell r="F675">
            <v>246969.56</v>
          </cell>
          <cell r="H675">
            <v>5525.3699999999953</v>
          </cell>
        </row>
        <row r="676">
          <cell r="A676">
            <v>783100</v>
          </cell>
          <cell r="C676" t="str">
            <v>Settlement-Deferred Costs</v>
          </cell>
          <cell r="D676">
            <v>-2582524.91</v>
          </cell>
          <cell r="F676">
            <v>-23443278.359999999</v>
          </cell>
          <cell r="H676">
            <v>20860753.449999999</v>
          </cell>
        </row>
        <row r="677">
          <cell r="A677">
            <v>796010</v>
          </cell>
          <cell r="C677" t="str">
            <v>Business Transformation Costs</v>
          </cell>
          <cell r="D677">
            <v>-1290546.81</v>
          </cell>
          <cell r="F677">
            <v>0</v>
          </cell>
          <cell r="H677">
            <v>-1290546.81</v>
          </cell>
        </row>
        <row r="678">
          <cell r="A678" t="str">
            <v>Capitalized Costs</v>
          </cell>
          <cell r="D678">
            <v>-260200948.91999999</v>
          </cell>
          <cell r="F678">
            <v>-242208689.63999999</v>
          </cell>
          <cell r="H678">
            <v>-17992259.280000001</v>
          </cell>
        </row>
        <row r="679">
          <cell r="A679">
            <v>798502</v>
          </cell>
          <cell r="C679" t="str">
            <v>Direct Charge Debit</v>
          </cell>
          <cell r="D679">
            <v>96510830.799999997</v>
          </cell>
          <cell r="F679">
            <v>97141526.280000001</v>
          </cell>
          <cell r="H679">
            <v>-630695.48000000417</v>
          </cell>
        </row>
        <row r="680">
          <cell r="A680">
            <v>798503</v>
          </cell>
          <cell r="C680" t="str">
            <v>Direct Charge Credit</v>
          </cell>
          <cell r="D680">
            <v>-52901210.770000003</v>
          </cell>
          <cell r="F680">
            <v>-57139012.020000003</v>
          </cell>
          <cell r="H680">
            <v>4237801.25</v>
          </cell>
        </row>
        <row r="681">
          <cell r="A681">
            <v>798504</v>
          </cell>
          <cell r="C681" t="str">
            <v>Assessment Debit</v>
          </cell>
          <cell r="D681">
            <v>132848422.27</v>
          </cell>
          <cell r="F681">
            <v>123458452.13</v>
          </cell>
          <cell r="H681">
            <v>9389970.1400000006</v>
          </cell>
        </row>
        <row r="682">
          <cell r="A682">
            <v>798505</v>
          </cell>
          <cell r="C682" t="str">
            <v>Assessment Credit</v>
          </cell>
          <cell r="D682">
            <v>-48594461.490000002</v>
          </cell>
          <cell r="F682">
            <v>-49826576.109999999</v>
          </cell>
          <cell r="H682">
            <v>1232114.6199999973</v>
          </cell>
        </row>
        <row r="683">
          <cell r="A683">
            <v>798506</v>
          </cell>
          <cell r="C683" t="str">
            <v>Overhead Debit</v>
          </cell>
          <cell r="D683">
            <v>816197.78</v>
          </cell>
          <cell r="F683">
            <v>697584.69</v>
          </cell>
          <cell r="H683">
            <v>118613.09000000008</v>
          </cell>
        </row>
        <row r="684">
          <cell r="A684">
            <v>798507</v>
          </cell>
          <cell r="C684" t="str">
            <v>Overhead Credit</v>
          </cell>
          <cell r="D684">
            <v>-816197.78</v>
          </cell>
          <cell r="F684">
            <v>-697584.69</v>
          </cell>
          <cell r="H684">
            <v>-118613.09000000008</v>
          </cell>
        </row>
        <row r="685">
          <cell r="A685">
            <v>798508</v>
          </cell>
          <cell r="C685" t="str">
            <v>Order Settlmt Debit</v>
          </cell>
          <cell r="D685">
            <v>37043253.890000001</v>
          </cell>
          <cell r="F685">
            <v>38998134.450000003</v>
          </cell>
          <cell r="H685">
            <v>-1954880.5600000024</v>
          </cell>
        </row>
        <row r="686">
          <cell r="A686">
            <v>798509</v>
          </cell>
          <cell r="C686" t="str">
            <v>Order Settlmt Credit</v>
          </cell>
          <cell r="D686">
            <v>-37043253.890000001</v>
          </cell>
          <cell r="F686">
            <v>-38998134.450000003</v>
          </cell>
          <cell r="H686">
            <v>1954880.5600000024</v>
          </cell>
        </row>
        <row r="687">
          <cell r="A687" t="str">
            <v>Business Area Clearing</v>
          </cell>
          <cell r="D687">
            <v>127863580.81</v>
          </cell>
          <cell r="F687">
            <v>113634390.28</v>
          </cell>
          <cell r="H687">
            <v>14229190.530000001</v>
          </cell>
        </row>
        <row r="688">
          <cell r="A688" t="str">
            <v>Total Operation and Maintenance</v>
          </cell>
          <cell r="D688">
            <v>265942519.19</v>
          </cell>
          <cell r="F688">
            <v>275227934.13</v>
          </cell>
          <cell r="H688">
            <v>-9285414.9399999976</v>
          </cell>
        </row>
        <row r="689">
          <cell r="H689">
            <v>0</v>
          </cell>
        </row>
        <row r="690">
          <cell r="A690">
            <v>780005</v>
          </cell>
          <cell r="C690" t="str">
            <v>Amortization-General</v>
          </cell>
          <cell r="D690">
            <v>427606.8</v>
          </cell>
          <cell r="F690">
            <v>427486</v>
          </cell>
          <cell r="H690">
            <v>120.79999999998836</v>
          </cell>
        </row>
        <row r="691">
          <cell r="A691">
            <v>780020</v>
          </cell>
          <cell r="C691" t="str">
            <v>Amortization of Regulatory Debits</v>
          </cell>
          <cell r="D691">
            <v>59762.23</v>
          </cell>
          <cell r="F691">
            <v>0</v>
          </cell>
          <cell r="H691">
            <v>59762.23</v>
          </cell>
        </row>
        <row r="692">
          <cell r="A692">
            <v>780021</v>
          </cell>
          <cell r="C692" t="str">
            <v>Amortization of Regulatory Asset - Rate</v>
          </cell>
          <cell r="D692">
            <v>90487.54</v>
          </cell>
          <cell r="F692">
            <v>0</v>
          </cell>
          <cell r="H692">
            <v>90487.54</v>
          </cell>
        </row>
        <row r="693">
          <cell r="A693">
            <v>780030</v>
          </cell>
          <cell r="C693" t="str">
            <v>Amortization of Software</v>
          </cell>
          <cell r="D693">
            <v>8908543.4700000007</v>
          </cell>
          <cell r="F693">
            <v>9299323.6999999993</v>
          </cell>
          <cell r="H693">
            <v>-390780.22999999858</v>
          </cell>
        </row>
        <row r="694">
          <cell r="A694">
            <v>781005</v>
          </cell>
          <cell r="C694" t="str">
            <v>Depreciation-Regulated</v>
          </cell>
          <cell r="D694">
            <v>141814145.03</v>
          </cell>
          <cell r="F694">
            <v>156380197.88</v>
          </cell>
          <cell r="H694">
            <v>-14566052.849999994</v>
          </cell>
        </row>
        <row r="695">
          <cell r="A695">
            <v>781010</v>
          </cell>
          <cell r="C695" t="str">
            <v>Depreciation-Unregulated</v>
          </cell>
          <cell r="D695">
            <v>79169</v>
          </cell>
          <cell r="F695">
            <v>79169</v>
          </cell>
          <cell r="H695">
            <v>0</v>
          </cell>
        </row>
        <row r="696">
          <cell r="A696" t="str">
            <v>Depreciation and Amortization</v>
          </cell>
          <cell r="D696">
            <v>151379714.06999999</v>
          </cell>
          <cell r="F696">
            <v>166186176.58000001</v>
          </cell>
          <cell r="H696">
            <v>-14806462.51000002</v>
          </cell>
        </row>
        <row r="697">
          <cell r="H697">
            <v>0</v>
          </cell>
        </row>
        <row r="698">
          <cell r="A698">
            <v>797020</v>
          </cell>
          <cell r="C698" t="str">
            <v>Taxes-Other than Income Taxes</v>
          </cell>
          <cell r="D698">
            <v>143419250</v>
          </cell>
          <cell r="F698">
            <v>127769102.12</v>
          </cell>
          <cell r="H698">
            <v>15650147.879999995</v>
          </cell>
        </row>
        <row r="699">
          <cell r="A699">
            <v>797022</v>
          </cell>
          <cell r="C699" t="str">
            <v>Property Tax Expense</v>
          </cell>
          <cell r="D699">
            <v>37730794.850000001</v>
          </cell>
          <cell r="F699">
            <v>36733024.140000001</v>
          </cell>
          <cell r="H699">
            <v>997770.71000000089</v>
          </cell>
        </row>
        <row r="700">
          <cell r="A700">
            <v>797025</v>
          </cell>
          <cell r="C700" t="str">
            <v>Taxes-Gross Receipts Tax</v>
          </cell>
          <cell r="D700">
            <v>108384558.26000001</v>
          </cell>
          <cell r="F700">
            <v>108608082.38</v>
          </cell>
          <cell r="H700">
            <v>-223524.11999998987</v>
          </cell>
        </row>
        <row r="701">
          <cell r="A701">
            <v>797030</v>
          </cell>
          <cell r="C701" t="str">
            <v>Taxes-Sales and Use Tax</v>
          </cell>
          <cell r="D701">
            <v>-15792.15</v>
          </cell>
          <cell r="F701">
            <v>0</v>
          </cell>
          <cell r="H701">
            <v>-15792.15</v>
          </cell>
        </row>
        <row r="702">
          <cell r="A702">
            <v>797120</v>
          </cell>
          <cell r="C702" t="str">
            <v>Non Op Taxes-Other than Income</v>
          </cell>
          <cell r="D702">
            <v>4704.3</v>
          </cell>
          <cell r="F702">
            <v>2025.68</v>
          </cell>
          <cell r="H702">
            <v>2678.62</v>
          </cell>
        </row>
        <row r="703">
          <cell r="A703" t="str">
            <v>Taxes other than Income Taxes</v>
          </cell>
          <cell r="D703">
            <v>289523515.25999999</v>
          </cell>
          <cell r="F703">
            <v>273112234.31999999</v>
          </cell>
          <cell r="H703">
            <v>16411280.939999998</v>
          </cell>
        </row>
        <row r="704">
          <cell r="H704">
            <v>0</v>
          </cell>
        </row>
        <row r="705">
          <cell r="A705" t="str">
            <v>Total Operating Expenses</v>
          </cell>
          <cell r="D705">
            <v>1889349566.03</v>
          </cell>
          <cell r="F705">
            <v>1978616675.6400001</v>
          </cell>
          <cell r="H705">
            <v>-89267109.610000134</v>
          </cell>
        </row>
        <row r="706">
          <cell r="A706" t="str">
            <v>Income from Operations</v>
          </cell>
          <cell r="D706">
            <v>-248210219.83000001</v>
          </cell>
          <cell r="F706">
            <v>-200114506.84999999</v>
          </cell>
          <cell r="H706">
            <v>-48095712.980000019</v>
          </cell>
        </row>
        <row r="707">
          <cell r="H707">
            <v>0</v>
          </cell>
        </row>
        <row r="708">
          <cell r="A708" t="str">
            <v>Other Income and Expense</v>
          </cell>
          <cell r="H708">
            <v>0</v>
          </cell>
        </row>
        <row r="709">
          <cell r="H709">
            <v>0</v>
          </cell>
        </row>
        <row r="710">
          <cell r="A710">
            <v>640000</v>
          </cell>
          <cell r="C710" t="str">
            <v>Interest and Dividend Income</v>
          </cell>
          <cell r="D710">
            <v>-9372366.0800000001</v>
          </cell>
          <cell r="F710">
            <v>-4212726.0199999996</v>
          </cell>
          <cell r="H710">
            <v>-5159640.0600000005</v>
          </cell>
        </row>
        <row r="711">
          <cell r="A711" t="str">
            <v>Interest and Dividend Income</v>
          </cell>
          <cell r="D711">
            <v>-9372366.0800000001</v>
          </cell>
          <cell r="F711">
            <v>-4212726.0199999996</v>
          </cell>
          <cell r="H711">
            <v>-5159640.0600000005</v>
          </cell>
        </row>
        <row r="712">
          <cell r="H712">
            <v>0</v>
          </cell>
        </row>
        <row r="713">
          <cell r="A713" t="str">
            <v>Interest Charges</v>
          </cell>
          <cell r="H713">
            <v>0</v>
          </cell>
        </row>
        <row r="714">
          <cell r="H714">
            <v>0</v>
          </cell>
        </row>
        <row r="715">
          <cell r="A715">
            <v>782004</v>
          </cell>
          <cell r="C715" t="str">
            <v>Interest-Short Term Debt</v>
          </cell>
          <cell r="D715">
            <v>44701.39</v>
          </cell>
          <cell r="F715">
            <v>3353.58</v>
          </cell>
          <cell r="H715">
            <v>41347.81</v>
          </cell>
        </row>
        <row r="716">
          <cell r="A716">
            <v>782005</v>
          </cell>
          <cell r="C716" t="str">
            <v>Interest-Long Term Debt</v>
          </cell>
          <cell r="D716">
            <v>62202179.409999996</v>
          </cell>
          <cell r="F716">
            <v>68670749.609999999</v>
          </cell>
          <cell r="H716">
            <v>-6468570.200000003</v>
          </cell>
        </row>
        <row r="717">
          <cell r="A717">
            <v>782010</v>
          </cell>
          <cell r="C717" t="str">
            <v>Interest-Other</v>
          </cell>
          <cell r="D717">
            <v>12513445.210000001</v>
          </cell>
          <cell r="F717">
            <v>3400081.15</v>
          </cell>
          <cell r="H717">
            <v>9113364.0600000005</v>
          </cell>
        </row>
        <row r="718">
          <cell r="A718">
            <v>782015</v>
          </cell>
          <cell r="C718" t="str">
            <v>Amortization of Debt Discount (L/T Debt</v>
          </cell>
          <cell r="D718">
            <v>1127557.3500000001</v>
          </cell>
          <cell r="F718">
            <v>1122173.3600000001</v>
          </cell>
          <cell r="H718">
            <v>5383.9899999999907</v>
          </cell>
        </row>
        <row r="719">
          <cell r="A719">
            <v>782016</v>
          </cell>
          <cell r="C719" t="str">
            <v>Amortization of Debt Discount (S/T Debt</v>
          </cell>
          <cell r="D719">
            <v>3689094.93</v>
          </cell>
          <cell r="F719">
            <v>822840.59</v>
          </cell>
          <cell r="H719">
            <v>2866254.3400000003</v>
          </cell>
        </row>
        <row r="720">
          <cell r="A720">
            <v>782017</v>
          </cell>
          <cell r="C720" t="str">
            <v>Amortization of Debt Issuance Costs - M</v>
          </cell>
          <cell r="D720">
            <v>100076.3</v>
          </cell>
          <cell r="F720">
            <v>120308.89</v>
          </cell>
          <cell r="H720">
            <v>-20232.589999999997</v>
          </cell>
        </row>
        <row r="721">
          <cell r="A721">
            <v>782020</v>
          </cell>
          <cell r="C721" t="str">
            <v>Amortization of Reacquired Debt</v>
          </cell>
          <cell r="D721">
            <v>2861145.13</v>
          </cell>
          <cell r="F721">
            <v>2823817.92</v>
          </cell>
          <cell r="H721">
            <v>37327.209999999963</v>
          </cell>
        </row>
        <row r="722">
          <cell r="A722" t="str">
            <v>Interest Expense</v>
          </cell>
          <cell r="D722">
            <v>82538199.719999999</v>
          </cell>
          <cell r="F722">
            <v>76963325.099999994</v>
          </cell>
          <cell r="H722">
            <v>5574874.6200000048</v>
          </cell>
        </row>
        <row r="723">
          <cell r="A723">
            <v>640900</v>
          </cell>
          <cell r="C723" t="str">
            <v>I/C Interest Income</v>
          </cell>
          <cell r="D723">
            <v>-2770.26</v>
          </cell>
          <cell r="F723">
            <v>-1676914.51</v>
          </cell>
          <cell r="H723">
            <v>1674144.25</v>
          </cell>
        </row>
        <row r="724">
          <cell r="A724">
            <v>782900</v>
          </cell>
          <cell r="C724" t="str">
            <v>I/C Interest Expense</v>
          </cell>
          <cell r="D724">
            <v>3937151.27</v>
          </cell>
          <cell r="F724">
            <v>167545.68</v>
          </cell>
          <cell r="H724">
            <v>3769605.59</v>
          </cell>
        </row>
        <row r="725">
          <cell r="A725">
            <v>782950</v>
          </cell>
          <cell r="C725" t="str">
            <v>I/C Interest Expense - Margins</v>
          </cell>
          <cell r="D725">
            <v>5361.53</v>
          </cell>
          <cell r="F725">
            <v>255.75</v>
          </cell>
          <cell r="H725">
            <v>5105.78</v>
          </cell>
        </row>
        <row r="726">
          <cell r="A726" t="str">
            <v>Intercompany Interest Expense/Income</v>
          </cell>
          <cell r="D726">
            <v>3939742.54</v>
          </cell>
          <cell r="F726">
            <v>-1509113.08</v>
          </cell>
          <cell r="H726">
            <v>5448855.6200000001</v>
          </cell>
        </row>
        <row r="727">
          <cell r="A727">
            <v>782035</v>
          </cell>
          <cell r="C727" t="str">
            <v>AFUDC-Debt</v>
          </cell>
          <cell r="D727">
            <v>-4732308.04</v>
          </cell>
          <cell r="F727">
            <v>-1460672.4</v>
          </cell>
          <cell r="H727">
            <v>-3271635.64</v>
          </cell>
        </row>
        <row r="728">
          <cell r="A728" t="str">
            <v>Capitalized Interest</v>
          </cell>
          <cell r="D728">
            <v>-4732308.04</v>
          </cell>
          <cell r="F728">
            <v>-1460672.4</v>
          </cell>
          <cell r="H728">
            <v>-3271635.64</v>
          </cell>
        </row>
        <row r="729">
          <cell r="A729" t="str">
            <v>Total Interest Charges</v>
          </cell>
          <cell r="D729">
            <v>81745634.219999999</v>
          </cell>
          <cell r="F729">
            <v>73993539.620000005</v>
          </cell>
          <cell r="H729">
            <v>7752094.599999994</v>
          </cell>
        </row>
        <row r="730">
          <cell r="H730">
            <v>0</v>
          </cell>
        </row>
        <row r="731">
          <cell r="A731" t="str">
            <v>Various Other Income and Expense</v>
          </cell>
          <cell r="H731">
            <v>0</v>
          </cell>
        </row>
        <row r="732">
          <cell r="H732">
            <v>0</v>
          </cell>
        </row>
        <row r="733">
          <cell r="A733">
            <v>620000</v>
          </cell>
          <cell r="C733" t="str">
            <v>Miscellaneous Nonoperating Income</v>
          </cell>
          <cell r="D733">
            <v>-6797820.1299999999</v>
          </cell>
          <cell r="F733">
            <v>-7741830.2300000004</v>
          </cell>
          <cell r="H733">
            <v>944010.10000000056</v>
          </cell>
        </row>
        <row r="734">
          <cell r="A734">
            <v>620002</v>
          </cell>
          <cell r="C734" t="str">
            <v>Gain/Loss-Sale of Securities</v>
          </cell>
          <cell r="D734">
            <v>26732.87</v>
          </cell>
          <cell r="F734">
            <v>-21122.46</v>
          </cell>
          <cell r="H734">
            <v>47855.33</v>
          </cell>
        </row>
        <row r="735">
          <cell r="A735">
            <v>620004</v>
          </cell>
          <cell r="C735" t="str">
            <v>Nonoperating Income - Nonstandard CIAC</v>
          </cell>
          <cell r="D735">
            <v>-1124789</v>
          </cell>
          <cell r="F735">
            <v>-1907483.96</v>
          </cell>
          <cell r="H735">
            <v>782694.96</v>
          </cell>
        </row>
        <row r="736">
          <cell r="A736" t="str">
            <v>Miscellaneous nonoperating income</v>
          </cell>
          <cell r="D736">
            <v>-7895876.2599999998</v>
          </cell>
          <cell r="F736">
            <v>-9670436.6500000004</v>
          </cell>
          <cell r="H736">
            <v>1774560.3900000006</v>
          </cell>
        </row>
        <row r="737">
          <cell r="A737">
            <v>630000</v>
          </cell>
          <cell r="C737" t="str">
            <v>Nonoperating Rental Income and Expenses</v>
          </cell>
          <cell r="D737">
            <v>-373113.58</v>
          </cell>
          <cell r="F737">
            <v>-186558.7</v>
          </cell>
          <cell r="H737">
            <v>-186554.88</v>
          </cell>
        </row>
        <row r="738">
          <cell r="A738" t="str">
            <v>Nonoperating rental income &amp; expense</v>
          </cell>
          <cell r="D738">
            <v>-373113.58</v>
          </cell>
          <cell r="F738">
            <v>-186558.7</v>
          </cell>
          <cell r="H738">
            <v>-186554.88</v>
          </cell>
        </row>
        <row r="739">
          <cell r="A739">
            <v>632000</v>
          </cell>
          <cell r="C739" t="str">
            <v>AFUDC-Equity</v>
          </cell>
          <cell r="D739">
            <v>-3287877.97</v>
          </cell>
          <cell r="F739">
            <v>-2567269.27</v>
          </cell>
          <cell r="H739">
            <v>-720608.70000000019</v>
          </cell>
        </row>
        <row r="740">
          <cell r="A740" t="str">
            <v>AFUDC</v>
          </cell>
          <cell r="D740">
            <v>-3287877.97</v>
          </cell>
          <cell r="F740">
            <v>-2567269.27</v>
          </cell>
          <cell r="H740">
            <v>-720608.70000000019</v>
          </cell>
        </row>
        <row r="741">
          <cell r="A741">
            <v>531000</v>
          </cell>
          <cell r="C741" t="str">
            <v>Loss on Disp of Prop</v>
          </cell>
          <cell r="D741">
            <v>13198.92</v>
          </cell>
          <cell r="F741">
            <v>0</v>
          </cell>
          <cell r="H741">
            <v>13198.92</v>
          </cell>
        </row>
        <row r="742">
          <cell r="A742" t="str">
            <v>Gain (Loss) on Disposition of Property</v>
          </cell>
          <cell r="D742">
            <v>13198.92</v>
          </cell>
          <cell r="F742">
            <v>0</v>
          </cell>
          <cell r="H742">
            <v>13198.92</v>
          </cell>
        </row>
        <row r="743">
          <cell r="A743" t="str">
            <v>Total Various Other Income and Expense</v>
          </cell>
          <cell r="D743">
            <v>-11543668.890000001</v>
          </cell>
          <cell r="F743">
            <v>-12424264.619999999</v>
          </cell>
          <cell r="H743">
            <v>880595.72999999858</v>
          </cell>
        </row>
        <row r="744">
          <cell r="H744">
            <v>0</v>
          </cell>
        </row>
        <row r="745">
          <cell r="A745" t="str">
            <v>Total Other Income and Expense</v>
          </cell>
          <cell r="D745">
            <v>60829599.25</v>
          </cell>
          <cell r="F745">
            <v>57356548.979999997</v>
          </cell>
          <cell r="H745">
            <v>3473050.2700000033</v>
          </cell>
        </row>
        <row r="746">
          <cell r="A746" t="str">
            <v>Income Before Preferred Div and Income Taxes</v>
          </cell>
          <cell r="D746">
            <v>-187380620.58000001</v>
          </cell>
          <cell r="F746">
            <v>-142757957.87</v>
          </cell>
          <cell r="H746">
            <v>-44622662.710000008</v>
          </cell>
        </row>
        <row r="747">
          <cell r="H747">
            <v>0</v>
          </cell>
        </row>
        <row r="748">
          <cell r="A748" t="str">
            <v>Preferred Dividends</v>
          </cell>
          <cell r="H748">
            <v>0</v>
          </cell>
        </row>
        <row r="749">
          <cell r="H749">
            <v>0</v>
          </cell>
        </row>
        <row r="750">
          <cell r="A750">
            <v>782550</v>
          </cell>
          <cell r="C750" t="str">
            <v>Preferred Dividends</v>
          </cell>
          <cell r="D750">
            <v>0</v>
          </cell>
          <cell r="F750">
            <v>1015000.78</v>
          </cell>
          <cell r="H750">
            <v>-1015000.78</v>
          </cell>
        </row>
        <row r="751">
          <cell r="A751" t="str">
            <v>Preferred Dividends</v>
          </cell>
          <cell r="D751">
            <v>0</v>
          </cell>
          <cell r="F751">
            <v>1015000.78</v>
          </cell>
          <cell r="H751">
            <v>-1015000.78</v>
          </cell>
        </row>
        <row r="752">
          <cell r="H752">
            <v>0</v>
          </cell>
        </row>
        <row r="753">
          <cell r="A753" t="str">
            <v>Total Preferred Dividends</v>
          </cell>
          <cell r="D753">
            <v>0</v>
          </cell>
          <cell r="F753">
            <v>1015000.78</v>
          </cell>
          <cell r="H753">
            <v>-1015000.78</v>
          </cell>
        </row>
        <row r="754">
          <cell r="A754" t="str">
            <v>Income Before Income Taxes</v>
          </cell>
          <cell r="D754">
            <v>-187380620.58000001</v>
          </cell>
          <cell r="F754">
            <v>-141742957.09</v>
          </cell>
          <cell r="H754">
            <v>-45637663.49000001</v>
          </cell>
        </row>
        <row r="755">
          <cell r="H755">
            <v>0</v>
          </cell>
        </row>
        <row r="756">
          <cell r="A756">
            <v>797010</v>
          </cell>
          <cell r="C756" t="str">
            <v>Taxes-Federal Income Tax</v>
          </cell>
          <cell r="D756">
            <v>70657213.290000007</v>
          </cell>
          <cell r="F756">
            <v>15339334.5</v>
          </cell>
          <cell r="H756">
            <v>55317878.790000007</v>
          </cell>
        </row>
        <row r="757">
          <cell r="A757">
            <v>797015</v>
          </cell>
          <cell r="C757" t="str">
            <v>Taxes-State Inc Tax</v>
          </cell>
          <cell r="D757">
            <v>16122195.640000001</v>
          </cell>
          <cell r="F757">
            <v>1683823.43</v>
          </cell>
          <cell r="H757">
            <v>14438372.210000001</v>
          </cell>
        </row>
        <row r="758">
          <cell r="A758">
            <v>797035</v>
          </cell>
          <cell r="C758" t="str">
            <v>Taxes-Deferred Federal Income Taxes</v>
          </cell>
          <cell r="D758">
            <v>57236901.140000001</v>
          </cell>
          <cell r="F758">
            <v>124158904.90000001</v>
          </cell>
          <cell r="H758">
            <v>-66922003.760000005</v>
          </cell>
        </row>
        <row r="759">
          <cell r="A759">
            <v>797037</v>
          </cell>
          <cell r="C759" t="str">
            <v>Taxes-Deferred Federal Income Taxes - C</v>
          </cell>
          <cell r="D759">
            <v>-64293152.93</v>
          </cell>
          <cell r="F759">
            <v>-88256184.980000004</v>
          </cell>
          <cell r="H759">
            <v>23963032.050000004</v>
          </cell>
        </row>
        <row r="760">
          <cell r="A760">
            <v>797045</v>
          </cell>
          <cell r="C760" t="str">
            <v>Taxes-Deferred State Income Taxes</v>
          </cell>
          <cell r="D760">
            <v>15197938.01</v>
          </cell>
          <cell r="F760">
            <v>30498341.77</v>
          </cell>
          <cell r="H760">
            <v>-15300403.76</v>
          </cell>
        </row>
        <row r="761">
          <cell r="A761">
            <v>797047</v>
          </cell>
          <cell r="C761" t="str">
            <v>Taxes-Deferred State Income Taxes-Credi</v>
          </cell>
          <cell r="D761">
            <v>-14678739.289999999</v>
          </cell>
          <cell r="F761">
            <v>-28349709.489999998</v>
          </cell>
          <cell r="H761">
            <v>13670970.199999999</v>
          </cell>
        </row>
        <row r="762">
          <cell r="A762">
            <v>797060</v>
          </cell>
          <cell r="C762" t="str">
            <v>Investment Tax Credit - Amortized</v>
          </cell>
          <cell r="D762">
            <v>-2034384</v>
          </cell>
          <cell r="F762">
            <v>-2034384</v>
          </cell>
          <cell r="H762">
            <v>0</v>
          </cell>
        </row>
        <row r="763">
          <cell r="A763">
            <v>797080</v>
          </cell>
          <cell r="C763" t="str">
            <v>Federal Income Tax - FIN 48 &amp; Effective</v>
          </cell>
          <cell r="D763">
            <v>207446.63</v>
          </cell>
          <cell r="F763">
            <v>0</v>
          </cell>
          <cell r="H763">
            <v>207446.63</v>
          </cell>
        </row>
        <row r="764">
          <cell r="A764">
            <v>797081</v>
          </cell>
          <cell r="C764" t="str">
            <v>State Income Tax - FIN 48 &amp; Effectively</v>
          </cell>
          <cell r="D764">
            <v>159961.84</v>
          </cell>
          <cell r="F764">
            <v>0</v>
          </cell>
          <cell r="H764">
            <v>159961.84</v>
          </cell>
        </row>
        <row r="765">
          <cell r="A765">
            <v>797110</v>
          </cell>
          <cell r="C765" t="str">
            <v>Non Op Taxes-Federal Income Tax</v>
          </cell>
          <cell r="D765">
            <v>10480148.050000001</v>
          </cell>
          <cell r="F765">
            <v>-2347112</v>
          </cell>
          <cell r="H765">
            <v>12827260.050000001</v>
          </cell>
        </row>
        <row r="766">
          <cell r="A766">
            <v>797115</v>
          </cell>
          <cell r="C766" t="str">
            <v>Non Op Taxes-State Income Tax</v>
          </cell>
          <cell r="D766">
            <v>-29943279</v>
          </cell>
          <cell r="F766">
            <v>6706033</v>
          </cell>
          <cell r="H766">
            <v>-36649312</v>
          </cell>
        </row>
        <row r="767">
          <cell r="A767">
            <v>797135</v>
          </cell>
          <cell r="C767" t="str">
            <v>Non Op Taxes-Def Fed</v>
          </cell>
          <cell r="D767">
            <v>3209499</v>
          </cell>
          <cell r="F767">
            <v>0</v>
          </cell>
          <cell r="H767">
            <v>3209499</v>
          </cell>
        </row>
        <row r="768">
          <cell r="A768" t="str">
            <v>Income Taxes</v>
          </cell>
          <cell r="D768">
            <v>62321748.380000003</v>
          </cell>
          <cell r="F768">
            <v>57399047.130000003</v>
          </cell>
          <cell r="H768">
            <v>4922701.25</v>
          </cell>
        </row>
        <row r="769">
          <cell r="H769">
            <v>0</v>
          </cell>
        </row>
        <row r="770">
          <cell r="A770" t="str">
            <v>Net Profit or Loss</v>
          </cell>
          <cell r="D770">
            <v>125058872.2</v>
          </cell>
          <cell r="F770">
            <v>84343909.959999993</v>
          </cell>
          <cell r="H770">
            <v>40714962.24000001</v>
          </cell>
        </row>
        <row r="772">
          <cell r="A772" t="str">
            <v>Net Profit (Loss)</v>
          </cell>
          <cell r="D772">
            <v>0</v>
          </cell>
          <cell r="F772">
            <v>0</v>
          </cell>
          <cell r="H772">
            <v>0</v>
          </cell>
        </row>
        <row r="774">
          <cell r="A774" t="str">
            <v>Net Profit (Loss)</v>
          </cell>
          <cell r="C774">
            <v>0</v>
          </cell>
          <cell r="E774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6 Actuals"/>
      <sheetName val="2007 Plan (2-7-07)"/>
      <sheetName val="2008 Plan (2-12-07)"/>
      <sheetName val="Beyond 2008 (REP)"/>
      <sheetName val="Tony's Categories"/>
      <sheetName val="PMP to GL Conversion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Balance of Plant</v>
          </cell>
          <cell r="C6" t="str">
            <v>Cable Failure</v>
          </cell>
          <cell r="D6" t="str">
            <v>Air Dryer</v>
          </cell>
        </row>
        <row r="7">
          <cell r="B7" t="str">
            <v>Boiler/Turbine</v>
          </cell>
          <cell r="C7" t="str">
            <v>Capacity Electrical</v>
          </cell>
          <cell r="D7" t="str">
            <v>Air Heater</v>
          </cell>
        </row>
        <row r="8">
          <cell r="B8" t="str">
            <v>Cable &amp; Controls</v>
          </cell>
          <cell r="C8" t="str">
            <v>Capacity Turbine</v>
          </cell>
          <cell r="D8" t="str">
            <v>Analyzers</v>
          </cell>
        </row>
        <row r="9">
          <cell r="B9" t="str">
            <v>Environmental Non-Nox</v>
          </cell>
          <cell r="C9" t="str">
            <v>Combustion Control</v>
          </cell>
          <cell r="D9" t="str">
            <v xml:space="preserve">As Fired </v>
          </cell>
        </row>
        <row r="10">
          <cell r="B10" t="str">
            <v>Health/Safety</v>
          </cell>
          <cell r="C10" t="str">
            <v>Common Systems</v>
          </cell>
          <cell r="D10" t="str">
            <v>Ash Systems</v>
          </cell>
        </row>
        <row r="11">
          <cell r="B11" t="str">
            <v>Low Nox</v>
          </cell>
          <cell r="C11" t="str">
            <v>Control Equip Obsolescence</v>
          </cell>
          <cell r="D11" t="str">
            <v>Attemp</v>
          </cell>
        </row>
        <row r="12">
          <cell r="C12" t="str">
            <v>DCS</v>
          </cell>
          <cell r="D12" t="str">
            <v>Battery Repl</v>
          </cell>
        </row>
        <row r="13">
          <cell r="C13" t="str">
            <v>Fuel</v>
          </cell>
          <cell r="D13" t="str">
            <v>Belt Repl</v>
          </cell>
        </row>
        <row r="14">
          <cell r="C14" t="str">
            <v>General Plant</v>
          </cell>
          <cell r="D14" t="str">
            <v>BFP</v>
          </cell>
        </row>
        <row r="15">
          <cell r="C15" t="str">
            <v>Mobile Equipment</v>
          </cell>
          <cell r="D15" t="str">
            <v>Boiler</v>
          </cell>
        </row>
        <row r="16">
          <cell r="C16" t="str">
            <v>Monitoring Devices</v>
          </cell>
          <cell r="D16" t="str">
            <v>Boiler Bypass</v>
          </cell>
        </row>
        <row r="17">
          <cell r="C17" t="str">
            <v>Monitoring Sys</v>
          </cell>
          <cell r="D17" t="str">
            <v>Burners</v>
          </cell>
        </row>
        <row r="18">
          <cell r="C18" t="str">
            <v>Reiability Boiler Feedwater Sys</v>
          </cell>
          <cell r="D18" t="str">
            <v>Cable</v>
          </cell>
        </row>
        <row r="19">
          <cell r="C19" t="str">
            <v>Reliability Boiler</v>
          </cell>
          <cell r="D19" t="str">
            <v>Canal</v>
          </cell>
        </row>
        <row r="20">
          <cell r="C20" t="str">
            <v>Reliability Air Htr</v>
          </cell>
          <cell r="D20" t="str">
            <v>Cathodic Protection</v>
          </cell>
        </row>
        <row r="21">
          <cell r="C21" t="str">
            <v>Reliability Boiler Draft</v>
          </cell>
          <cell r="D21" t="str">
            <v>CEM</v>
          </cell>
        </row>
        <row r="22">
          <cell r="C22" t="str">
            <v>Reliability Boiler Feedwater Sys</v>
          </cell>
          <cell r="D22" t="str">
            <v>Chem Sys</v>
          </cell>
        </row>
        <row r="23">
          <cell r="C23" t="str">
            <v>Reliability Boiler Water</v>
          </cell>
          <cell r="D23" t="str">
            <v>Circ Pumps</v>
          </cell>
        </row>
        <row r="24">
          <cell r="C24" t="str">
            <v>Reliability Peakers</v>
          </cell>
          <cell r="D24" t="str">
            <v>CO Monitors</v>
          </cell>
        </row>
        <row r="25">
          <cell r="C25" t="str">
            <v>Reliability Turbine</v>
          </cell>
          <cell r="D25" t="str">
            <v>Coal Mills</v>
          </cell>
        </row>
        <row r="26">
          <cell r="D26" t="str">
            <v>Coal Pile Lighting</v>
          </cell>
        </row>
        <row r="27">
          <cell r="D27" t="str">
            <v>Compressed Air</v>
          </cell>
        </row>
        <row r="28">
          <cell r="D28" t="str">
            <v>Condenser Retube</v>
          </cell>
        </row>
        <row r="29">
          <cell r="D29" t="str">
            <v>Conditioning Sys</v>
          </cell>
        </row>
        <row r="30">
          <cell r="D30" t="str">
            <v>Containment</v>
          </cell>
        </row>
        <row r="31">
          <cell r="D31" t="str">
            <v>Control Battery</v>
          </cell>
        </row>
        <row r="32">
          <cell r="D32" t="str">
            <v>Controls</v>
          </cell>
        </row>
        <row r="33">
          <cell r="D33" t="str">
            <v>Crane Hoist Repl</v>
          </cell>
        </row>
        <row r="34">
          <cell r="D34" t="str">
            <v>DCS</v>
          </cell>
        </row>
        <row r="35">
          <cell r="D35" t="str">
            <v>Demin</v>
          </cell>
        </row>
        <row r="36">
          <cell r="D36" t="str">
            <v>Economizer Tubes</v>
          </cell>
        </row>
        <row r="37">
          <cell r="D37" t="str">
            <v>Exciter</v>
          </cell>
        </row>
        <row r="38">
          <cell r="D38" t="str">
            <v>Expansion Joints</v>
          </cell>
        </row>
        <row r="39">
          <cell r="D39" t="str">
            <v>Fall protection</v>
          </cell>
        </row>
        <row r="40">
          <cell r="D40" t="str">
            <v>Fan</v>
          </cell>
        </row>
        <row r="41">
          <cell r="D41" t="str">
            <v>Feedwater</v>
          </cell>
        </row>
        <row r="42">
          <cell r="D42" t="str">
            <v>Fire Protection</v>
          </cell>
        </row>
        <row r="43">
          <cell r="D43" t="str">
            <v>Fish Entrainment</v>
          </cell>
        </row>
        <row r="44">
          <cell r="D44" t="str">
            <v>Flame Scanners</v>
          </cell>
        </row>
        <row r="45">
          <cell r="D45" t="str">
            <v>Flue gas</v>
          </cell>
        </row>
        <row r="46">
          <cell r="D46" t="str">
            <v>Flyash Contain</v>
          </cell>
        </row>
        <row r="47">
          <cell r="D47" t="str">
            <v>Fuel Storage</v>
          </cell>
        </row>
        <row r="48">
          <cell r="D48" t="str">
            <v>Generator</v>
          </cell>
        </row>
        <row r="49">
          <cell r="D49" t="str">
            <v>Grizzly Bars</v>
          </cell>
        </row>
        <row r="50">
          <cell r="D50" t="str">
            <v>GSW</v>
          </cell>
        </row>
        <row r="51">
          <cell r="D51" t="str">
            <v>Hydrogen</v>
          </cell>
        </row>
        <row r="52">
          <cell r="D52" t="str">
            <v>LowNox</v>
          </cell>
        </row>
        <row r="53">
          <cell r="D53" t="str">
            <v>Magnetic Separators</v>
          </cell>
        </row>
        <row r="54">
          <cell r="D54" t="str">
            <v>Makeup Water</v>
          </cell>
        </row>
        <row r="55">
          <cell r="D55" t="str">
            <v>Metal detectors</v>
          </cell>
        </row>
        <row r="56">
          <cell r="D56" t="str">
            <v>Misc</v>
          </cell>
        </row>
        <row r="57">
          <cell r="D57" t="str">
            <v>MISO Intiatives</v>
          </cell>
        </row>
        <row r="58">
          <cell r="D58" t="str">
            <v>Mobile Equipment</v>
          </cell>
        </row>
        <row r="59">
          <cell r="D59" t="str">
            <v>Monitor</v>
          </cell>
        </row>
        <row r="60">
          <cell r="D60" t="str">
            <v>Monitoring Devices</v>
          </cell>
        </row>
        <row r="61">
          <cell r="D61" t="str">
            <v>MPPA Credit</v>
          </cell>
        </row>
        <row r="62">
          <cell r="D62" t="str">
            <v>MUT</v>
          </cell>
        </row>
        <row r="63">
          <cell r="D63" t="str">
            <v>NPDES Diversion</v>
          </cell>
        </row>
        <row r="64">
          <cell r="D64" t="str">
            <v>Oil Cooler xfrmer</v>
          </cell>
        </row>
        <row r="65">
          <cell r="D65" t="str">
            <v>Opacity Improvements</v>
          </cell>
        </row>
        <row r="66">
          <cell r="D66" t="str">
            <v>Opacity Monitors</v>
          </cell>
        </row>
        <row r="67">
          <cell r="D67" t="str">
            <v>Oven Gas</v>
          </cell>
        </row>
        <row r="68">
          <cell r="D68" t="str">
            <v>Peakers</v>
          </cell>
        </row>
        <row r="69">
          <cell r="D69" t="str">
            <v>PI Sys</v>
          </cell>
        </row>
        <row r="70">
          <cell r="D70" t="str">
            <v>PLC</v>
          </cell>
        </row>
        <row r="71">
          <cell r="D71" t="str">
            <v>Precipitator</v>
          </cell>
        </row>
        <row r="72">
          <cell r="D72" t="str">
            <v>Process Computers</v>
          </cell>
        </row>
        <row r="73">
          <cell r="D73" t="str">
            <v>Pumped storage</v>
          </cell>
        </row>
        <row r="74">
          <cell r="D74" t="str">
            <v>Reheater</v>
          </cell>
        </row>
        <row r="75">
          <cell r="D75" t="str">
            <v>Relief Valves</v>
          </cell>
        </row>
        <row r="76">
          <cell r="D76" t="str">
            <v>Safety Platforms</v>
          </cell>
        </row>
        <row r="77">
          <cell r="D77" t="str">
            <v>Safety Shower</v>
          </cell>
        </row>
        <row r="78">
          <cell r="D78" t="str">
            <v>Safety Valve</v>
          </cell>
        </row>
        <row r="79">
          <cell r="D79" t="str">
            <v>SCR Catalist Replacements</v>
          </cell>
        </row>
        <row r="80">
          <cell r="D80" t="str">
            <v>SH/RH Tubes</v>
          </cell>
        </row>
        <row r="81">
          <cell r="D81" t="str">
            <v>Soot Blowers</v>
          </cell>
        </row>
        <row r="82">
          <cell r="D82" t="str">
            <v>Spill Contain</v>
          </cell>
        </row>
        <row r="83">
          <cell r="D83" t="str">
            <v>Stack Breaching</v>
          </cell>
        </row>
        <row r="84">
          <cell r="D84" t="str">
            <v>Stack Flow Monitors</v>
          </cell>
        </row>
        <row r="85">
          <cell r="D85" t="str">
            <v>Stack Lighting</v>
          </cell>
        </row>
        <row r="86">
          <cell r="D86" t="str">
            <v>Steam Line</v>
          </cell>
        </row>
        <row r="87">
          <cell r="D87" t="str">
            <v>Steam Path Mod</v>
          </cell>
        </row>
        <row r="88">
          <cell r="D88" t="str">
            <v>Structure</v>
          </cell>
        </row>
        <row r="89">
          <cell r="D89" t="str">
            <v>Switchgear</v>
          </cell>
        </row>
        <row r="90">
          <cell r="D90" t="str">
            <v>Tools</v>
          </cell>
        </row>
        <row r="91">
          <cell r="D91" t="str">
            <v>TSI</v>
          </cell>
        </row>
        <row r="92">
          <cell r="D92" t="str">
            <v>Turbine</v>
          </cell>
        </row>
        <row r="93">
          <cell r="D93" t="str">
            <v>Turbine Blades</v>
          </cell>
        </row>
        <row r="94">
          <cell r="D94" t="str">
            <v>Vehicle</v>
          </cell>
        </row>
        <row r="95">
          <cell r="D95" t="str">
            <v>Ventilation</v>
          </cell>
        </row>
        <row r="96">
          <cell r="D96" t="str">
            <v>Waste Water Upgrade</v>
          </cell>
        </row>
        <row r="97">
          <cell r="D97" t="str">
            <v>Water Cannons</v>
          </cell>
        </row>
        <row r="98">
          <cell r="D98" t="str">
            <v>Weight Scales</v>
          </cell>
        </row>
        <row r="99">
          <cell r="D99" t="str">
            <v>WW Tubes</v>
          </cell>
        </row>
        <row r="100">
          <cell r="D100" t="str">
            <v>Zebra Mussel Mitigation</v>
          </cell>
        </row>
      </sheetData>
      <sheetData sheetId="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Summary"/>
      <sheetName val="Average Rates"/>
      <sheetName val="Unbund Rev Sum w  Tax &amp; SBC"/>
      <sheetName val="Unbundled Revenue Summary "/>
      <sheetName val="Unbundled Rev Summary with Tax"/>
      <sheetName val="NUG Savings Revenue Proof"/>
      <sheetName val="2000 Target Rates"/>
      <sheetName val="Rate Class Detail"/>
      <sheetName val="Rate Class Detail with Tax"/>
      <sheetName val="BGS 1999"/>
      <sheetName val="BGS 2000"/>
      <sheetName val="BGS Rates"/>
      <sheetName val="Shopping Credit Table"/>
      <sheetName val="Distribution Rates"/>
      <sheetName val="NNC Rates"/>
      <sheetName val="2000 NNC Rate"/>
      <sheetName val="2000 NNC Rate Reduction"/>
      <sheetName val="MTC NNC RATES"/>
      <sheetName val="Regulatory Assets"/>
      <sheetName val="SBC"/>
      <sheetName val="Determinants"/>
      <sheetName val="AGS-TOU Determinants"/>
      <sheetName val="OTRA Discounts"/>
      <sheetName val="Merger &amp; TEFA"/>
      <sheetName val="Bill Impact Analysis"/>
      <sheetName val="2000 Sales"/>
      <sheetName val="2000 TEFA"/>
      <sheetName val="2000 BGS Deferral"/>
      <sheetName val="BGS Ancillary &amp; Admin."/>
      <sheetName val="2000 Rates"/>
      <sheetName val="G"/>
      <sheetName val="HQ"/>
      <sheetName val="R"/>
      <sheetName val="V"/>
      <sheetName val="COSS Results UNBUNDL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UDC"/>
      <sheetName val="criteria"/>
    </sheetNames>
    <sheetDataSet>
      <sheetData sheetId="0">
        <row r="5">
          <cell r="A5" t="str">
            <v>ACCT</v>
          </cell>
        </row>
      </sheetData>
      <sheetData sheetId="1">
        <row r="5">
          <cell r="A5" t="str">
            <v>ACCT</v>
          </cell>
          <cell r="B5" t="str">
            <v>AREA_NO</v>
          </cell>
        </row>
        <row r="6">
          <cell r="A6" t="str">
            <v>?303*</v>
          </cell>
          <cell r="B6">
            <v>910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Analysis"/>
      <sheetName val="ITC Analysis"/>
      <sheetName val="ITC - EOY"/>
      <sheetName val="ITC - BOY"/>
      <sheetName val="DTL Analysis"/>
      <sheetName val="DITL - EOY"/>
      <sheetName val="DITL - BOY"/>
      <sheetName val="DITA - EOY"/>
      <sheetName val="DITA - BOY"/>
      <sheetName val="CITL EOY"/>
      <sheetName val="CITL BOY"/>
      <sheetName val="CL Analysis"/>
      <sheetName val="PL Analysis"/>
      <sheetName val="PL"/>
      <sheetName val="OCI Analysis"/>
      <sheetName val="FIN48 BOY"/>
      <sheetName val="FIN48 EOY"/>
      <sheetName val="OCI - EOY"/>
      <sheetName val="OCI - BOY"/>
      <sheetName val="Input P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Account</v>
          </cell>
          <cell r="C1" t="str">
            <v>Description</v>
          </cell>
          <cell r="E1" t="str">
            <v>BES</v>
          </cell>
          <cell r="F1" t="str">
            <v>BLHD</v>
          </cell>
          <cell r="G1" t="str">
            <v>COAL</v>
          </cell>
          <cell r="H1" t="str">
            <v>CORPS</v>
          </cell>
          <cell r="I1" t="str">
            <v>DEENE</v>
          </cell>
          <cell r="J1" t="str">
            <v>DTE</v>
          </cell>
          <cell r="K1" t="str">
            <v>DTECH</v>
          </cell>
          <cell r="L1" t="str">
            <v>EDDEV</v>
          </cell>
          <cell r="M1" t="str">
            <v>EES</v>
          </cell>
          <cell r="N1" t="str">
            <v>EGSOL</v>
          </cell>
          <cell r="O1" t="str">
            <v>EICD</v>
          </cell>
          <cell r="P1" t="str">
            <v>EXPDV</v>
          </cell>
          <cell r="Q1" t="str">
            <v>GASDI</v>
          </cell>
          <cell r="R1" t="str">
            <v>GASMK</v>
          </cell>
          <cell r="S1" t="str">
            <v>HURON</v>
          </cell>
          <cell r="T1" t="str">
            <v>MCCGP</v>
          </cell>
          <cell r="U1" t="str">
            <v>MCDEV</v>
          </cell>
          <cell r="V1" t="str">
            <v>MCENT</v>
          </cell>
          <cell r="W1" t="str">
            <v>MCGC</v>
          </cell>
          <cell r="X1" t="str">
            <v>MCLC</v>
          </cell>
          <cell r="Y1" t="str">
            <v>MCMBG</v>
          </cell>
          <cell r="Z1" t="str">
            <v>MCMLC</v>
          </cell>
          <cell r="AA1" t="str">
            <v>MCMOG</v>
          </cell>
          <cell r="AB1" t="str">
            <v>MCNCO</v>
          </cell>
          <cell r="AC1" t="str">
            <v>MCNGS</v>
          </cell>
          <cell r="AD1" t="str">
            <v>MCNMH</v>
          </cell>
          <cell r="AE1" t="str">
            <v>MCNOT</v>
          </cell>
          <cell r="AF1" t="str">
            <v>MCNPP</v>
          </cell>
          <cell r="AG1" t="str">
            <v>MCNVC</v>
          </cell>
          <cell r="AH1" t="str">
            <v>MCPL</v>
          </cell>
          <cell r="AI1" t="str">
            <v>MCTZN</v>
          </cell>
          <cell r="AJ1" t="str">
            <v>MCVC2</v>
          </cell>
          <cell r="AK1" t="str">
            <v>MCVCA</v>
          </cell>
          <cell r="AL1" t="str">
            <v>MCW10</v>
          </cell>
          <cell r="AM1" t="str">
            <v>MERC</v>
          </cell>
          <cell r="AN1" t="str">
            <v>MGAT</v>
          </cell>
          <cell r="AO1" t="str">
            <v>MHLD</v>
          </cell>
          <cell r="AP1" t="str">
            <v>MIDST</v>
          </cell>
          <cell r="AQ1" t="str">
            <v>PEPTC</v>
          </cell>
          <cell r="AR1" t="str">
            <v>RRLLC</v>
          </cell>
          <cell r="AS1" t="str">
            <v>SBLC</v>
          </cell>
          <cell r="AT1" t="str">
            <v>SBPC</v>
          </cell>
          <cell r="AU1" t="str">
            <v>SHELB</v>
          </cell>
          <cell r="AV1" t="str">
            <v>SOLAR</v>
          </cell>
          <cell r="AW1" t="str">
            <v>SRC</v>
          </cell>
          <cell r="AX1" t="str">
            <v>TBAY</v>
          </cell>
          <cell r="AY1" t="str">
            <v>UTS</v>
          </cell>
          <cell r="AZ1" t="str">
            <v>W10GH</v>
          </cell>
          <cell r="BA1" t="str">
            <v>W10SC</v>
          </cell>
          <cell r="BB1" t="str">
            <v>WOLVE</v>
          </cell>
          <cell r="BC1" t="str">
            <v>WSPL</v>
          </cell>
          <cell r="BD1" t="str">
            <v>Amount</v>
          </cell>
        </row>
        <row r="2">
          <cell r="A2" t="str">
            <v>408101</v>
          </cell>
          <cell r="C2" t="str">
            <v>TOIT-El-Mun-City Inc Ch-Det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50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50</v>
          </cell>
        </row>
        <row r="3">
          <cell r="A3" t="str">
            <v>408178</v>
          </cell>
          <cell r="C3" t="str">
            <v>Federal Income Tax</v>
          </cell>
          <cell r="E3">
            <v>0</v>
          </cell>
          <cell r="F3">
            <v>344490.29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5784.57</v>
          </cell>
          <cell r="V3">
            <v>0</v>
          </cell>
          <cell r="W3">
            <v>0</v>
          </cell>
          <cell r="X3">
            <v>177481.49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-19685.259999999998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523322.44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6238.27</v>
          </cell>
          <cell r="AT3">
            <v>-40227.21</v>
          </cell>
          <cell r="AU3">
            <v>0</v>
          </cell>
          <cell r="AV3">
            <v>0</v>
          </cell>
          <cell r="AW3">
            <v>0</v>
          </cell>
          <cell r="AX3">
            <v>306229.11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131136.04</v>
          </cell>
          <cell r="BD3">
            <v>1434769.74</v>
          </cell>
        </row>
        <row r="4">
          <cell r="A4" t="str">
            <v>408181</v>
          </cell>
          <cell r="C4" t="str">
            <v>State Income Taxes</v>
          </cell>
          <cell r="E4">
            <v>31152.44</v>
          </cell>
          <cell r="F4">
            <v>0</v>
          </cell>
          <cell r="G4">
            <v>-3.08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-2025244.7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-9572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13244</v>
          </cell>
          <cell r="AA4">
            <v>0</v>
          </cell>
          <cell r="AB4">
            <v>-21688.28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-2012111.62</v>
          </cell>
        </row>
        <row r="5">
          <cell r="A5" t="str">
            <v>408986</v>
          </cell>
          <cell r="C5" t="str">
            <v>MERC-State Income Tax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355030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355030</v>
          </cell>
        </row>
        <row r="6">
          <cell r="A6" t="str">
            <v>409101</v>
          </cell>
          <cell r="C6" t="str">
            <v>Prov-El-Fed-Current</v>
          </cell>
          <cell r="E6">
            <v>0</v>
          </cell>
          <cell r="F6">
            <v>0</v>
          </cell>
          <cell r="G6">
            <v>0</v>
          </cell>
          <cell r="H6">
            <v>47570648.049999997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411.01</v>
          </cell>
          <cell r="BC6">
            <v>0</v>
          </cell>
          <cell r="BD6">
            <v>47571059.059999995</v>
          </cell>
        </row>
        <row r="7">
          <cell r="A7" t="str">
            <v>409103</v>
          </cell>
          <cell r="C7" t="str">
            <v>Prov-El-Fed-Prior Years Adjust</v>
          </cell>
          <cell r="E7">
            <v>207818.11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-3322284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8421390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-9136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5297788.1100000003</v>
          </cell>
        </row>
        <row r="8">
          <cell r="A8" t="str">
            <v>409104</v>
          </cell>
          <cell r="C8" t="str">
            <v>FIT SBU Effective Tax Rate</v>
          </cell>
          <cell r="E8">
            <v>0</v>
          </cell>
          <cell r="F8">
            <v>0</v>
          </cell>
          <cell r="G8">
            <v>0</v>
          </cell>
          <cell r="H8">
            <v>19635875.760000002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19635875.760000002</v>
          </cell>
        </row>
        <row r="9">
          <cell r="A9" t="str">
            <v>409110</v>
          </cell>
          <cell r="C9" t="str">
            <v>State and local income taxes</v>
          </cell>
          <cell r="E9">
            <v>0</v>
          </cell>
          <cell r="F9">
            <v>0</v>
          </cell>
          <cell r="G9">
            <v>0</v>
          </cell>
          <cell r="H9">
            <v>-29822.21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-29822.21</v>
          </cell>
        </row>
        <row r="10">
          <cell r="A10" t="str">
            <v>409300</v>
          </cell>
          <cell r="C10" t="str">
            <v>Taxes Federal Income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29051706.66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21217.43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29072924.09</v>
          </cell>
        </row>
        <row r="11">
          <cell r="A11" t="str">
            <v>409308</v>
          </cell>
          <cell r="C11" t="str">
            <v>Income Taxes-Interest Rev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958843.67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958843.67</v>
          </cell>
        </row>
        <row r="12">
          <cell r="A12" t="str">
            <v>409309</v>
          </cell>
          <cell r="C12" t="str">
            <v>Income Taxes-Misc Income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-302973.57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-302973.57</v>
          </cell>
        </row>
        <row r="13">
          <cell r="A13" t="str">
            <v>409310</v>
          </cell>
          <cell r="C13" t="str">
            <v>Income Taxes-Misc Inc Ded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-71191.22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-71191.22</v>
          </cell>
        </row>
        <row r="14">
          <cell r="A14" t="str">
            <v>409501</v>
          </cell>
          <cell r="C14" t="str">
            <v>Income Tax Expense - Non ETR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-1380585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-140899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-1521484</v>
          </cell>
        </row>
        <row r="15">
          <cell r="A15" t="str">
            <v>409980</v>
          </cell>
          <cell r="C15" t="str">
            <v>S-Provis for Fed IT</v>
          </cell>
          <cell r="E15">
            <v>-764858.69</v>
          </cell>
          <cell r="F15">
            <v>0</v>
          </cell>
          <cell r="G15">
            <v>2234286.66</v>
          </cell>
          <cell r="H15">
            <v>0</v>
          </cell>
          <cell r="I15">
            <v>-536615.59</v>
          </cell>
          <cell r="J15">
            <v>-18284100.309999999</v>
          </cell>
          <cell r="K15">
            <v>-316943.57</v>
          </cell>
          <cell r="L15">
            <v>-151462.57</v>
          </cell>
          <cell r="M15">
            <v>3534707.62</v>
          </cell>
          <cell r="N15">
            <v>-175.06</v>
          </cell>
          <cell r="O15">
            <v>-273.60000000000002</v>
          </cell>
          <cell r="P15">
            <v>-3575438.75</v>
          </cell>
          <cell r="Q15">
            <v>0</v>
          </cell>
          <cell r="R15">
            <v>0</v>
          </cell>
          <cell r="S15">
            <v>-5035933.8499999996</v>
          </cell>
          <cell r="T15">
            <v>0</v>
          </cell>
          <cell r="U15">
            <v>0</v>
          </cell>
          <cell r="V15">
            <v>-54902.28</v>
          </cell>
          <cell r="W15">
            <v>0</v>
          </cell>
          <cell r="X15">
            <v>0</v>
          </cell>
          <cell r="Y15">
            <v>-6451.17</v>
          </cell>
          <cell r="Z15">
            <v>223058.15</v>
          </cell>
          <cell r="AA15">
            <v>-982271.35</v>
          </cell>
          <cell r="AB15">
            <v>-6556454.1699999999</v>
          </cell>
          <cell r="AC15">
            <v>800405.23</v>
          </cell>
          <cell r="AD15">
            <v>277832.15999999997</v>
          </cell>
          <cell r="AE15">
            <v>0</v>
          </cell>
          <cell r="AF15">
            <v>-289003.14</v>
          </cell>
          <cell r="AG15">
            <v>1106683.44</v>
          </cell>
          <cell r="AH15">
            <v>0</v>
          </cell>
          <cell r="AI15">
            <v>825566.22</v>
          </cell>
          <cell r="AJ15">
            <v>11183.97</v>
          </cell>
          <cell r="AK15">
            <v>0</v>
          </cell>
          <cell r="AL15">
            <v>1671692.38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-100126.2</v>
          </cell>
          <cell r="AR15">
            <v>-558841.63</v>
          </cell>
          <cell r="AS15">
            <v>0</v>
          </cell>
          <cell r="AT15">
            <v>0</v>
          </cell>
          <cell r="AU15">
            <v>-14992.63</v>
          </cell>
          <cell r="AV15">
            <v>-524.16</v>
          </cell>
          <cell r="AW15">
            <v>-183919.27</v>
          </cell>
          <cell r="AX15">
            <v>0</v>
          </cell>
          <cell r="AY15">
            <v>1338.56</v>
          </cell>
          <cell r="AZ15">
            <v>-2008.72</v>
          </cell>
          <cell r="BA15">
            <v>206053.77</v>
          </cell>
          <cell r="BB15">
            <v>0</v>
          </cell>
          <cell r="BC15">
            <v>0</v>
          </cell>
          <cell r="BD15">
            <v>-26522488.550000008</v>
          </cell>
        </row>
        <row r="16">
          <cell r="A16" t="str">
            <v>409981</v>
          </cell>
          <cell r="C16" t="str">
            <v>S-Provis for Fed IT - Credits</v>
          </cell>
          <cell r="E16">
            <v>-1690119.77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-16353284.33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-18043404.100000001</v>
          </cell>
        </row>
        <row r="17">
          <cell r="A17" t="str">
            <v>409985</v>
          </cell>
          <cell r="C17" t="str">
            <v>MERC-Provision for Fed IT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-29240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-29240</v>
          </cell>
        </row>
        <row r="18">
          <cell r="A18" t="str">
            <v>409990</v>
          </cell>
          <cell r="C18" t="str">
            <v>Foreign Income Tax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221469.18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221469.18</v>
          </cell>
        </row>
        <row r="19">
          <cell r="A19" t="str">
            <v>410101</v>
          </cell>
          <cell r="C19" t="str">
            <v>Prov-El-Dfd-Fed-Oth-New</v>
          </cell>
          <cell r="E19">
            <v>0</v>
          </cell>
          <cell r="F19">
            <v>0</v>
          </cell>
          <cell r="G19">
            <v>0</v>
          </cell>
          <cell r="H19">
            <v>-45794735.350000001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-45794735.350000001</v>
          </cell>
        </row>
        <row r="20">
          <cell r="A20" t="str">
            <v>410103</v>
          </cell>
          <cell r="C20" t="str">
            <v>Prov-El-Dfd-Fed-Lib Dep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154338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154338</v>
          </cell>
        </row>
        <row r="21">
          <cell r="A21" t="str">
            <v>410106</v>
          </cell>
          <cell r="C21" t="str">
            <v>DFIT-Effective Tax Rate Adj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-15366940.560000001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-15366940.560000001</v>
          </cell>
        </row>
        <row r="22">
          <cell r="A22" t="str">
            <v>410110</v>
          </cell>
          <cell r="C22" t="str">
            <v>Prov-Def State/Local Inc Tax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3118869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-107000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3011869</v>
          </cell>
        </row>
        <row r="23">
          <cell r="A23" t="str">
            <v>410302</v>
          </cell>
          <cell r="C23" t="str">
            <v>Prov Def Fit Uncollectibls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-2088008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-2088008</v>
          </cell>
        </row>
        <row r="24">
          <cell r="A24" t="str">
            <v>410307</v>
          </cell>
          <cell r="C24" t="str">
            <v>Accum Def Fit-Norm Tax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4143365.29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4143365.29</v>
          </cell>
        </row>
        <row r="25">
          <cell r="A25" t="str">
            <v>410308</v>
          </cell>
          <cell r="C25" t="str">
            <v>Prov Def Fit-Veba Contrib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1355187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1355187</v>
          </cell>
        </row>
        <row r="26">
          <cell r="A26" t="str">
            <v>410313</v>
          </cell>
          <cell r="C26" t="str">
            <v>Prov DFIT GCR O/U Coll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8682211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8682211</v>
          </cell>
        </row>
        <row r="27">
          <cell r="A27" t="str">
            <v>410501</v>
          </cell>
          <cell r="C27" t="str">
            <v>Deferred Income Tax - Non ETR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1537496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1537496</v>
          </cell>
        </row>
        <row r="28">
          <cell r="A28" t="str">
            <v>410980</v>
          </cell>
          <cell r="C28" t="str">
            <v>S-Provis for Dfd Fed IT</v>
          </cell>
          <cell r="E28">
            <v>-300239.90000000002</v>
          </cell>
          <cell r="F28">
            <v>0</v>
          </cell>
          <cell r="G28">
            <v>-105349.34</v>
          </cell>
          <cell r="H28">
            <v>0</v>
          </cell>
          <cell r="I28">
            <v>-18355.169999999998</v>
          </cell>
          <cell r="J28">
            <v>12192793</v>
          </cell>
          <cell r="K28">
            <v>-6985.16</v>
          </cell>
          <cell r="L28">
            <v>0</v>
          </cell>
          <cell r="M28">
            <v>11062462.460000001</v>
          </cell>
          <cell r="N28">
            <v>0</v>
          </cell>
          <cell r="O28">
            <v>0</v>
          </cell>
          <cell r="P28">
            <v>3574530.62</v>
          </cell>
          <cell r="Q28">
            <v>-163083.54999999999</v>
          </cell>
          <cell r="R28">
            <v>1431872</v>
          </cell>
          <cell r="S28">
            <v>4261769.51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2077907.3</v>
          </cell>
          <cell r="AB28">
            <v>6567594.2000000002</v>
          </cell>
          <cell r="AC28">
            <v>0</v>
          </cell>
          <cell r="AD28">
            <v>0</v>
          </cell>
          <cell r="AE28">
            <v>-9099</v>
          </cell>
          <cell r="AF28">
            <v>0</v>
          </cell>
          <cell r="AG28">
            <v>0</v>
          </cell>
          <cell r="AH28">
            <v>0</v>
          </cell>
          <cell r="AI28">
            <v>-310056.62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20051</v>
          </cell>
          <cell r="AQ28">
            <v>27975.82</v>
          </cell>
          <cell r="AR28">
            <v>338679.03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40642466.200000003</v>
          </cell>
        </row>
        <row r="29">
          <cell r="A29" t="str">
            <v>410981</v>
          </cell>
          <cell r="C29" t="str">
            <v>DFIT - Eff. Tax Rate Adj.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12834764.73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12834764.73</v>
          </cell>
        </row>
        <row r="30">
          <cell r="A30" t="str">
            <v>410982</v>
          </cell>
          <cell r="C30" t="str">
            <v>DFIT-Prior YR Adj</v>
          </cell>
          <cell r="E30">
            <v>-193978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-37345</v>
          </cell>
          <cell r="L30">
            <v>0</v>
          </cell>
          <cell r="M30">
            <v>0</v>
          </cell>
          <cell r="N30">
            <v>-662336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-8421390</v>
          </cell>
          <cell r="T30">
            <v>624542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15189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420521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-7201.55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-75257</v>
          </cell>
          <cell r="AT30">
            <v>0</v>
          </cell>
          <cell r="AU30">
            <v>0</v>
          </cell>
          <cell r="AV30">
            <v>0</v>
          </cell>
          <cell r="AW30">
            <v>-82319</v>
          </cell>
          <cell r="AX30">
            <v>8003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6016</v>
          </cell>
          <cell r="BD30">
            <v>-8405555.5500000007</v>
          </cell>
        </row>
        <row r="31">
          <cell r="A31" t="str">
            <v>410985</v>
          </cell>
          <cell r="C31" t="str">
            <v>MERC-Provision for DFIT-DR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-37510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-37510</v>
          </cell>
        </row>
        <row r="32">
          <cell r="A32" t="str">
            <v>411106</v>
          </cell>
          <cell r="C32" t="str">
            <v>DFIT FAS 109 Amort</v>
          </cell>
          <cell r="E32">
            <v>0</v>
          </cell>
          <cell r="F32">
            <v>0</v>
          </cell>
          <cell r="G32">
            <v>0</v>
          </cell>
          <cell r="H32">
            <v>735027.3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-1700394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-965366.7</v>
          </cell>
        </row>
        <row r="33">
          <cell r="A33" t="str">
            <v>411305</v>
          </cell>
          <cell r="C33" t="str">
            <v>Feedback Def Fit- Norm Tax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-234327.63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-234327.63</v>
          </cell>
        </row>
        <row r="34">
          <cell r="A34" t="str">
            <v>411306</v>
          </cell>
          <cell r="C34" t="str">
            <v>Fdbk Def Fit-Veba Contrib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-2570050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-2570050</v>
          </cell>
        </row>
        <row r="35">
          <cell r="A35" t="str">
            <v>411403</v>
          </cell>
          <cell r="C35" t="str">
            <v>Invest Tax Credit-Feedback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-4834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-4834</v>
          </cell>
        </row>
        <row r="36">
          <cell r="A36" t="str">
            <v>411404</v>
          </cell>
          <cell r="C36" t="str">
            <v>Invest Tax Cr-JobDev-Fdbk-El</v>
          </cell>
          <cell r="E36">
            <v>0</v>
          </cell>
          <cell r="F36">
            <v>0</v>
          </cell>
          <cell r="G36">
            <v>0</v>
          </cell>
          <cell r="H36">
            <v>-2510940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-440968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-2951908</v>
          </cell>
        </row>
        <row r="37">
          <cell r="C37" t="str">
            <v>Income Taxes Exp</v>
          </cell>
          <cell r="E37">
            <v>-2710225.81</v>
          </cell>
          <cell r="F37">
            <v>344490.29</v>
          </cell>
          <cell r="G37">
            <v>2128934.2400000002</v>
          </cell>
          <cell r="H37">
            <v>19606053.550000008</v>
          </cell>
          <cell r="I37">
            <v>-554970.76</v>
          </cell>
          <cell r="J37">
            <v>3578134.42</v>
          </cell>
          <cell r="K37">
            <v>-361273.73</v>
          </cell>
          <cell r="L37">
            <v>-151462.57</v>
          </cell>
          <cell r="M37">
            <v>-662489.94999999925</v>
          </cell>
          <cell r="N37">
            <v>-662511.06000000006</v>
          </cell>
          <cell r="O37">
            <v>-273.60000000000002</v>
          </cell>
          <cell r="P37">
            <v>-908.12999999988824</v>
          </cell>
          <cell r="Q37">
            <v>-163083.54999999999</v>
          </cell>
          <cell r="R37">
            <v>1431872</v>
          </cell>
          <cell r="S37">
            <v>-783736.34</v>
          </cell>
          <cell r="T37">
            <v>624542</v>
          </cell>
          <cell r="U37">
            <v>5784.57</v>
          </cell>
          <cell r="V37">
            <v>-54902.28</v>
          </cell>
          <cell r="W37">
            <v>21322899.640000004</v>
          </cell>
          <cell r="X37">
            <v>177481.49</v>
          </cell>
          <cell r="Y37">
            <v>8737.83</v>
          </cell>
          <cell r="Z37">
            <v>236302.15</v>
          </cell>
          <cell r="AA37">
            <v>1095635.95</v>
          </cell>
          <cell r="AB37">
            <v>-10548.25</v>
          </cell>
          <cell r="AC37">
            <v>791269.23</v>
          </cell>
          <cell r="AD37">
            <v>698353.16</v>
          </cell>
          <cell r="AE37">
            <v>-9099</v>
          </cell>
          <cell r="AF37">
            <v>-289003.14</v>
          </cell>
          <cell r="AG37">
            <v>1106683.44</v>
          </cell>
          <cell r="AH37">
            <v>-19685.259999999998</v>
          </cell>
          <cell r="AI37">
            <v>503474.05</v>
          </cell>
          <cell r="AJ37">
            <v>11183.97</v>
          </cell>
          <cell r="AK37">
            <v>221469.18</v>
          </cell>
          <cell r="AL37">
            <v>1671692.38</v>
          </cell>
          <cell r="AM37">
            <v>288280</v>
          </cell>
          <cell r="AN37">
            <v>523322.44</v>
          </cell>
          <cell r="AO37">
            <v>21217.43</v>
          </cell>
          <cell r="AP37">
            <v>20051</v>
          </cell>
          <cell r="AQ37">
            <v>-72150.38</v>
          </cell>
          <cell r="AR37">
            <v>-220162.6</v>
          </cell>
          <cell r="AS37">
            <v>-69018.73</v>
          </cell>
          <cell r="AT37">
            <v>-40227.21</v>
          </cell>
          <cell r="AU37">
            <v>-14992.63</v>
          </cell>
          <cell r="AV37">
            <v>-524.16</v>
          </cell>
          <cell r="AW37">
            <v>-266238.27</v>
          </cell>
          <cell r="AX37">
            <v>314232.11</v>
          </cell>
          <cell r="AY37">
            <v>1338.56</v>
          </cell>
          <cell r="AZ37">
            <v>-2008.72</v>
          </cell>
          <cell r="BA37">
            <v>206053.77</v>
          </cell>
          <cell r="BB37">
            <v>411.01</v>
          </cell>
          <cell r="BC37">
            <v>137152.04</v>
          </cell>
          <cell r="BD37">
            <v>49957555.770000003</v>
          </cell>
        </row>
        <row r="40">
          <cell r="A40" t="str">
            <v>check</v>
          </cell>
          <cell r="E40" t="str">
            <v>BES</v>
          </cell>
          <cell r="F40" t="str">
            <v>BLHD</v>
          </cell>
          <cell r="G40" t="str">
            <v>COAL</v>
          </cell>
          <cell r="H40" t="str">
            <v>CORPS</v>
          </cell>
          <cell r="I40" t="str">
            <v>DEENE</v>
          </cell>
          <cell r="J40" t="str">
            <v>DTE</v>
          </cell>
          <cell r="K40" t="str">
            <v>DTECH</v>
          </cell>
          <cell r="L40" t="str">
            <v>EDDEV</v>
          </cell>
          <cell r="M40" t="str">
            <v>EES</v>
          </cell>
          <cell r="N40" t="str">
            <v>EGSOL</v>
          </cell>
          <cell r="O40" t="str">
            <v>EICD</v>
          </cell>
          <cell r="P40" t="str">
            <v>EXPDV</v>
          </cell>
          <cell r="Q40" t="str">
            <v>GASDI</v>
          </cell>
          <cell r="R40" t="str">
            <v>GASMK</v>
          </cell>
          <cell r="S40" t="str">
            <v>HURON</v>
          </cell>
          <cell r="T40" t="str">
            <v>MCCGP</v>
          </cell>
          <cell r="U40" t="str">
            <v>MCDEV</v>
          </cell>
          <cell r="V40" t="str">
            <v>MCENT</v>
          </cell>
          <cell r="W40" t="str">
            <v>MCGC</v>
          </cell>
          <cell r="X40" t="str">
            <v>MCLC</v>
          </cell>
          <cell r="Y40" t="str">
            <v>MCMBG</v>
          </cell>
          <cell r="Z40" t="str">
            <v>MCMLC</v>
          </cell>
          <cell r="AA40" t="str">
            <v>MCMOG</v>
          </cell>
          <cell r="AB40" t="str">
            <v>MCNCO</v>
          </cell>
          <cell r="AC40" t="str">
            <v>MCNGS</v>
          </cell>
          <cell r="AD40" t="str">
            <v>MCNMH</v>
          </cell>
          <cell r="AE40" t="str">
            <v>MCNOT</v>
          </cell>
          <cell r="AF40" t="str">
            <v>MCNPP</v>
          </cell>
          <cell r="AG40" t="str">
            <v>MCNVC</v>
          </cell>
          <cell r="AH40" t="str">
            <v>MCPL</v>
          </cell>
          <cell r="AI40" t="str">
            <v>MCTZN</v>
          </cell>
          <cell r="AJ40" t="str">
            <v>MCVC2</v>
          </cell>
          <cell r="AK40" t="str">
            <v>MCVCA</v>
          </cell>
          <cell r="AL40" t="str">
            <v>MCW10</v>
          </cell>
          <cell r="AM40" t="str">
            <v>MERC</v>
          </cell>
          <cell r="AN40" t="str">
            <v>MGAT</v>
          </cell>
          <cell r="AO40" t="str">
            <v>MHLD</v>
          </cell>
          <cell r="AP40" t="str">
            <v>MIDST</v>
          </cell>
          <cell r="AQ40" t="str">
            <v>PEPTC</v>
          </cell>
          <cell r="AR40" t="str">
            <v>RRLLC</v>
          </cell>
          <cell r="AS40" t="str">
            <v>SBLC</v>
          </cell>
          <cell r="AT40" t="str">
            <v>SBPC</v>
          </cell>
          <cell r="AU40" t="str">
            <v>SHELB</v>
          </cell>
          <cell r="AV40" t="str">
            <v>SOLAR</v>
          </cell>
          <cell r="AW40" t="str">
            <v>SRC</v>
          </cell>
          <cell r="AX40" t="str">
            <v>TBAY</v>
          </cell>
          <cell r="AY40" t="str">
            <v>UTS</v>
          </cell>
          <cell r="AZ40" t="str">
            <v>W10GH</v>
          </cell>
          <cell r="BA40" t="str">
            <v>W10SC</v>
          </cell>
          <cell r="BB40" t="str">
            <v>WOLVE</v>
          </cell>
          <cell r="BC40" t="str">
            <v>WSPL</v>
          </cell>
          <cell r="BD40" t="str">
            <v>Amount</v>
          </cell>
        </row>
      </sheetData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 Tax Exp"/>
      <sheetName val="PHI Consol - Curr"/>
      <sheetName val="PHI Current"/>
      <sheetName val="Phisco Current"/>
      <sheetName val="Pepco Current"/>
      <sheetName val="PCI Current"/>
      <sheetName val="CIV (cc 9999) Current"/>
      <sheetName val="CIV Subs Current"/>
      <sheetName val="Consolco I Current"/>
      <sheetName val="CE Current-Continued Ops"/>
      <sheetName val="ACE Current"/>
      <sheetName val="PES Current"/>
      <sheetName val="DPL Current"/>
      <sheetName val="Consolco II"/>
      <sheetName val="PHI cosol - Def"/>
      <sheetName val="PHI Def"/>
      <sheetName val="Phisco Def"/>
      <sheetName val="Pepco Def"/>
      <sheetName val="PCI Def"/>
      <sheetName val="CIV (cc 9999)Def Contd Ops"/>
      <sheetName val="CIV Subs Def "/>
      <sheetName val="Consolco I Def"/>
      <sheetName val="CE Def Contd Ops"/>
      <sheetName val="ACE Def"/>
      <sheetName val="DPL Def"/>
      <sheetName val="PES Def"/>
      <sheetName val="CONSOLCO II Def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1">
          <cell r="H51">
            <v>0.40232499999999999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3">
          <cell r="E13">
            <v>3502447.52935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A2">
            <v>190</v>
          </cell>
        </row>
        <row r="3">
          <cell r="A3">
            <v>282</v>
          </cell>
        </row>
        <row r="4">
          <cell r="A4">
            <v>283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sment"/>
      <sheetName val="total"/>
      <sheetName val=" load 8"/>
      <sheetName val="load 9"/>
      <sheetName val="load 10"/>
      <sheetName val="load 11"/>
      <sheetName val="load 1"/>
      <sheetName val="load 2"/>
      <sheetName val="load 3"/>
      <sheetName val=" load 4"/>
      <sheetName val="load 5"/>
      <sheetName val="load 6"/>
      <sheetName val="load 7"/>
      <sheetName val="10.08.5 - 2008 Capital - TDBU"/>
      <sheetName val="10.08.3 - 2008 Expense - TDBU"/>
      <sheetName val="10.08.2 - 2008 Expense"/>
      <sheetName val="10.08.4 -2008 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 04-08 with doc"/>
      <sheetName val="JAN 07"/>
      <sheetName val="FEB 07"/>
      <sheetName val="SUD Adj Q1"/>
      <sheetName val=" Mar 08 Q1"/>
      <sheetName val="March"/>
      <sheetName val="RPT80MAR"/>
      <sheetName val="1st qtr 2008"/>
      <sheetName val="Reclass Nonop Tax Entry"/>
      <sheetName val="May 08 Q2"/>
      <sheetName val="May "/>
      <sheetName val="RPT80May"/>
      <sheetName val="May 2008 "/>
      <sheetName val="Reclass Nonop Tax Entry May"/>
      <sheetName val="2nd Qtr 08 Q2"/>
      <sheetName val="June Rpt50 "/>
      <sheetName val="RPT80June"/>
      <sheetName val="June 2008 "/>
      <sheetName val="Reclass Nonop Tax EntryJune"/>
      <sheetName val="July 08 "/>
      <sheetName val="July Rpt50 "/>
      <sheetName val="RPT80July"/>
      <sheetName val="July 2008"/>
      <sheetName val="Reclass Nonop Tax EntryJuly"/>
      <sheetName val="Sept 08 Q3"/>
      <sheetName val="Sept "/>
      <sheetName val="RPT80Sept"/>
      <sheetName val="3rd qtr 2008"/>
      <sheetName val="Reclass Nonop Tax Entry Sept "/>
      <sheetName val="Dec 08 Q4"/>
      <sheetName val="Dec 08"/>
      <sheetName val="RPT80DEC"/>
      <sheetName val="4th qtr 2008"/>
      <sheetName val="Reclass Nonop Tax Entry 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Potomac Electric Power Company</v>
          </cell>
        </row>
        <row r="2">
          <cell r="A2" t="str">
            <v>Report 80</v>
          </cell>
        </row>
        <row r="3">
          <cell r="A3" t="str">
            <v>YTD MARCH 2008  CLOSE</v>
          </cell>
          <cell r="B3" t="str">
            <v>YTD</v>
          </cell>
        </row>
        <row r="4">
          <cell r="A4">
            <v>39702</v>
          </cell>
        </row>
        <row r="5">
          <cell r="C5" t="str">
            <v>FINAL</v>
          </cell>
        </row>
        <row r="6">
          <cell r="C6" t="str">
            <v>Manual Input</v>
          </cell>
        </row>
        <row r="8">
          <cell r="B8" t="str">
            <v>Operating</v>
          </cell>
          <cell r="C8" t="str">
            <v>Non-Operating</v>
          </cell>
          <cell r="D8" t="str">
            <v>Total</v>
          </cell>
        </row>
        <row r="9">
          <cell r="A9" t="str">
            <v>Pre-Tax Book Income (per SAP)</v>
          </cell>
          <cell r="B9">
            <v>25455283</v>
          </cell>
          <cell r="D9">
            <v>25455283</v>
          </cell>
        </row>
        <row r="10">
          <cell r="A10" t="str">
            <v>Preferred Dividend Reclass</v>
          </cell>
          <cell r="B10">
            <v>0</v>
          </cell>
          <cell r="C10">
            <v>0</v>
          </cell>
          <cell r="D10">
            <v>0</v>
          </cell>
        </row>
        <row r="11">
          <cell r="A11" t="str">
            <v>Pre-Tax Book Income ADJ (per Tax)</v>
          </cell>
          <cell r="B11">
            <v>25455283</v>
          </cell>
          <cell r="C11">
            <v>0</v>
          </cell>
          <cell r="D11">
            <v>25455283</v>
          </cell>
        </row>
        <row r="12">
          <cell r="A12" t="str">
            <v>Fines &amp; Penalties</v>
          </cell>
          <cell r="C12">
            <v>70</v>
          </cell>
          <cell r="D12">
            <v>70</v>
          </cell>
        </row>
        <row r="13">
          <cell r="A13" t="str">
            <v>Officer's Life Insurance</v>
          </cell>
          <cell r="C13">
            <v>1542100</v>
          </cell>
          <cell r="D13">
            <v>1542100</v>
          </cell>
        </row>
        <row r="14">
          <cell r="A14" t="str">
            <v>Lobbying Expenses - N/O</v>
          </cell>
          <cell r="C14">
            <v>0</v>
          </cell>
          <cell r="D14">
            <v>0</v>
          </cell>
        </row>
        <row r="15">
          <cell r="A15" t="str">
            <v>Non-Deductible Meals</v>
          </cell>
          <cell r="B15">
            <v>52377.88</v>
          </cell>
          <cell r="D15">
            <v>52377.88</v>
          </cell>
        </row>
        <row r="16">
          <cell r="A16" t="str">
            <v>OPEB Medicare Subsidy</v>
          </cell>
          <cell r="B16">
            <v>-279778</v>
          </cell>
          <cell r="D16">
            <v>-279778</v>
          </cell>
        </row>
        <row r="17">
          <cell r="A17" t="str">
            <v>Non-Operating Costs TBT (sum a+b)</v>
          </cell>
          <cell r="C17">
            <v>0</v>
          </cell>
          <cell r="D17">
            <v>0</v>
          </cell>
        </row>
        <row r="18">
          <cell r="A18" t="str">
            <v xml:space="preserve">Tax allocation from Service </v>
          </cell>
          <cell r="B18">
            <v>196976.66</v>
          </cell>
          <cell r="C18">
            <v>0</v>
          </cell>
          <cell r="D18">
            <v>196976.66</v>
          </cell>
        </row>
        <row r="19">
          <cell r="A19" t="str">
            <v xml:space="preserve">IRS Interest </v>
          </cell>
          <cell r="B19">
            <v>0</v>
          </cell>
          <cell r="D19">
            <v>0</v>
          </cell>
        </row>
        <row r="20">
          <cell r="A20" t="str">
            <v>Nondeductible Contributions</v>
          </cell>
          <cell r="B20">
            <v>0</v>
          </cell>
          <cell r="C20">
            <v>0</v>
          </cell>
          <cell r="D20">
            <v>0</v>
          </cell>
        </row>
        <row r="22">
          <cell r="A22" t="str">
            <v xml:space="preserve">Subtotal - Permanent </v>
          </cell>
          <cell r="B22">
            <v>-30423.459999999992</v>
          </cell>
          <cell r="C22">
            <v>1542170</v>
          </cell>
          <cell r="D22">
            <v>1511746.5399999998</v>
          </cell>
        </row>
        <row r="24">
          <cell r="A24" t="str">
            <v>Removal Costs</v>
          </cell>
          <cell r="B24">
            <v>-8598687.9800000004</v>
          </cell>
          <cell r="D24">
            <v>-8598687.9800000004</v>
          </cell>
        </row>
        <row r="25">
          <cell r="A25" t="str">
            <v>Removal Cost</v>
          </cell>
          <cell r="B25">
            <v>0</v>
          </cell>
          <cell r="D25">
            <v>0</v>
          </cell>
        </row>
        <row r="26">
          <cell r="A26" t="str">
            <v>Adj Removal Costs</v>
          </cell>
          <cell r="B26">
            <v>1284083.7</v>
          </cell>
          <cell r="D26">
            <v>1284083.7</v>
          </cell>
        </row>
        <row r="27">
          <cell r="A27" t="str">
            <v>Removal Costs Adjustment - DC</v>
          </cell>
          <cell r="B27">
            <v>2675559.59</v>
          </cell>
          <cell r="D27">
            <v>2675559.59</v>
          </cell>
        </row>
        <row r="28">
          <cell r="A28" t="str">
            <v>MD Property Tax Adjustment</v>
          </cell>
          <cell r="B28">
            <v>250000</v>
          </cell>
          <cell r="D28">
            <v>250000</v>
          </cell>
        </row>
        <row r="29">
          <cell r="A29" t="str">
            <v>Excess Book / Tax Depr (pre '75)</v>
          </cell>
          <cell r="B29">
            <v>3821158.75</v>
          </cell>
          <cell r="D29">
            <v>3821158.75</v>
          </cell>
        </row>
        <row r="30">
          <cell r="A30" t="str">
            <v>AFUDC Equity (Control Center)</v>
          </cell>
          <cell r="B30">
            <v>276309</v>
          </cell>
          <cell r="D30">
            <v>276309</v>
          </cell>
        </row>
        <row r="31">
          <cell r="A31" t="str">
            <v xml:space="preserve">AFUDC Equity </v>
          </cell>
          <cell r="C31">
            <v>-471301.44</v>
          </cell>
          <cell r="D31">
            <v>-471301.44</v>
          </cell>
        </row>
        <row r="32">
          <cell r="A32" t="str">
            <v>Bk Depr on AFUDC - DC</v>
          </cell>
          <cell r="B32">
            <v>274000</v>
          </cell>
          <cell r="D32">
            <v>274000</v>
          </cell>
        </row>
        <row r="33">
          <cell r="A33" t="str">
            <v>Bk Depr on AFUDC - Smeco</v>
          </cell>
          <cell r="B33">
            <v>29250</v>
          </cell>
          <cell r="D33">
            <v>29250</v>
          </cell>
        </row>
        <row r="34">
          <cell r="A34" t="str">
            <v>Bk Depr on AFUDC - MD</v>
          </cell>
          <cell r="B34">
            <v>387250</v>
          </cell>
          <cell r="D34">
            <v>387250</v>
          </cell>
        </row>
        <row r="35">
          <cell r="A35" t="str">
            <v>Amortization Software Costs</v>
          </cell>
          <cell r="B35">
            <v>1823158.72</v>
          </cell>
          <cell r="D35">
            <v>1823158.72</v>
          </cell>
        </row>
        <row r="36">
          <cell r="A36" t="str">
            <v>Software Costs &amp; NPDES Permits</v>
          </cell>
          <cell r="B36">
            <v>0</v>
          </cell>
          <cell r="D36">
            <v>0</v>
          </cell>
        </row>
        <row r="37">
          <cell r="A37" t="str">
            <v>Purchased Software (Tax Amort 3 yrs)</v>
          </cell>
          <cell r="B37">
            <v>-140764.75</v>
          </cell>
          <cell r="D37">
            <v>-140764.75</v>
          </cell>
        </row>
        <row r="38">
          <cell r="A38" t="str">
            <v>Bond Interest - Operating/Nonoperating</v>
          </cell>
          <cell r="B38">
            <v>0</v>
          </cell>
          <cell r="C38">
            <v>0</v>
          </cell>
          <cell r="D38">
            <v>0</v>
          </cell>
        </row>
        <row r="40">
          <cell r="A40" t="str">
            <v>Subtotal Flowthrough</v>
          </cell>
          <cell r="B40">
            <v>2081317.0299999993</v>
          </cell>
          <cell r="C40">
            <v>-471301.44</v>
          </cell>
          <cell r="D40">
            <v>1610015.5899999996</v>
          </cell>
        </row>
        <row r="42">
          <cell r="A42" t="str">
            <v>Normalization Adj - 190</v>
          </cell>
          <cell r="B42">
            <v>0</v>
          </cell>
          <cell r="D42">
            <v>0</v>
          </cell>
        </row>
        <row r="43">
          <cell r="A43" t="str">
            <v>Normalization Adj - 282 FT</v>
          </cell>
          <cell r="B43">
            <v>-864275</v>
          </cell>
          <cell r="D43">
            <v>-864275</v>
          </cell>
        </row>
        <row r="44">
          <cell r="A44" t="str">
            <v>Normalization Adj - 283</v>
          </cell>
          <cell r="B44">
            <v>0</v>
          </cell>
          <cell r="D44">
            <v>0</v>
          </cell>
        </row>
        <row r="46">
          <cell r="A46" t="str">
            <v>Subtotal Normalization</v>
          </cell>
          <cell r="B46">
            <v>-864275</v>
          </cell>
          <cell r="D46">
            <v>-864275</v>
          </cell>
        </row>
        <row r="47">
          <cell r="A47" t="str">
            <v>Sum of M-1 *35%</v>
          </cell>
        </row>
        <row r="48">
          <cell r="A48" t="str">
            <v>Book Income Subject to Tax</v>
          </cell>
          <cell r="B48">
            <v>26641901.57</v>
          </cell>
          <cell r="C48">
            <v>1070868.56</v>
          </cell>
          <cell r="D48">
            <v>27712770.129999999</v>
          </cell>
        </row>
        <row r="49">
          <cell r="D49">
            <v>0</v>
          </cell>
        </row>
        <row r="50">
          <cell r="A50" t="str">
            <v>Adjustments to Compute DC Tax</v>
          </cell>
        </row>
        <row r="51">
          <cell r="A51" t="str">
            <v>Book Depr on Capitalized Taxes</v>
          </cell>
          <cell r="B51">
            <v>138000</v>
          </cell>
          <cell r="D51">
            <v>138000</v>
          </cell>
        </row>
        <row r="52">
          <cell r="A52" t="str">
            <v>Removal Costs Adjust - DC</v>
          </cell>
          <cell r="B52">
            <v>4600914.6900000004</v>
          </cell>
          <cell r="D52">
            <v>4600914.6900000004</v>
          </cell>
        </row>
        <row r="54">
          <cell r="A54" t="str">
            <v>Subtotal Flowthrough</v>
          </cell>
          <cell r="B54">
            <v>4738914.6900000004</v>
          </cell>
          <cell r="C54">
            <v>0</v>
          </cell>
          <cell r="D54">
            <v>4738914.6900000004</v>
          </cell>
        </row>
        <row r="56">
          <cell r="A56" t="str">
            <v>Normalization Adj - 190</v>
          </cell>
          <cell r="B56">
            <v>0</v>
          </cell>
          <cell r="D56">
            <v>0</v>
          </cell>
        </row>
        <row r="57">
          <cell r="A57" t="str">
            <v>Normalization Adj - 282</v>
          </cell>
          <cell r="B57">
            <v>864275</v>
          </cell>
          <cell r="D57">
            <v>864275</v>
          </cell>
        </row>
        <row r="58">
          <cell r="A58" t="str">
            <v>Normalization Adj - 283</v>
          </cell>
          <cell r="B58">
            <v>0</v>
          </cell>
          <cell r="D58">
            <v>0</v>
          </cell>
        </row>
        <row r="60">
          <cell r="A60" t="str">
            <v>Subtotal Normalization</v>
          </cell>
          <cell r="B60">
            <v>864275</v>
          </cell>
          <cell r="C60">
            <v>0</v>
          </cell>
          <cell r="D60">
            <v>864275</v>
          </cell>
        </row>
        <row r="62">
          <cell r="A62" t="str">
            <v>DC Taxable Income</v>
          </cell>
          <cell r="B62">
            <v>32245091.260000002</v>
          </cell>
          <cell r="C62">
            <v>1070868.56</v>
          </cell>
          <cell r="D62">
            <v>33315959.82</v>
          </cell>
        </row>
        <row r="64">
          <cell r="A64" t="str">
            <v>DC Income Tax Provision</v>
          </cell>
          <cell r="B64">
            <v>2595729.8464300004</v>
          </cell>
          <cell r="C64">
            <v>86204.919080000007</v>
          </cell>
          <cell r="D64">
            <v>2681934.7655100003</v>
          </cell>
        </row>
        <row r="66">
          <cell r="A66" t="str">
            <v>Federal Taxable Income</v>
          </cell>
          <cell r="B66">
            <v>24046171.72357</v>
          </cell>
          <cell r="C66">
            <v>984663.64092000003</v>
          </cell>
          <cell r="D66">
            <v>25030835.364489999</v>
          </cell>
        </row>
        <row r="68">
          <cell r="A68" t="str">
            <v>Federal Income Tax Provision</v>
          </cell>
          <cell r="B68">
            <v>8416160.1032494996</v>
          </cell>
          <cell r="C68">
            <v>344632.27432199998</v>
          </cell>
          <cell r="D68">
            <v>8760792.377571499</v>
          </cell>
        </row>
        <row r="70">
          <cell r="A70" t="str">
            <v>Fin 48 adj</v>
          </cell>
          <cell r="D70">
            <v>0</v>
          </cell>
        </row>
        <row r="71">
          <cell r="A71" t="str">
            <v>ITC</v>
          </cell>
          <cell r="B71">
            <v>-508596</v>
          </cell>
          <cell r="D71">
            <v>-508596</v>
          </cell>
        </row>
        <row r="73">
          <cell r="A73" t="str">
            <v>Net Federal Tax Provision</v>
          </cell>
          <cell r="B73">
            <v>7907564.1032494996</v>
          </cell>
          <cell r="C73">
            <v>344632.27432199998</v>
          </cell>
          <cell r="D73">
            <v>8252196.3775714999</v>
          </cell>
        </row>
        <row r="76">
          <cell r="A76" t="str">
            <v>NOTE: Excludes adjusting entries/true-ups</v>
          </cell>
          <cell r="C76" t="str">
            <v>Total Taxes</v>
          </cell>
          <cell r="D76">
            <v>10934131.143081501</v>
          </cell>
        </row>
        <row r="77">
          <cell r="C77" t="str">
            <v>CM JE Tax upload</v>
          </cell>
          <cell r="D77">
            <v>10934131.369999999</v>
          </cell>
        </row>
        <row r="84">
          <cell r="A84" t="str">
            <v>Potomac Electric Power Company</v>
          </cell>
          <cell r="C84" t="str">
            <v>NOT USED</v>
          </cell>
        </row>
        <row r="85">
          <cell r="A85" t="str">
            <v>Report 80</v>
          </cell>
        </row>
        <row r="86">
          <cell r="A86" t="str">
            <v>YTD MARCH 2008  CLOSE</v>
          </cell>
          <cell r="B86" t="str">
            <v>YTD</v>
          </cell>
        </row>
        <row r="87">
          <cell r="A87">
            <v>39702</v>
          </cell>
          <cell r="C87" t="str">
            <v>FINAL</v>
          </cell>
        </row>
        <row r="88">
          <cell r="A88" t="str">
            <v>H:\g056\powertax\Rpt 80PT.XLS</v>
          </cell>
        </row>
        <row r="91">
          <cell r="B91" t="str">
            <v>Operating</v>
          </cell>
          <cell r="C91" t="str">
            <v>Non-Operating</v>
          </cell>
          <cell r="D91" t="str">
            <v>Total</v>
          </cell>
        </row>
        <row r="92">
          <cell r="A92" t="str">
            <v>Pre-Tax Book Income  (per SAP)</v>
          </cell>
          <cell r="B92">
            <v>25455283</v>
          </cell>
          <cell r="D92">
            <v>25455283</v>
          </cell>
        </row>
        <row r="93">
          <cell r="A93" t="str">
            <v>Preferred Dividend Reclass</v>
          </cell>
          <cell r="B93">
            <v>0</v>
          </cell>
          <cell r="D93">
            <v>0</v>
          </cell>
        </row>
        <row r="94">
          <cell r="A94" t="str">
            <v>Pre-Tax Book Income adj (per Tax)</v>
          </cell>
          <cell r="B94">
            <v>25455283</v>
          </cell>
          <cell r="C94">
            <v>0</v>
          </cell>
          <cell r="D94">
            <v>25455283</v>
          </cell>
        </row>
        <row r="95">
          <cell r="A95" t="str">
            <v>Fines &amp; Penalties</v>
          </cell>
          <cell r="B95">
            <v>0</v>
          </cell>
          <cell r="C95">
            <v>70</v>
          </cell>
          <cell r="D95">
            <v>70</v>
          </cell>
        </row>
        <row r="96">
          <cell r="A96" t="str">
            <v>Officer's Life Insurance</v>
          </cell>
          <cell r="B96">
            <v>0</v>
          </cell>
          <cell r="C96">
            <v>1542100</v>
          </cell>
          <cell r="D96">
            <v>1542100</v>
          </cell>
        </row>
        <row r="97">
          <cell r="A97" t="str">
            <v>Lobbying Expenses - N/O</v>
          </cell>
          <cell r="B97">
            <v>0</v>
          </cell>
          <cell r="C97">
            <v>0</v>
          </cell>
          <cell r="D97">
            <v>0</v>
          </cell>
        </row>
        <row r="98">
          <cell r="A98" t="str">
            <v>Non-Deductible Meals</v>
          </cell>
          <cell r="B98">
            <v>52377.88</v>
          </cell>
          <cell r="C98">
            <v>0</v>
          </cell>
          <cell r="D98">
            <v>52377.88</v>
          </cell>
        </row>
        <row r="99">
          <cell r="A99" t="str">
            <v>OPEB Medicare Subsidy</v>
          </cell>
          <cell r="B99">
            <v>-279778</v>
          </cell>
          <cell r="D99">
            <v>-279778</v>
          </cell>
        </row>
        <row r="100">
          <cell r="A100" t="str">
            <v>Non-Operating Costs TBT</v>
          </cell>
          <cell r="B100">
            <v>0</v>
          </cell>
          <cell r="C100">
            <v>0</v>
          </cell>
          <cell r="D100">
            <v>0</v>
          </cell>
        </row>
        <row r="101">
          <cell r="A101" t="str">
            <v xml:space="preserve">Tax allocation from Service </v>
          </cell>
          <cell r="B101">
            <v>196976.66</v>
          </cell>
          <cell r="C101">
            <v>0</v>
          </cell>
          <cell r="D101">
            <v>196976.66</v>
          </cell>
        </row>
        <row r="102">
          <cell r="A102" t="str">
            <v xml:space="preserve">IRS Interest </v>
          </cell>
          <cell r="B102">
            <v>0</v>
          </cell>
          <cell r="D102">
            <v>0</v>
          </cell>
        </row>
        <row r="103">
          <cell r="A103" t="str">
            <v>Nondeductible Contributions</v>
          </cell>
          <cell r="B103">
            <v>0</v>
          </cell>
          <cell r="C103">
            <v>0</v>
          </cell>
          <cell r="D103">
            <v>0</v>
          </cell>
        </row>
        <row r="105">
          <cell r="A105" t="str">
            <v xml:space="preserve">Subtotal - Permanent </v>
          </cell>
          <cell r="B105">
            <v>-30423.459999999992</v>
          </cell>
          <cell r="C105">
            <v>1542170</v>
          </cell>
          <cell r="D105">
            <v>1511746.54</v>
          </cell>
        </row>
        <row r="107">
          <cell r="A107" t="str">
            <v>Removal Costs</v>
          </cell>
          <cell r="B107">
            <v>-8598687.9800000004</v>
          </cell>
          <cell r="C107">
            <v>0</v>
          </cell>
          <cell r="D107">
            <v>-8598687.9800000004</v>
          </cell>
        </row>
        <row r="108">
          <cell r="A108" t="str">
            <v>Removal Cost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Adj Removal Costs</v>
          </cell>
          <cell r="B109">
            <v>1284083.7</v>
          </cell>
          <cell r="C109">
            <v>0</v>
          </cell>
          <cell r="D109">
            <v>1284083.7</v>
          </cell>
        </row>
        <row r="110">
          <cell r="A110" t="str">
            <v>Removal Costs Adjustment - DC</v>
          </cell>
          <cell r="B110">
            <v>2675559.59</v>
          </cell>
          <cell r="C110">
            <v>0</v>
          </cell>
          <cell r="D110">
            <v>2675559.59</v>
          </cell>
        </row>
        <row r="111">
          <cell r="A111" t="str">
            <v>MD Property Tax Adjustment</v>
          </cell>
          <cell r="B111">
            <v>250000</v>
          </cell>
          <cell r="C111">
            <v>0</v>
          </cell>
          <cell r="D111">
            <v>250000</v>
          </cell>
        </row>
        <row r="112">
          <cell r="A112" t="str">
            <v>Excess Book / Tax Depr (pre '75)</v>
          </cell>
          <cell r="B112">
            <v>3821158.75</v>
          </cell>
          <cell r="C112">
            <v>0</v>
          </cell>
          <cell r="D112">
            <v>3821158.75</v>
          </cell>
        </row>
        <row r="113">
          <cell r="A113" t="str">
            <v>AFUDC Equity (Control Center)</v>
          </cell>
          <cell r="B113">
            <v>276309</v>
          </cell>
          <cell r="C113">
            <v>0</v>
          </cell>
          <cell r="D113">
            <v>276309</v>
          </cell>
        </row>
        <row r="114">
          <cell r="A114" t="str">
            <v xml:space="preserve">AFUDC Equity </v>
          </cell>
          <cell r="B114">
            <v>0</v>
          </cell>
          <cell r="C114">
            <v>-471301.44</v>
          </cell>
          <cell r="D114">
            <v>-471301.44</v>
          </cell>
        </row>
        <row r="115">
          <cell r="A115" t="str">
            <v>Bk Depr on AFUDC - DC</v>
          </cell>
          <cell r="B115">
            <v>274000</v>
          </cell>
          <cell r="C115">
            <v>0</v>
          </cell>
          <cell r="D115">
            <v>274000</v>
          </cell>
        </row>
        <row r="116">
          <cell r="A116" t="str">
            <v>Bk Depr on AFUDC - Smeco</v>
          </cell>
          <cell r="B116">
            <v>29250</v>
          </cell>
          <cell r="C116">
            <v>0</v>
          </cell>
          <cell r="D116">
            <v>29250</v>
          </cell>
        </row>
        <row r="117">
          <cell r="A117" t="str">
            <v>Bk Depr on AFUDC - MD</v>
          </cell>
          <cell r="B117">
            <v>387250</v>
          </cell>
          <cell r="C117">
            <v>0</v>
          </cell>
          <cell r="D117">
            <v>387250</v>
          </cell>
        </row>
        <row r="118">
          <cell r="A118" t="str">
            <v>Amortization Software Costs</v>
          </cell>
          <cell r="B118">
            <v>1823158.72</v>
          </cell>
          <cell r="C118">
            <v>0</v>
          </cell>
          <cell r="D118">
            <v>1823158.72</v>
          </cell>
        </row>
        <row r="119">
          <cell r="A119" t="str">
            <v>Software Costs &amp; NPDES Permits</v>
          </cell>
          <cell r="B119">
            <v>0</v>
          </cell>
          <cell r="C119">
            <v>0</v>
          </cell>
          <cell r="D119">
            <v>0</v>
          </cell>
        </row>
        <row r="120">
          <cell r="A120" t="str">
            <v>Purchased Software</v>
          </cell>
          <cell r="B120">
            <v>-140764.75</v>
          </cell>
          <cell r="C120">
            <v>0</v>
          </cell>
          <cell r="D120">
            <v>-140764.75</v>
          </cell>
        </row>
        <row r="121">
          <cell r="A121" t="str">
            <v>Bond Interest - Operating/Nonoperating</v>
          </cell>
          <cell r="B121">
            <v>0</v>
          </cell>
          <cell r="C121">
            <v>0</v>
          </cell>
          <cell r="D121">
            <v>0</v>
          </cell>
        </row>
        <row r="123">
          <cell r="A123" t="str">
            <v>Subtotal Flowthrough</v>
          </cell>
          <cell r="B123">
            <v>2081317.0299999993</v>
          </cell>
          <cell r="C123">
            <v>-471301.44</v>
          </cell>
          <cell r="D123">
            <v>1610015.5899999994</v>
          </cell>
        </row>
        <row r="125">
          <cell r="A125" t="str">
            <v>Normalization Adj - 190</v>
          </cell>
          <cell r="B125">
            <v>0</v>
          </cell>
          <cell r="C125">
            <v>0</v>
          </cell>
          <cell r="D125">
            <v>0</v>
          </cell>
        </row>
        <row r="126">
          <cell r="A126" t="str">
            <v>Normalization Adj - 282 FT</v>
          </cell>
          <cell r="B126">
            <v>-864275</v>
          </cell>
          <cell r="C126">
            <v>0</v>
          </cell>
          <cell r="D126">
            <v>-864275</v>
          </cell>
        </row>
        <row r="127">
          <cell r="A127" t="str">
            <v>Normalization Adj - 283</v>
          </cell>
          <cell r="B127">
            <v>0</v>
          </cell>
          <cell r="C127">
            <v>0</v>
          </cell>
          <cell r="D127">
            <v>0</v>
          </cell>
        </row>
        <row r="129">
          <cell r="A129" t="str">
            <v>Subtotal Normalization</v>
          </cell>
          <cell r="B129">
            <v>-864275</v>
          </cell>
          <cell r="C129">
            <v>0</v>
          </cell>
          <cell r="D129">
            <v>-864275</v>
          </cell>
        </row>
        <row r="131">
          <cell r="A131" t="str">
            <v>Book Income Subject to Tax</v>
          </cell>
          <cell r="B131">
            <v>26641901.57</v>
          </cell>
          <cell r="C131">
            <v>1070868.56</v>
          </cell>
          <cell r="D131">
            <v>27712770.129999999</v>
          </cell>
        </row>
        <row r="133">
          <cell r="A133" t="str">
            <v>Adjustments to Compute DC Tax</v>
          </cell>
          <cell r="B133">
            <v>0</v>
          </cell>
          <cell r="C133">
            <v>0</v>
          </cell>
        </row>
        <row r="134">
          <cell r="A134" t="str">
            <v>Book Depr on Capitalized Taxes</v>
          </cell>
          <cell r="B134">
            <v>138000</v>
          </cell>
          <cell r="C134">
            <v>0</v>
          </cell>
          <cell r="D134">
            <v>138000</v>
          </cell>
        </row>
        <row r="135">
          <cell r="A135" t="str">
            <v>Removal Costs Adjust - DC</v>
          </cell>
          <cell r="B135">
            <v>4600914.6900000004</v>
          </cell>
          <cell r="C135">
            <v>0</v>
          </cell>
          <cell r="D135">
            <v>4600914.6900000004</v>
          </cell>
        </row>
        <row r="137">
          <cell r="A137" t="str">
            <v>Subtotal Flowthrough</v>
          </cell>
          <cell r="B137">
            <v>4738914.6900000004</v>
          </cell>
          <cell r="C137">
            <v>0</v>
          </cell>
          <cell r="D137">
            <v>4738914.6900000004</v>
          </cell>
        </row>
        <row r="139">
          <cell r="A139" t="str">
            <v>Normalization Adj - 190</v>
          </cell>
          <cell r="B139">
            <v>0</v>
          </cell>
          <cell r="C139">
            <v>0</v>
          </cell>
          <cell r="D139">
            <v>0</v>
          </cell>
        </row>
        <row r="140">
          <cell r="A140" t="str">
            <v>Normalization Adj - 282</v>
          </cell>
          <cell r="B140">
            <v>864275</v>
          </cell>
          <cell r="C140">
            <v>0</v>
          </cell>
          <cell r="D140">
            <v>864275</v>
          </cell>
        </row>
        <row r="141">
          <cell r="A141" t="str">
            <v>Normalization Adj - 283</v>
          </cell>
          <cell r="B141">
            <v>0</v>
          </cell>
          <cell r="C141">
            <v>0</v>
          </cell>
          <cell r="D141">
            <v>0</v>
          </cell>
        </row>
        <row r="143">
          <cell r="A143" t="str">
            <v>Subtotal Normalization</v>
          </cell>
          <cell r="B143">
            <v>864275</v>
          </cell>
          <cell r="C143">
            <v>0</v>
          </cell>
          <cell r="D143">
            <v>864275</v>
          </cell>
        </row>
        <row r="145">
          <cell r="A145" t="str">
            <v>DC Taxable Income</v>
          </cell>
          <cell r="B145">
            <v>32245091.260000002</v>
          </cell>
          <cell r="C145">
            <v>1070868.56</v>
          </cell>
          <cell r="D145">
            <v>33315959.82</v>
          </cell>
        </row>
        <row r="147">
          <cell r="A147" t="str">
            <v>DC Income Tax Provision</v>
          </cell>
          <cell r="B147">
            <v>2595729.8464300004</v>
          </cell>
          <cell r="C147">
            <v>86204.919080000007</v>
          </cell>
          <cell r="D147">
            <v>2681934.7655100003</v>
          </cell>
        </row>
        <row r="149">
          <cell r="A149" t="str">
            <v>Federal Taxable Income</v>
          </cell>
          <cell r="B149">
            <v>24046171.72357</v>
          </cell>
          <cell r="C149">
            <v>984663.64092000003</v>
          </cell>
          <cell r="D149">
            <v>25030835.364489999</v>
          </cell>
        </row>
        <row r="151">
          <cell r="A151" t="str">
            <v>Federal Income Tax Provision</v>
          </cell>
          <cell r="B151">
            <v>8416160.1032494996</v>
          </cell>
          <cell r="C151">
            <v>344632.27432199998</v>
          </cell>
          <cell r="D151">
            <v>8760792.377571499</v>
          </cell>
        </row>
        <row r="153">
          <cell r="A153" t="str">
            <v>Empowerment Zone Credit</v>
          </cell>
          <cell r="B153">
            <v>0</v>
          </cell>
          <cell r="D153">
            <v>0</v>
          </cell>
        </row>
        <row r="154">
          <cell r="A154" t="str">
            <v>ITC</v>
          </cell>
          <cell r="B154">
            <v>-508596</v>
          </cell>
          <cell r="C154">
            <v>0</v>
          </cell>
          <cell r="D154">
            <v>-508596</v>
          </cell>
        </row>
        <row r="156">
          <cell r="A156" t="str">
            <v>Net Federal Tax Provision</v>
          </cell>
          <cell r="B156">
            <v>7907564.1032494996</v>
          </cell>
          <cell r="C156">
            <v>344632.27432199998</v>
          </cell>
          <cell r="D156">
            <v>8252196.3775714999</v>
          </cell>
        </row>
        <row r="158">
          <cell r="A158" t="str">
            <v>NOTE: Excludes adjusting entries</v>
          </cell>
          <cell r="C158" t="str">
            <v>Total Taxes</v>
          </cell>
          <cell r="D158">
            <v>10934131.143081501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Expense"/>
      <sheetName val="Notes"/>
      <sheetName val="Hierarchy"/>
      <sheetName val="Graph"/>
      <sheetName val="10.08.5 - 2008 Capital - TDBU"/>
      <sheetName val="10.08.3 - 2008 Expense - TDBU"/>
      <sheetName val="10.08.2 - 2008 Expense"/>
      <sheetName val="10.08.4 -2008 Capital"/>
    </sheetNames>
    <sheetDataSet>
      <sheetData sheetId="0"/>
      <sheetData sheetId="1"/>
      <sheetData sheetId="2"/>
      <sheetData sheetId="3">
        <row r="2">
          <cell r="C2" t="str">
            <v>Node</v>
          </cell>
          <cell r="D2" t="str">
            <v>Level</v>
          </cell>
          <cell r="E2" t="str">
            <v>Group/Final</v>
          </cell>
        </row>
        <row r="3">
          <cell r="B3" t="str">
            <v>F999996</v>
          </cell>
          <cell r="C3" t="str">
            <v>F999996</v>
          </cell>
          <cell r="D3">
            <v>1</v>
          </cell>
          <cell r="E3" t="str">
            <v>F</v>
          </cell>
        </row>
        <row r="4">
          <cell r="B4" t="str">
            <v>1000PPBU</v>
          </cell>
          <cell r="C4" t="str">
            <v>PPBU</v>
          </cell>
          <cell r="D4">
            <v>2</v>
          </cell>
          <cell r="E4" t="str">
            <v>G</v>
          </cell>
        </row>
        <row r="5">
          <cell r="B5" t="str">
            <v>F513084</v>
          </cell>
          <cell r="C5" t="str">
            <v>F513084</v>
          </cell>
          <cell r="D5">
            <v>3</v>
          </cell>
          <cell r="E5" t="str">
            <v>F</v>
          </cell>
        </row>
        <row r="6">
          <cell r="B6" t="str">
            <v>F513108</v>
          </cell>
          <cell r="C6" t="str">
            <v>F513108</v>
          </cell>
          <cell r="D6">
            <v>3</v>
          </cell>
          <cell r="E6" t="str">
            <v>F</v>
          </cell>
        </row>
        <row r="7">
          <cell r="B7" t="str">
            <v>F516573</v>
          </cell>
          <cell r="C7" t="str">
            <v>F516573</v>
          </cell>
          <cell r="D7">
            <v>3</v>
          </cell>
          <cell r="E7" t="str">
            <v>F</v>
          </cell>
        </row>
        <row r="8">
          <cell r="B8" t="str">
            <v>F516574</v>
          </cell>
          <cell r="C8" t="str">
            <v>F516574</v>
          </cell>
          <cell r="D8">
            <v>3</v>
          </cell>
          <cell r="E8" t="str">
            <v>F</v>
          </cell>
        </row>
        <row r="9">
          <cell r="B9" t="str">
            <v>F516645</v>
          </cell>
          <cell r="C9" t="str">
            <v>F516645</v>
          </cell>
          <cell r="D9">
            <v>3</v>
          </cell>
          <cell r="E9" t="str">
            <v>F</v>
          </cell>
        </row>
        <row r="10">
          <cell r="B10" t="str">
            <v>F516648</v>
          </cell>
          <cell r="C10" t="str">
            <v>F516648</v>
          </cell>
          <cell r="D10">
            <v>3</v>
          </cell>
          <cell r="E10" t="str">
            <v>F</v>
          </cell>
        </row>
        <row r="11">
          <cell r="B11" t="str">
            <v>F525978</v>
          </cell>
          <cell r="C11" t="str">
            <v>F525978</v>
          </cell>
          <cell r="D11">
            <v>3</v>
          </cell>
          <cell r="E11" t="str">
            <v>F</v>
          </cell>
        </row>
        <row r="12">
          <cell r="B12" t="str">
            <v>F526196</v>
          </cell>
          <cell r="C12" t="str">
            <v>F526196</v>
          </cell>
          <cell r="D12">
            <v>3</v>
          </cell>
          <cell r="E12" t="str">
            <v>F</v>
          </cell>
        </row>
        <row r="13">
          <cell r="B13" t="str">
            <v>1000EGYSUPMG</v>
          </cell>
          <cell r="C13" t="str">
            <v>EGYSUPMG</v>
          </cell>
          <cell r="D13">
            <v>4</v>
          </cell>
          <cell r="E13" t="str">
            <v>G</v>
          </cell>
        </row>
        <row r="14">
          <cell r="B14" t="str">
            <v>F525966</v>
          </cell>
          <cell r="C14" t="str">
            <v>F525966</v>
          </cell>
          <cell r="D14">
            <v>5</v>
          </cell>
          <cell r="E14" t="str">
            <v>F</v>
          </cell>
        </row>
        <row r="15">
          <cell r="B15" t="str">
            <v>F525971</v>
          </cell>
          <cell r="C15" t="str">
            <v>F525971</v>
          </cell>
          <cell r="D15">
            <v>5</v>
          </cell>
          <cell r="E15" t="str">
            <v>F</v>
          </cell>
        </row>
        <row r="16">
          <cell r="B16" t="str">
            <v>1000PPBUCONT</v>
          </cell>
          <cell r="C16" t="str">
            <v>PPBUCONT</v>
          </cell>
          <cell r="D16">
            <v>6</v>
          </cell>
          <cell r="E16" t="str">
            <v>G</v>
          </cell>
        </row>
        <row r="17">
          <cell r="B17" t="str">
            <v>F513096</v>
          </cell>
          <cell r="C17" t="str">
            <v>F513096</v>
          </cell>
          <cell r="D17">
            <v>7</v>
          </cell>
          <cell r="E17" t="str">
            <v>F</v>
          </cell>
        </row>
        <row r="18">
          <cell r="B18" t="str">
            <v>F513120</v>
          </cell>
          <cell r="C18" t="str">
            <v>F513120</v>
          </cell>
          <cell r="D18">
            <v>7</v>
          </cell>
          <cell r="E18" t="str">
            <v>F</v>
          </cell>
        </row>
        <row r="19">
          <cell r="B19" t="str">
            <v>1000DEMNDFORE</v>
          </cell>
          <cell r="C19" t="str">
            <v>DEMNDFORE</v>
          </cell>
          <cell r="D19">
            <v>6</v>
          </cell>
          <cell r="E19" t="str">
            <v>G</v>
          </cell>
        </row>
        <row r="20">
          <cell r="B20" t="str">
            <v>F513098</v>
          </cell>
          <cell r="C20" t="str">
            <v>F513098</v>
          </cell>
          <cell r="D20">
            <v>7</v>
          </cell>
          <cell r="E20" t="str">
            <v>F</v>
          </cell>
        </row>
        <row r="21">
          <cell r="B21" t="str">
            <v>F513122</v>
          </cell>
          <cell r="C21" t="str">
            <v>F513122</v>
          </cell>
          <cell r="D21">
            <v>7</v>
          </cell>
          <cell r="E21" t="str">
            <v>F</v>
          </cell>
        </row>
        <row r="22">
          <cell r="B22" t="str">
            <v>1000REGCOMP</v>
          </cell>
          <cell r="C22" t="str">
            <v>REGCOMP</v>
          </cell>
          <cell r="D22">
            <v>6</v>
          </cell>
          <cell r="E22" t="str">
            <v>G</v>
          </cell>
        </row>
        <row r="23">
          <cell r="B23" t="str">
            <v>F513101</v>
          </cell>
          <cell r="C23" t="str">
            <v>F513101</v>
          </cell>
          <cell r="D23">
            <v>7</v>
          </cell>
          <cell r="E23" t="str">
            <v>F</v>
          </cell>
        </row>
        <row r="24">
          <cell r="B24" t="str">
            <v>F513125</v>
          </cell>
          <cell r="C24" t="str">
            <v>F513125</v>
          </cell>
          <cell r="D24">
            <v>7</v>
          </cell>
          <cell r="E24" t="str">
            <v>F</v>
          </cell>
        </row>
        <row r="25">
          <cell r="B25" t="str">
            <v>1000ENGPLANNG</v>
          </cell>
          <cell r="C25" t="str">
            <v>ENGPLANNG</v>
          </cell>
          <cell r="D25">
            <v>6</v>
          </cell>
          <cell r="E25" t="str">
            <v>G</v>
          </cell>
        </row>
        <row r="26">
          <cell r="B26" t="str">
            <v>F513099</v>
          </cell>
          <cell r="C26" t="str">
            <v>F513099</v>
          </cell>
          <cell r="D26">
            <v>7</v>
          </cell>
          <cell r="E26" t="str">
            <v>F</v>
          </cell>
        </row>
        <row r="27">
          <cell r="B27" t="str">
            <v>F513123</v>
          </cell>
          <cell r="C27" t="str">
            <v>F513123</v>
          </cell>
          <cell r="D27">
            <v>7</v>
          </cell>
          <cell r="E27" t="str">
            <v>F</v>
          </cell>
        </row>
        <row r="28">
          <cell r="B28" t="str">
            <v>1000ENERGYOPR</v>
          </cell>
          <cell r="C28" t="str">
            <v>ENERGYOPR</v>
          </cell>
          <cell r="D28">
            <v>6</v>
          </cell>
          <cell r="E28" t="str">
            <v>G</v>
          </cell>
        </row>
        <row r="29">
          <cell r="B29" t="str">
            <v>F525648</v>
          </cell>
          <cell r="C29" t="str">
            <v>F525648</v>
          </cell>
          <cell r="D29">
            <v>7</v>
          </cell>
          <cell r="E29" t="str">
            <v>F</v>
          </cell>
        </row>
        <row r="30">
          <cell r="B30" t="str">
            <v>F525649</v>
          </cell>
          <cell r="C30" t="str">
            <v>F525649</v>
          </cell>
          <cell r="D30">
            <v>7</v>
          </cell>
          <cell r="E30" t="str">
            <v>F</v>
          </cell>
        </row>
        <row r="31">
          <cell r="B31" t="str">
            <v>1000ESMMGMT</v>
          </cell>
          <cell r="C31" t="str">
            <v>ESMMGMT</v>
          </cell>
          <cell r="D31">
            <v>6</v>
          </cell>
          <cell r="E31" t="str">
            <v>G</v>
          </cell>
        </row>
        <row r="32">
          <cell r="B32" t="str">
            <v>F513095</v>
          </cell>
          <cell r="C32" t="str">
            <v>F513095</v>
          </cell>
          <cell r="D32">
            <v>7</v>
          </cell>
          <cell r="E32" t="str">
            <v>F</v>
          </cell>
        </row>
        <row r="33">
          <cell r="B33" t="str">
            <v>F513119</v>
          </cell>
          <cell r="C33" t="str">
            <v>F513119</v>
          </cell>
          <cell r="D33">
            <v>7</v>
          </cell>
          <cell r="E33" t="str">
            <v>F</v>
          </cell>
        </row>
        <row r="34">
          <cell r="B34" t="str">
            <v>1000ENGOPS</v>
          </cell>
          <cell r="C34" t="str">
            <v>ENGOPS</v>
          </cell>
          <cell r="D34">
            <v>6</v>
          </cell>
          <cell r="E34" t="str">
            <v>G</v>
          </cell>
        </row>
        <row r="35">
          <cell r="B35" t="str">
            <v>1000DAYAHEAD</v>
          </cell>
          <cell r="C35" t="str">
            <v>DAYAHEAD</v>
          </cell>
          <cell r="D35">
            <v>8</v>
          </cell>
          <cell r="E35" t="str">
            <v>G</v>
          </cell>
        </row>
        <row r="36">
          <cell r="B36" t="str">
            <v>F513097</v>
          </cell>
          <cell r="C36" t="str">
            <v>F513097</v>
          </cell>
          <cell r="D36">
            <v>9</v>
          </cell>
          <cell r="E36" t="str">
            <v>F</v>
          </cell>
        </row>
        <row r="37">
          <cell r="B37" t="str">
            <v>F513121</v>
          </cell>
          <cell r="C37" t="str">
            <v>F513121</v>
          </cell>
          <cell r="D37">
            <v>9</v>
          </cell>
          <cell r="E37" t="str">
            <v>F</v>
          </cell>
        </row>
        <row r="38">
          <cell r="B38" t="str">
            <v>1000REALTIME</v>
          </cell>
          <cell r="C38" t="str">
            <v>REALTIME</v>
          </cell>
          <cell r="D38">
            <v>8</v>
          </cell>
          <cell r="E38" t="str">
            <v>G</v>
          </cell>
        </row>
        <row r="39">
          <cell r="B39" t="str">
            <v>F513100</v>
          </cell>
          <cell r="C39" t="str">
            <v>F513100</v>
          </cell>
          <cell r="D39">
            <v>9</v>
          </cell>
          <cell r="E39" t="str">
            <v>F</v>
          </cell>
        </row>
        <row r="40">
          <cell r="B40" t="str">
            <v>F513124</v>
          </cell>
          <cell r="C40" t="str">
            <v>F513124</v>
          </cell>
          <cell r="D40">
            <v>9</v>
          </cell>
          <cell r="E40" t="str">
            <v>F</v>
          </cell>
        </row>
        <row r="41">
          <cell r="B41" t="str">
            <v>1000PPBURAP</v>
          </cell>
          <cell r="C41" t="str">
            <v>PPBURAP</v>
          </cell>
          <cell r="D41">
            <v>4</v>
          </cell>
          <cell r="E41" t="str">
            <v>G</v>
          </cell>
        </row>
        <row r="42">
          <cell r="B42" t="str">
            <v>F525968</v>
          </cell>
          <cell r="C42" t="str">
            <v>F525968</v>
          </cell>
          <cell r="D42">
            <v>5</v>
          </cell>
          <cell r="E42" t="str">
            <v>F</v>
          </cell>
        </row>
        <row r="43">
          <cell r="B43" t="str">
            <v>F525973</v>
          </cell>
          <cell r="C43" t="str">
            <v>F525973</v>
          </cell>
          <cell r="D43">
            <v>5</v>
          </cell>
          <cell r="E43" t="str">
            <v>F</v>
          </cell>
        </row>
        <row r="44">
          <cell r="B44" t="str">
            <v>1000CONTCOMP</v>
          </cell>
          <cell r="C44" t="str">
            <v>CONTCOMP</v>
          </cell>
          <cell r="D44">
            <v>6</v>
          </cell>
          <cell r="E44" t="str">
            <v>G</v>
          </cell>
        </row>
        <row r="45">
          <cell r="B45" t="str">
            <v>F513090</v>
          </cell>
          <cell r="C45" t="str">
            <v>F513090</v>
          </cell>
          <cell r="D45">
            <v>7</v>
          </cell>
          <cell r="E45" t="str">
            <v>F</v>
          </cell>
        </row>
        <row r="46">
          <cell r="B46" t="str">
            <v>F513114</v>
          </cell>
          <cell r="C46" t="str">
            <v>F513114</v>
          </cell>
          <cell r="D46">
            <v>7</v>
          </cell>
          <cell r="E46" t="str">
            <v>F</v>
          </cell>
        </row>
        <row r="47">
          <cell r="B47" t="str">
            <v>1000CONTMGMT</v>
          </cell>
          <cell r="C47" t="str">
            <v>CONTMGMT</v>
          </cell>
          <cell r="D47">
            <v>6</v>
          </cell>
          <cell r="E47" t="str">
            <v>G</v>
          </cell>
        </row>
        <row r="48">
          <cell r="B48" t="str">
            <v>F513091</v>
          </cell>
          <cell r="C48" t="str">
            <v>F513091</v>
          </cell>
          <cell r="D48">
            <v>7</v>
          </cell>
          <cell r="E48" t="str">
            <v>F</v>
          </cell>
        </row>
        <row r="49">
          <cell r="B49" t="str">
            <v>F513115</v>
          </cell>
          <cell r="C49" t="str">
            <v>F513115</v>
          </cell>
          <cell r="D49">
            <v>7</v>
          </cell>
          <cell r="E49" t="str">
            <v>F</v>
          </cell>
        </row>
        <row r="50">
          <cell r="B50" t="str">
            <v>1000ECOFINMGMT</v>
          </cell>
          <cell r="C50" t="str">
            <v>ECOFINMGMT</v>
          </cell>
          <cell r="D50">
            <v>6</v>
          </cell>
          <cell r="E50" t="str">
            <v>G</v>
          </cell>
        </row>
        <row r="51">
          <cell r="B51" t="str">
            <v>F513092</v>
          </cell>
          <cell r="C51" t="str">
            <v>F513092</v>
          </cell>
          <cell r="D51">
            <v>7</v>
          </cell>
          <cell r="E51" t="str">
            <v>F</v>
          </cell>
        </row>
        <row r="52">
          <cell r="B52" t="str">
            <v>F513116</v>
          </cell>
          <cell r="C52" t="str">
            <v>F513116</v>
          </cell>
          <cell r="D52">
            <v>7</v>
          </cell>
          <cell r="E52" t="str">
            <v>F</v>
          </cell>
        </row>
        <row r="53">
          <cell r="B53" t="str">
            <v>1000REGRERENG</v>
          </cell>
          <cell r="C53" t="str">
            <v>REGRERENG</v>
          </cell>
          <cell r="D53">
            <v>6</v>
          </cell>
          <cell r="E53" t="str">
            <v>G</v>
          </cell>
        </row>
        <row r="54">
          <cell r="B54" t="str">
            <v>F513093</v>
          </cell>
          <cell r="C54" t="str">
            <v>F513093</v>
          </cell>
          <cell r="D54">
            <v>7</v>
          </cell>
          <cell r="E54" t="str">
            <v>F</v>
          </cell>
        </row>
        <row r="55">
          <cell r="B55" t="str">
            <v>F513117</v>
          </cell>
          <cell r="C55" t="str">
            <v>F513117</v>
          </cell>
          <cell r="D55">
            <v>7</v>
          </cell>
          <cell r="E55" t="str">
            <v>F</v>
          </cell>
        </row>
        <row r="56">
          <cell r="B56" t="str">
            <v>1000CUSTGA</v>
          </cell>
          <cell r="C56" t="str">
            <v>CUSTGA</v>
          </cell>
          <cell r="D56">
            <v>6</v>
          </cell>
          <cell r="E56" t="str">
            <v>G</v>
          </cell>
        </row>
        <row r="57">
          <cell r="B57" t="str">
            <v>F513094</v>
          </cell>
          <cell r="C57" t="str">
            <v>F513094</v>
          </cell>
          <cell r="D57">
            <v>7</v>
          </cell>
          <cell r="E57" t="str">
            <v>F</v>
          </cell>
        </row>
        <row r="58">
          <cell r="B58" t="str">
            <v>F513118</v>
          </cell>
          <cell r="C58" t="str">
            <v>F513118</v>
          </cell>
          <cell r="D58">
            <v>7</v>
          </cell>
          <cell r="E58" t="str">
            <v>F</v>
          </cell>
        </row>
        <row r="59">
          <cell r="B59" t="str">
            <v>1000RAPMGMT</v>
          </cell>
          <cell r="C59" t="str">
            <v>RAPMGMT</v>
          </cell>
          <cell r="D59">
            <v>6</v>
          </cell>
          <cell r="E59" t="str">
            <v>G</v>
          </cell>
        </row>
        <row r="60">
          <cell r="B60" t="str">
            <v>F513089</v>
          </cell>
          <cell r="C60" t="str">
            <v>F513089</v>
          </cell>
          <cell r="D60">
            <v>7</v>
          </cell>
          <cell r="E60" t="str">
            <v>F</v>
          </cell>
        </row>
        <row r="61">
          <cell r="B61" t="str">
            <v>F513113</v>
          </cell>
          <cell r="C61" t="str">
            <v>F513113</v>
          </cell>
          <cell r="D61">
            <v>7</v>
          </cell>
          <cell r="E61" t="str">
            <v>F</v>
          </cell>
        </row>
        <row r="62">
          <cell r="B62" t="str">
            <v>1000PPBUMSRP</v>
          </cell>
          <cell r="C62" t="str">
            <v>PPBUMSRP</v>
          </cell>
          <cell r="D62">
            <v>4</v>
          </cell>
          <cell r="E62" t="str">
            <v>G</v>
          </cell>
        </row>
        <row r="63">
          <cell r="B63" t="str">
            <v>F525969</v>
          </cell>
          <cell r="C63" t="str">
            <v>F525969</v>
          </cell>
          <cell r="D63">
            <v>5</v>
          </cell>
          <cell r="E63" t="str">
            <v>F</v>
          </cell>
        </row>
        <row r="64">
          <cell r="B64" t="str">
            <v>F525974</v>
          </cell>
          <cell r="C64" t="str">
            <v>F525974</v>
          </cell>
          <cell r="D64">
            <v>5</v>
          </cell>
          <cell r="E64" t="str">
            <v>F</v>
          </cell>
        </row>
        <row r="65">
          <cell r="B65" t="str">
            <v>1000GENPLNG</v>
          </cell>
          <cell r="C65" t="str">
            <v>GENPLNG</v>
          </cell>
          <cell r="D65">
            <v>6</v>
          </cell>
          <cell r="E65" t="str">
            <v>G</v>
          </cell>
        </row>
        <row r="66">
          <cell r="B66" t="str">
            <v>F513086</v>
          </cell>
          <cell r="C66" t="str">
            <v>F513086</v>
          </cell>
          <cell r="D66">
            <v>7</v>
          </cell>
          <cell r="E66" t="str">
            <v>F</v>
          </cell>
        </row>
        <row r="67">
          <cell r="B67" t="str">
            <v>F513110</v>
          </cell>
          <cell r="C67" t="str">
            <v>F513110</v>
          </cell>
          <cell r="D67">
            <v>7</v>
          </cell>
          <cell r="E67" t="str">
            <v>F</v>
          </cell>
        </row>
        <row r="68">
          <cell r="B68" t="str">
            <v>1000STPLNG</v>
          </cell>
          <cell r="C68" t="str">
            <v>STPLNG</v>
          </cell>
          <cell r="D68">
            <v>6</v>
          </cell>
          <cell r="E68" t="str">
            <v>G</v>
          </cell>
        </row>
        <row r="69">
          <cell r="B69" t="str">
            <v>1000MSRPMGMT</v>
          </cell>
          <cell r="C69" t="str">
            <v>MSRPMGMT</v>
          </cell>
          <cell r="D69">
            <v>6</v>
          </cell>
          <cell r="E69" t="str">
            <v>G</v>
          </cell>
        </row>
        <row r="70">
          <cell r="B70" t="str">
            <v>F513085</v>
          </cell>
          <cell r="C70" t="str">
            <v>F513085</v>
          </cell>
          <cell r="D70">
            <v>7</v>
          </cell>
          <cell r="E70" t="str">
            <v>F</v>
          </cell>
        </row>
        <row r="71">
          <cell r="B71" t="str">
            <v>F513109</v>
          </cell>
          <cell r="C71" t="str">
            <v>F513109</v>
          </cell>
          <cell r="D71">
            <v>7</v>
          </cell>
          <cell r="E71" t="str">
            <v>F</v>
          </cell>
        </row>
        <row r="72">
          <cell r="B72" t="str">
            <v>1000MKTMOR</v>
          </cell>
          <cell r="C72" t="str">
            <v>MKTMOR</v>
          </cell>
          <cell r="D72">
            <v>6</v>
          </cell>
          <cell r="E72" t="str">
            <v>G</v>
          </cell>
        </row>
        <row r="73">
          <cell r="B73" t="str">
            <v>F513087</v>
          </cell>
          <cell r="C73" t="str">
            <v>F513087</v>
          </cell>
          <cell r="D73">
            <v>7</v>
          </cell>
          <cell r="E73" t="str">
            <v>F</v>
          </cell>
        </row>
        <row r="74">
          <cell r="B74" t="str">
            <v>F513111</v>
          </cell>
          <cell r="C74" t="str">
            <v>F513111</v>
          </cell>
          <cell r="D74">
            <v>7</v>
          </cell>
          <cell r="E74" t="str">
            <v>F</v>
          </cell>
        </row>
        <row r="75">
          <cell r="B75" t="str">
            <v>F525450</v>
          </cell>
          <cell r="C75" t="str">
            <v>F525450</v>
          </cell>
          <cell r="D75">
            <v>7</v>
          </cell>
          <cell r="E75" t="str">
            <v>F</v>
          </cell>
        </row>
        <row r="76">
          <cell r="B76" t="str">
            <v>1000RESECON</v>
          </cell>
          <cell r="C76" t="str">
            <v>RESECON</v>
          </cell>
          <cell r="D76">
            <v>6</v>
          </cell>
          <cell r="E76" t="str">
            <v>G</v>
          </cell>
        </row>
        <row r="77">
          <cell r="B77" t="str">
            <v>F513088</v>
          </cell>
          <cell r="C77" t="str">
            <v>F513088</v>
          </cell>
          <cell r="D77">
            <v>7</v>
          </cell>
          <cell r="E77" t="str">
            <v>F</v>
          </cell>
        </row>
        <row r="78">
          <cell r="B78" t="str">
            <v>F513112</v>
          </cell>
          <cell r="C78" t="str">
            <v>F513112</v>
          </cell>
          <cell r="D78">
            <v>7</v>
          </cell>
          <cell r="E78" t="str">
            <v>F</v>
          </cell>
        </row>
        <row r="79">
          <cell r="B79" t="str">
            <v>1000STRPROJ</v>
          </cell>
          <cell r="C79" t="str">
            <v>STRPROJ</v>
          </cell>
          <cell r="D79">
            <v>6</v>
          </cell>
          <cell r="E79" t="str">
            <v>G</v>
          </cell>
        </row>
        <row r="80">
          <cell r="B80" t="str">
            <v>F516736</v>
          </cell>
          <cell r="C80" t="str">
            <v>F516736</v>
          </cell>
          <cell r="D80">
            <v>7</v>
          </cell>
          <cell r="E80" t="str">
            <v>F</v>
          </cell>
        </row>
        <row r="81">
          <cell r="B81" t="str">
            <v>F516737</v>
          </cell>
          <cell r="C81" t="str">
            <v>F516737</v>
          </cell>
          <cell r="D81">
            <v>7</v>
          </cell>
          <cell r="E81" t="str">
            <v>F</v>
          </cell>
        </row>
        <row r="82">
          <cell r="B82" t="str">
            <v>1000PPBUFIN</v>
          </cell>
          <cell r="C82" t="str">
            <v>PPBUFIN</v>
          </cell>
          <cell r="D82">
            <v>4</v>
          </cell>
          <cell r="E82" t="str">
            <v>G</v>
          </cell>
        </row>
        <row r="83">
          <cell r="B83" t="str">
            <v>F525967</v>
          </cell>
          <cell r="C83" t="str">
            <v>F525967</v>
          </cell>
          <cell r="D83">
            <v>5</v>
          </cell>
          <cell r="E83" t="str">
            <v>F</v>
          </cell>
        </row>
        <row r="84">
          <cell r="B84" t="str">
            <v>F525970</v>
          </cell>
          <cell r="C84" t="str">
            <v>F525970</v>
          </cell>
          <cell r="D84">
            <v>5</v>
          </cell>
          <cell r="E84" t="str">
            <v>F</v>
          </cell>
        </row>
        <row r="85">
          <cell r="B85" t="str">
            <v>F525972</v>
          </cell>
          <cell r="C85" t="str">
            <v>F525972</v>
          </cell>
          <cell r="D85">
            <v>5</v>
          </cell>
          <cell r="E85" t="str">
            <v>F</v>
          </cell>
        </row>
        <row r="86">
          <cell r="B86" t="str">
            <v>F525975</v>
          </cell>
          <cell r="C86" t="str">
            <v>F525975</v>
          </cell>
          <cell r="D86">
            <v>5</v>
          </cell>
          <cell r="E86" t="str">
            <v>F</v>
          </cell>
        </row>
        <row r="87">
          <cell r="B87" t="str">
            <v>1000ACCTGRPTG</v>
          </cell>
          <cell r="C87" t="str">
            <v>ACCTGRPTG</v>
          </cell>
          <cell r="D87">
            <v>6</v>
          </cell>
          <cell r="E87" t="str">
            <v>G</v>
          </cell>
        </row>
        <row r="88">
          <cell r="B88" t="str">
            <v>F513103</v>
          </cell>
          <cell r="C88" t="str">
            <v>F513103</v>
          </cell>
          <cell r="D88">
            <v>7</v>
          </cell>
          <cell r="E88" t="str">
            <v>F</v>
          </cell>
        </row>
        <row r="89">
          <cell r="B89" t="str">
            <v>F513127</v>
          </cell>
          <cell r="C89" t="str">
            <v>F513127</v>
          </cell>
          <cell r="D89">
            <v>7</v>
          </cell>
          <cell r="E89" t="str">
            <v>F</v>
          </cell>
        </row>
        <row r="90">
          <cell r="B90" t="str">
            <v>1000BUSPROCMGT</v>
          </cell>
          <cell r="C90" t="str">
            <v>BUSPROCMGT</v>
          </cell>
          <cell r="D90">
            <v>6</v>
          </cell>
          <cell r="E90" t="str">
            <v>G</v>
          </cell>
        </row>
        <row r="91">
          <cell r="B91" t="str">
            <v>F513105</v>
          </cell>
          <cell r="C91" t="str">
            <v>F513105</v>
          </cell>
          <cell r="D91">
            <v>7</v>
          </cell>
          <cell r="E91" t="str">
            <v>F</v>
          </cell>
        </row>
        <row r="92">
          <cell r="B92" t="str">
            <v>F513129</v>
          </cell>
          <cell r="C92" t="str">
            <v>F513129</v>
          </cell>
          <cell r="D92">
            <v>7</v>
          </cell>
          <cell r="E92" t="str">
            <v>F</v>
          </cell>
        </row>
        <row r="93">
          <cell r="B93" t="str">
            <v>1000CONTSETTLE</v>
          </cell>
          <cell r="C93" t="str">
            <v>CONTSETTLE</v>
          </cell>
          <cell r="D93">
            <v>6</v>
          </cell>
          <cell r="E93" t="str">
            <v>G</v>
          </cell>
        </row>
        <row r="94">
          <cell r="B94" t="str">
            <v>F513252</v>
          </cell>
          <cell r="C94" t="str">
            <v>F513252</v>
          </cell>
          <cell r="D94">
            <v>7</v>
          </cell>
          <cell r="E94" t="str">
            <v>F</v>
          </cell>
        </row>
        <row r="95">
          <cell r="B95" t="str">
            <v>F513253</v>
          </cell>
          <cell r="C95" t="str">
            <v>F513253</v>
          </cell>
          <cell r="D95">
            <v>7</v>
          </cell>
          <cell r="E95" t="str">
            <v>F</v>
          </cell>
        </row>
        <row r="96">
          <cell r="B96" t="str">
            <v>1000EXECUMGMT</v>
          </cell>
          <cell r="C96" t="str">
            <v>EXECUMGMT</v>
          </cell>
          <cell r="D96">
            <v>6</v>
          </cell>
          <cell r="E96" t="str">
            <v>G</v>
          </cell>
        </row>
        <row r="97">
          <cell r="B97" t="str">
            <v>F513102</v>
          </cell>
          <cell r="C97" t="str">
            <v>F513102</v>
          </cell>
          <cell r="D97">
            <v>7</v>
          </cell>
          <cell r="E97" t="str">
            <v>F</v>
          </cell>
        </row>
        <row r="98">
          <cell r="B98" t="str">
            <v>F513126</v>
          </cell>
          <cell r="C98" t="str">
            <v>F513126</v>
          </cell>
          <cell r="D98">
            <v>7</v>
          </cell>
          <cell r="E98" t="str">
            <v>F</v>
          </cell>
        </row>
        <row r="99">
          <cell r="B99" t="str">
            <v>1000PPBUMETRNG</v>
          </cell>
          <cell r="C99" t="str">
            <v>PPBUMETRNG</v>
          </cell>
          <cell r="D99">
            <v>6</v>
          </cell>
          <cell r="E99" t="str">
            <v>G</v>
          </cell>
        </row>
        <row r="100">
          <cell r="B100" t="str">
            <v>F513107</v>
          </cell>
          <cell r="C100" t="str">
            <v>F513107</v>
          </cell>
          <cell r="D100">
            <v>7</v>
          </cell>
          <cell r="E100" t="str">
            <v>F</v>
          </cell>
        </row>
        <row r="101">
          <cell r="B101" t="str">
            <v>F513131</v>
          </cell>
          <cell r="C101" t="str">
            <v>F513131</v>
          </cell>
          <cell r="D101">
            <v>7</v>
          </cell>
          <cell r="E101" t="str">
            <v>F</v>
          </cell>
        </row>
        <row r="102">
          <cell r="B102" t="str">
            <v>1000PPBUADMPER</v>
          </cell>
          <cell r="C102" t="str">
            <v>PPBUADMPER</v>
          </cell>
          <cell r="D102">
            <v>6</v>
          </cell>
          <cell r="E102" t="str">
            <v>G</v>
          </cell>
        </row>
        <row r="103">
          <cell r="B103" t="str">
            <v>F513104</v>
          </cell>
          <cell r="C103" t="str">
            <v>F513104</v>
          </cell>
          <cell r="D103">
            <v>7</v>
          </cell>
          <cell r="E103" t="str">
            <v>F</v>
          </cell>
        </row>
        <row r="104">
          <cell r="B104" t="str">
            <v>F513128</v>
          </cell>
          <cell r="C104" t="str">
            <v>F513128</v>
          </cell>
          <cell r="D104">
            <v>7</v>
          </cell>
          <cell r="E104" t="str">
            <v>F</v>
          </cell>
        </row>
        <row r="105">
          <cell r="B105" t="str">
            <v>1000PPBUISO</v>
          </cell>
          <cell r="C105" t="str">
            <v>PPBUISO</v>
          </cell>
          <cell r="D105">
            <v>6</v>
          </cell>
          <cell r="E105" t="str">
            <v>G</v>
          </cell>
        </row>
        <row r="106">
          <cell r="B106" t="str">
            <v>F513106</v>
          </cell>
          <cell r="C106" t="str">
            <v>F513106</v>
          </cell>
          <cell r="D106">
            <v>7</v>
          </cell>
          <cell r="E106" t="str">
            <v>F</v>
          </cell>
        </row>
        <row r="107">
          <cell r="B107" t="str">
            <v>F513130</v>
          </cell>
          <cell r="C107" t="str">
            <v>F513130</v>
          </cell>
          <cell r="D107">
            <v>7</v>
          </cell>
          <cell r="E107" t="str">
            <v>F</v>
          </cell>
        </row>
        <row r="108">
          <cell r="B108" t="str">
            <v>1000CORPCENTER</v>
          </cell>
          <cell r="C108" t="str">
            <v>CORPCENTER</v>
          </cell>
          <cell r="D108">
            <v>2</v>
          </cell>
          <cell r="E108" t="str">
            <v>G</v>
          </cell>
        </row>
        <row r="109">
          <cell r="B109" t="str">
            <v>F526054</v>
          </cell>
          <cell r="C109" t="str">
            <v>F526054</v>
          </cell>
          <cell r="D109">
            <v>3</v>
          </cell>
          <cell r="E109" t="str">
            <v>F</v>
          </cell>
        </row>
        <row r="110">
          <cell r="B110" t="str">
            <v>1000AUDIT</v>
          </cell>
          <cell r="C110" t="str">
            <v>AUDIT</v>
          </cell>
          <cell r="D110">
            <v>4</v>
          </cell>
          <cell r="E110" t="str">
            <v>G</v>
          </cell>
        </row>
        <row r="111">
          <cell r="B111" t="str">
            <v>F516566</v>
          </cell>
          <cell r="C111" t="str">
            <v>F516566</v>
          </cell>
          <cell r="D111">
            <v>5</v>
          </cell>
          <cell r="E111" t="str">
            <v>F</v>
          </cell>
        </row>
        <row r="112">
          <cell r="B112" t="str">
            <v>1000AUDITADM</v>
          </cell>
          <cell r="C112" t="str">
            <v>AUDITADM</v>
          </cell>
          <cell r="D112">
            <v>6</v>
          </cell>
          <cell r="E112" t="str">
            <v>G</v>
          </cell>
        </row>
        <row r="113">
          <cell r="B113" t="str">
            <v>F100200</v>
          </cell>
          <cell r="C113" t="str">
            <v>F100200</v>
          </cell>
          <cell r="D113">
            <v>7</v>
          </cell>
          <cell r="E113" t="str">
            <v>F</v>
          </cell>
        </row>
        <row r="114">
          <cell r="B114" t="str">
            <v>F100201</v>
          </cell>
          <cell r="C114" t="str">
            <v>F100201</v>
          </cell>
          <cell r="D114">
            <v>7</v>
          </cell>
          <cell r="E114" t="str">
            <v>F</v>
          </cell>
        </row>
        <row r="115">
          <cell r="B115" t="str">
            <v>F100202</v>
          </cell>
          <cell r="C115" t="str">
            <v>F100202</v>
          </cell>
          <cell r="D115">
            <v>7</v>
          </cell>
          <cell r="E115" t="str">
            <v>F</v>
          </cell>
        </row>
        <row r="116">
          <cell r="B116" t="str">
            <v>F525001</v>
          </cell>
          <cell r="C116" t="str">
            <v>F525001</v>
          </cell>
          <cell r="D116">
            <v>7</v>
          </cell>
          <cell r="E116" t="str">
            <v>F</v>
          </cell>
        </row>
        <row r="117">
          <cell r="B117" t="str">
            <v>1000FINCONTAUD</v>
          </cell>
          <cell r="C117" t="str">
            <v>FINCONTAUD</v>
          </cell>
          <cell r="D117">
            <v>6</v>
          </cell>
          <cell r="E117" t="str">
            <v>G</v>
          </cell>
        </row>
        <row r="118">
          <cell r="B118" t="str">
            <v>F100203</v>
          </cell>
          <cell r="C118" t="str">
            <v>F100203</v>
          </cell>
          <cell r="D118">
            <v>7</v>
          </cell>
          <cell r="E118" t="str">
            <v>F</v>
          </cell>
        </row>
        <row r="119">
          <cell r="B119" t="str">
            <v>1000OPSAUDCONS</v>
          </cell>
          <cell r="C119" t="str">
            <v>OPSAUDCONS</v>
          </cell>
          <cell r="D119">
            <v>6</v>
          </cell>
          <cell r="E119" t="str">
            <v>G</v>
          </cell>
        </row>
        <row r="120">
          <cell r="B120" t="str">
            <v>F100205</v>
          </cell>
          <cell r="C120" t="str">
            <v>F100205</v>
          </cell>
          <cell r="D120">
            <v>7</v>
          </cell>
          <cell r="E120" t="str">
            <v>F</v>
          </cell>
        </row>
        <row r="121">
          <cell r="B121" t="str">
            <v>1000ITAUDIT</v>
          </cell>
          <cell r="C121" t="str">
            <v>ITAUDIT</v>
          </cell>
          <cell r="D121">
            <v>6</v>
          </cell>
          <cell r="E121" t="str">
            <v>G</v>
          </cell>
        </row>
        <row r="122">
          <cell r="B122" t="str">
            <v>F100207</v>
          </cell>
          <cell r="C122" t="str">
            <v>F100207</v>
          </cell>
          <cell r="D122">
            <v>7</v>
          </cell>
          <cell r="E122" t="str">
            <v>F</v>
          </cell>
        </row>
        <row r="123">
          <cell r="B123" t="str">
            <v>1000EHSAUDIT</v>
          </cell>
          <cell r="C123" t="str">
            <v>EHSAUDIT</v>
          </cell>
          <cell r="D123">
            <v>6</v>
          </cell>
          <cell r="E123" t="str">
            <v>G</v>
          </cell>
        </row>
        <row r="124">
          <cell r="B124" t="str">
            <v>F100209</v>
          </cell>
          <cell r="C124" t="str">
            <v>F100209</v>
          </cell>
          <cell r="D124">
            <v>7</v>
          </cell>
          <cell r="E124" t="str">
            <v>F</v>
          </cell>
        </row>
        <row r="125">
          <cell r="B125" t="str">
            <v>1000BUDGETS</v>
          </cell>
          <cell r="C125" t="str">
            <v>BUDGETS</v>
          </cell>
          <cell r="D125">
            <v>4</v>
          </cell>
          <cell r="E125" t="str">
            <v>G</v>
          </cell>
        </row>
        <row r="126">
          <cell r="B126" t="str">
            <v>F301146</v>
          </cell>
          <cell r="C126" t="str">
            <v>F301146</v>
          </cell>
          <cell r="D126">
            <v>5</v>
          </cell>
          <cell r="E126" t="str">
            <v>F</v>
          </cell>
        </row>
        <row r="127">
          <cell r="B127" t="str">
            <v>F301147</v>
          </cell>
          <cell r="C127" t="str">
            <v>F301147</v>
          </cell>
          <cell r="D127">
            <v>5</v>
          </cell>
          <cell r="E127" t="str">
            <v>F</v>
          </cell>
        </row>
        <row r="128">
          <cell r="B128" t="str">
            <v>F301148</v>
          </cell>
          <cell r="C128" t="str">
            <v>F301148</v>
          </cell>
          <cell r="D128">
            <v>5</v>
          </cell>
          <cell r="E128" t="str">
            <v>F</v>
          </cell>
        </row>
        <row r="129">
          <cell r="B129" t="str">
            <v>1000CORPBUDG</v>
          </cell>
          <cell r="C129" t="str">
            <v>CORPBUDG</v>
          </cell>
          <cell r="D129">
            <v>6</v>
          </cell>
          <cell r="E129" t="str">
            <v>G</v>
          </cell>
        </row>
        <row r="130">
          <cell r="B130" t="str">
            <v>1000TAX</v>
          </cell>
          <cell r="C130" t="str">
            <v>TAX</v>
          </cell>
          <cell r="D130">
            <v>4</v>
          </cell>
          <cell r="E130" t="str">
            <v>G</v>
          </cell>
        </row>
        <row r="131">
          <cell r="B131" t="str">
            <v>F301145</v>
          </cell>
          <cell r="C131" t="str">
            <v>F301145</v>
          </cell>
          <cell r="D131">
            <v>5</v>
          </cell>
          <cell r="E131" t="str">
            <v>F</v>
          </cell>
        </row>
        <row r="132">
          <cell r="B132" t="str">
            <v>1000CONT</v>
          </cell>
          <cell r="C132" t="str">
            <v>CONT</v>
          </cell>
          <cell r="D132">
            <v>4</v>
          </cell>
          <cell r="E132" t="str">
            <v>G</v>
          </cell>
        </row>
        <row r="133">
          <cell r="B133" t="str">
            <v>F301120</v>
          </cell>
          <cell r="C133" t="str">
            <v>F301120</v>
          </cell>
          <cell r="D133">
            <v>5</v>
          </cell>
          <cell r="E133" t="str">
            <v>F</v>
          </cell>
        </row>
        <row r="134">
          <cell r="B134" t="str">
            <v>F990202</v>
          </cell>
          <cell r="C134" t="str">
            <v>F990202</v>
          </cell>
          <cell r="D134">
            <v>5</v>
          </cell>
          <cell r="E134" t="str">
            <v>F</v>
          </cell>
        </row>
        <row r="135">
          <cell r="B135" t="str">
            <v>F990203</v>
          </cell>
          <cell r="C135" t="str">
            <v>F990203</v>
          </cell>
          <cell r="D135">
            <v>5</v>
          </cell>
          <cell r="E135" t="str">
            <v>F</v>
          </cell>
        </row>
        <row r="136">
          <cell r="B136" t="str">
            <v>1000ASSTCONT1</v>
          </cell>
          <cell r="C136" t="str">
            <v>ASSTCONT1</v>
          </cell>
          <cell r="D136">
            <v>6</v>
          </cell>
          <cell r="E136" t="str">
            <v>G</v>
          </cell>
        </row>
        <row r="137">
          <cell r="B137" t="str">
            <v>F525809</v>
          </cell>
          <cell r="C137" t="str">
            <v>F525809</v>
          </cell>
          <cell r="D137">
            <v>7</v>
          </cell>
          <cell r="E137" t="str">
            <v>F</v>
          </cell>
        </row>
        <row r="138">
          <cell r="B138" t="str">
            <v>1000FIS</v>
          </cell>
          <cell r="C138" t="str">
            <v>FIS</v>
          </cell>
          <cell r="D138">
            <v>8</v>
          </cell>
          <cell r="E138" t="str">
            <v>G</v>
          </cell>
        </row>
        <row r="139">
          <cell r="B139" t="str">
            <v>F301121</v>
          </cell>
          <cell r="C139" t="str">
            <v>F301121</v>
          </cell>
          <cell r="D139">
            <v>9</v>
          </cell>
          <cell r="E139" t="str">
            <v>F</v>
          </cell>
        </row>
        <row r="140">
          <cell r="B140" t="str">
            <v>F525127</v>
          </cell>
          <cell r="C140" t="str">
            <v>F525127</v>
          </cell>
          <cell r="D140">
            <v>9</v>
          </cell>
          <cell r="E140" t="str">
            <v>F</v>
          </cell>
        </row>
        <row r="141">
          <cell r="B141" t="str">
            <v>1000ACCTSRECV</v>
          </cell>
          <cell r="C141" t="str">
            <v>ACCTSRECV</v>
          </cell>
          <cell r="D141">
            <v>8</v>
          </cell>
          <cell r="E141" t="str">
            <v>G</v>
          </cell>
        </row>
        <row r="142">
          <cell r="B142" t="str">
            <v>F301125</v>
          </cell>
          <cell r="C142" t="str">
            <v>F301125</v>
          </cell>
          <cell r="D142">
            <v>9</v>
          </cell>
          <cell r="E142" t="str">
            <v>F</v>
          </cell>
        </row>
        <row r="143">
          <cell r="B143" t="str">
            <v>F525130</v>
          </cell>
          <cell r="C143" t="str">
            <v>F525130</v>
          </cell>
          <cell r="D143">
            <v>9</v>
          </cell>
          <cell r="E143" t="str">
            <v>F</v>
          </cell>
        </row>
        <row r="144">
          <cell r="B144" t="str">
            <v>1000CORPPYRL</v>
          </cell>
          <cell r="C144" t="str">
            <v>CORPPYRL</v>
          </cell>
          <cell r="D144">
            <v>8</v>
          </cell>
          <cell r="E144" t="str">
            <v>G</v>
          </cell>
        </row>
        <row r="145">
          <cell r="B145" t="str">
            <v>F301122</v>
          </cell>
          <cell r="C145" t="str">
            <v>F301122</v>
          </cell>
          <cell r="D145">
            <v>9</v>
          </cell>
          <cell r="E145" t="str">
            <v>F</v>
          </cell>
        </row>
        <row r="146">
          <cell r="B146" t="str">
            <v>F301123</v>
          </cell>
          <cell r="C146" t="str">
            <v>F301123</v>
          </cell>
          <cell r="D146">
            <v>9</v>
          </cell>
          <cell r="E146" t="str">
            <v>F</v>
          </cell>
        </row>
        <row r="147">
          <cell r="B147" t="str">
            <v>F525128</v>
          </cell>
          <cell r="C147" t="str">
            <v>F525128</v>
          </cell>
          <cell r="D147">
            <v>9</v>
          </cell>
          <cell r="E147" t="str">
            <v>F</v>
          </cell>
        </row>
        <row r="148">
          <cell r="B148" t="str">
            <v>1000ACCTSPAYBL</v>
          </cell>
          <cell r="C148" t="str">
            <v>ACCTSPAYBL</v>
          </cell>
          <cell r="D148">
            <v>8</v>
          </cell>
          <cell r="E148" t="str">
            <v>G</v>
          </cell>
        </row>
        <row r="149">
          <cell r="B149" t="str">
            <v>F301124</v>
          </cell>
          <cell r="C149" t="str">
            <v>F301124</v>
          </cell>
          <cell r="D149">
            <v>9</v>
          </cell>
          <cell r="E149" t="str">
            <v>F</v>
          </cell>
        </row>
        <row r="150">
          <cell r="B150" t="str">
            <v>F525129</v>
          </cell>
          <cell r="C150" t="str">
            <v>F525129</v>
          </cell>
          <cell r="D150">
            <v>9</v>
          </cell>
          <cell r="E150" t="str">
            <v>F</v>
          </cell>
        </row>
        <row r="151">
          <cell r="B151" t="str">
            <v>1000NONNRGYBIL</v>
          </cell>
          <cell r="C151" t="str">
            <v>NONNRGYBIL</v>
          </cell>
          <cell r="D151">
            <v>8</v>
          </cell>
          <cell r="E151" t="str">
            <v>G</v>
          </cell>
        </row>
        <row r="152">
          <cell r="B152" t="str">
            <v>F301140</v>
          </cell>
          <cell r="C152" t="str">
            <v>F301140</v>
          </cell>
          <cell r="D152">
            <v>9</v>
          </cell>
          <cell r="E152" t="str">
            <v>F</v>
          </cell>
        </row>
        <row r="153">
          <cell r="B153" t="str">
            <v>F526062</v>
          </cell>
          <cell r="C153" t="str">
            <v>F526062</v>
          </cell>
          <cell r="D153">
            <v>9</v>
          </cell>
          <cell r="E153" t="str">
            <v>F</v>
          </cell>
        </row>
        <row r="154">
          <cell r="B154" t="str">
            <v>1000ASSTCONT2</v>
          </cell>
          <cell r="C154" t="str">
            <v>ASSTCONT2</v>
          </cell>
          <cell r="D154">
            <v>6</v>
          </cell>
          <cell r="E154" t="str">
            <v>G</v>
          </cell>
        </row>
        <row r="155">
          <cell r="B155" t="str">
            <v>F301126</v>
          </cell>
          <cell r="C155" t="str">
            <v>F301126</v>
          </cell>
          <cell r="D155">
            <v>7</v>
          </cell>
          <cell r="E155" t="str">
            <v>F</v>
          </cell>
        </row>
        <row r="156">
          <cell r="B156" t="str">
            <v>F526061</v>
          </cell>
          <cell r="C156" t="str">
            <v>F526061</v>
          </cell>
          <cell r="D156">
            <v>7</v>
          </cell>
          <cell r="E156" t="str">
            <v>F</v>
          </cell>
        </row>
        <row r="157">
          <cell r="B157" t="str">
            <v>1000PLNTACTANL</v>
          </cell>
          <cell r="C157" t="str">
            <v>PLNTACTANL</v>
          </cell>
          <cell r="D157">
            <v>8</v>
          </cell>
          <cell r="E157" t="str">
            <v>G</v>
          </cell>
        </row>
        <row r="158">
          <cell r="B158" t="str">
            <v>F301138</v>
          </cell>
          <cell r="C158" t="str">
            <v>F301138</v>
          </cell>
          <cell r="D158">
            <v>9</v>
          </cell>
          <cell r="E158" t="str">
            <v>F</v>
          </cell>
        </row>
        <row r="159">
          <cell r="B159" t="str">
            <v>F513254</v>
          </cell>
          <cell r="C159" t="str">
            <v>F513254</v>
          </cell>
          <cell r="D159">
            <v>9</v>
          </cell>
          <cell r="E159" t="str">
            <v>F</v>
          </cell>
        </row>
        <row r="160">
          <cell r="B160" t="str">
            <v>1000FINRPTG-RC</v>
          </cell>
          <cell r="C160" t="str">
            <v>FINRPTG-RC</v>
          </cell>
          <cell r="D160">
            <v>8</v>
          </cell>
          <cell r="E160" t="str">
            <v>G</v>
          </cell>
        </row>
        <row r="161">
          <cell r="B161" t="str">
            <v>F301127</v>
          </cell>
          <cell r="C161" t="str">
            <v>F301127</v>
          </cell>
          <cell r="D161">
            <v>9</v>
          </cell>
          <cell r="E161" t="str">
            <v>F</v>
          </cell>
        </row>
        <row r="162">
          <cell r="B162" t="str">
            <v>F525131</v>
          </cell>
          <cell r="C162" t="str">
            <v>F525131</v>
          </cell>
          <cell r="D162">
            <v>9</v>
          </cell>
          <cell r="E162" t="str">
            <v>F</v>
          </cell>
        </row>
        <row r="163">
          <cell r="B163" t="str">
            <v>1000ICC</v>
          </cell>
          <cell r="C163" t="str">
            <v>ICC</v>
          </cell>
          <cell r="D163">
            <v>8</v>
          </cell>
          <cell r="E163" t="str">
            <v>G</v>
          </cell>
        </row>
        <row r="164">
          <cell r="B164" t="str">
            <v>F301133</v>
          </cell>
          <cell r="C164" t="str">
            <v>F301133</v>
          </cell>
          <cell r="D164">
            <v>9</v>
          </cell>
          <cell r="E164" t="str">
            <v>F</v>
          </cell>
        </row>
        <row r="165">
          <cell r="B165" t="str">
            <v>F301134</v>
          </cell>
          <cell r="C165" t="str">
            <v>F301134</v>
          </cell>
          <cell r="D165">
            <v>9</v>
          </cell>
          <cell r="E165" t="str">
            <v>F</v>
          </cell>
        </row>
        <row r="166">
          <cell r="B166" t="str">
            <v>F301135</v>
          </cell>
          <cell r="C166" t="str">
            <v>F301135</v>
          </cell>
          <cell r="D166">
            <v>9</v>
          </cell>
          <cell r="E166" t="str">
            <v>F</v>
          </cell>
        </row>
        <row r="167">
          <cell r="B167" t="str">
            <v>F301136</v>
          </cell>
          <cell r="C167" t="str">
            <v>F301136</v>
          </cell>
          <cell r="D167">
            <v>9</v>
          </cell>
          <cell r="E167" t="str">
            <v>F</v>
          </cell>
        </row>
        <row r="168">
          <cell r="B168" t="str">
            <v>F301137</v>
          </cell>
          <cell r="C168" t="str">
            <v>F301137</v>
          </cell>
          <cell r="D168">
            <v>9</v>
          </cell>
          <cell r="E168" t="str">
            <v>F</v>
          </cell>
        </row>
        <row r="169">
          <cell r="B169" t="str">
            <v>F525133</v>
          </cell>
          <cell r="C169" t="str">
            <v>F525133</v>
          </cell>
          <cell r="D169">
            <v>9</v>
          </cell>
          <cell r="E169" t="str">
            <v>F</v>
          </cell>
        </row>
        <row r="170">
          <cell r="B170" t="str">
            <v>1000CORP-REG</v>
          </cell>
          <cell r="C170" t="str">
            <v>CORP-REG</v>
          </cell>
          <cell r="D170">
            <v>8</v>
          </cell>
          <cell r="E170" t="str">
            <v>G</v>
          </cell>
        </row>
        <row r="171">
          <cell r="B171" t="str">
            <v>F301128</v>
          </cell>
          <cell r="C171" t="str">
            <v>F301128</v>
          </cell>
          <cell r="D171">
            <v>9</v>
          </cell>
          <cell r="E171" t="str">
            <v>F</v>
          </cell>
        </row>
        <row r="172">
          <cell r="B172" t="str">
            <v>F301129</v>
          </cell>
          <cell r="C172" t="str">
            <v>F301129</v>
          </cell>
          <cell r="D172">
            <v>9</v>
          </cell>
          <cell r="E172" t="str">
            <v>F</v>
          </cell>
        </row>
        <row r="173">
          <cell r="B173" t="str">
            <v>F301130</v>
          </cell>
          <cell r="C173" t="str">
            <v>F301130</v>
          </cell>
          <cell r="D173">
            <v>9</v>
          </cell>
          <cell r="E173" t="str">
            <v>F</v>
          </cell>
        </row>
        <row r="174">
          <cell r="B174" t="str">
            <v>F301131</v>
          </cell>
          <cell r="C174" t="str">
            <v>F301131</v>
          </cell>
          <cell r="D174">
            <v>9</v>
          </cell>
          <cell r="E174" t="str">
            <v>F</v>
          </cell>
        </row>
        <row r="175">
          <cell r="B175" t="str">
            <v>F301132</v>
          </cell>
          <cell r="C175" t="str">
            <v>F301132</v>
          </cell>
          <cell r="D175">
            <v>9</v>
          </cell>
          <cell r="E175" t="str">
            <v>F</v>
          </cell>
        </row>
        <row r="176">
          <cell r="B176" t="str">
            <v>F525132</v>
          </cell>
          <cell r="C176" t="str">
            <v>F525132</v>
          </cell>
          <cell r="D176">
            <v>9</v>
          </cell>
          <cell r="E176" t="str">
            <v>F</v>
          </cell>
        </row>
        <row r="177">
          <cell r="B177" t="str">
            <v>1000ICB</v>
          </cell>
          <cell r="C177" t="str">
            <v>ICB</v>
          </cell>
          <cell r="D177">
            <v>10</v>
          </cell>
          <cell r="E177" t="str">
            <v>G</v>
          </cell>
        </row>
        <row r="178">
          <cell r="B178" t="str">
            <v>F401080</v>
          </cell>
          <cell r="C178" t="str">
            <v>F401080</v>
          </cell>
          <cell r="D178">
            <v>11</v>
          </cell>
          <cell r="E178" t="str">
            <v>F</v>
          </cell>
        </row>
        <row r="179">
          <cell r="B179" t="str">
            <v>F401081</v>
          </cell>
          <cell r="C179" t="str">
            <v>F401081</v>
          </cell>
          <cell r="D179">
            <v>11</v>
          </cell>
          <cell r="E179" t="str">
            <v>F</v>
          </cell>
        </row>
        <row r="180">
          <cell r="B180" t="str">
            <v>F401082</v>
          </cell>
          <cell r="C180" t="str">
            <v>F401082</v>
          </cell>
          <cell r="D180">
            <v>11</v>
          </cell>
          <cell r="E180" t="str">
            <v>F</v>
          </cell>
        </row>
        <row r="181">
          <cell r="B181" t="str">
            <v>F401083</v>
          </cell>
          <cell r="C181" t="str">
            <v>F401083</v>
          </cell>
          <cell r="D181">
            <v>11</v>
          </cell>
          <cell r="E181" t="str">
            <v>F</v>
          </cell>
        </row>
        <row r="182">
          <cell r="B182" t="str">
            <v>F401084</v>
          </cell>
          <cell r="C182" t="str">
            <v>F401084</v>
          </cell>
          <cell r="D182">
            <v>11</v>
          </cell>
          <cell r="E182" t="str">
            <v>F</v>
          </cell>
        </row>
        <row r="183">
          <cell r="B183" t="str">
            <v>F401085</v>
          </cell>
          <cell r="C183" t="str">
            <v>F401085</v>
          </cell>
          <cell r="D183">
            <v>11</v>
          </cell>
          <cell r="E183" t="str">
            <v>F</v>
          </cell>
        </row>
        <row r="184">
          <cell r="B184" t="str">
            <v>F401086</v>
          </cell>
          <cell r="C184" t="str">
            <v>F401086</v>
          </cell>
          <cell r="D184">
            <v>11</v>
          </cell>
          <cell r="E184" t="str">
            <v>F</v>
          </cell>
        </row>
        <row r="185">
          <cell r="B185" t="str">
            <v>F401087</v>
          </cell>
          <cell r="C185" t="str">
            <v>F401087</v>
          </cell>
          <cell r="D185">
            <v>11</v>
          </cell>
          <cell r="E185" t="str">
            <v>F</v>
          </cell>
        </row>
        <row r="186">
          <cell r="B186" t="str">
            <v>F401088</v>
          </cell>
          <cell r="C186" t="str">
            <v>F401088</v>
          </cell>
          <cell r="D186">
            <v>11</v>
          </cell>
          <cell r="E186" t="str">
            <v>F</v>
          </cell>
        </row>
        <row r="187">
          <cell r="B187" t="str">
            <v>F401089</v>
          </cell>
          <cell r="C187" t="str">
            <v>F401089</v>
          </cell>
          <cell r="D187">
            <v>11</v>
          </cell>
          <cell r="E187" t="str">
            <v>F</v>
          </cell>
        </row>
        <row r="188">
          <cell r="B188" t="str">
            <v>F401090</v>
          </cell>
          <cell r="C188" t="str">
            <v>F401090</v>
          </cell>
          <cell r="D188">
            <v>11</v>
          </cell>
          <cell r="E188" t="str">
            <v>F</v>
          </cell>
        </row>
        <row r="189">
          <cell r="B189" t="str">
            <v>F401091</v>
          </cell>
          <cell r="C189" t="str">
            <v>F401091</v>
          </cell>
          <cell r="D189">
            <v>11</v>
          </cell>
          <cell r="E189" t="str">
            <v>F</v>
          </cell>
        </row>
        <row r="190">
          <cell r="B190" t="str">
            <v>F401092</v>
          </cell>
          <cell r="C190" t="str">
            <v>F401092</v>
          </cell>
          <cell r="D190">
            <v>11</v>
          </cell>
          <cell r="E190" t="str">
            <v>F</v>
          </cell>
        </row>
        <row r="191">
          <cell r="B191" t="str">
            <v>F401093</v>
          </cell>
          <cell r="C191" t="str">
            <v>F401093</v>
          </cell>
          <cell r="D191">
            <v>11</v>
          </cell>
          <cell r="E191" t="str">
            <v>F</v>
          </cell>
        </row>
        <row r="192">
          <cell r="B192" t="str">
            <v>F401094</v>
          </cell>
          <cell r="C192" t="str">
            <v>F401094</v>
          </cell>
          <cell r="D192">
            <v>11</v>
          </cell>
          <cell r="E192" t="str">
            <v>F</v>
          </cell>
        </row>
        <row r="193">
          <cell r="B193" t="str">
            <v>F401095</v>
          </cell>
          <cell r="C193" t="str">
            <v>F401095</v>
          </cell>
          <cell r="D193">
            <v>11</v>
          </cell>
          <cell r="E193" t="str">
            <v>F</v>
          </cell>
        </row>
        <row r="194">
          <cell r="B194" t="str">
            <v>F401096</v>
          </cell>
          <cell r="C194" t="str">
            <v>F401096</v>
          </cell>
          <cell r="D194">
            <v>11</v>
          </cell>
          <cell r="E194" t="str">
            <v>F</v>
          </cell>
        </row>
        <row r="195">
          <cell r="B195" t="str">
            <v>F401097</v>
          </cell>
          <cell r="C195" t="str">
            <v>F401097</v>
          </cell>
          <cell r="D195">
            <v>11</v>
          </cell>
          <cell r="E195" t="str">
            <v>F</v>
          </cell>
        </row>
        <row r="196">
          <cell r="B196" t="str">
            <v>F401098</v>
          </cell>
          <cell r="C196" t="str">
            <v>F401098</v>
          </cell>
          <cell r="D196">
            <v>11</v>
          </cell>
          <cell r="E196" t="str">
            <v>F</v>
          </cell>
        </row>
        <row r="197">
          <cell r="B197" t="str">
            <v>F401099</v>
          </cell>
          <cell r="C197" t="str">
            <v>F401099</v>
          </cell>
          <cell r="D197">
            <v>11</v>
          </cell>
          <cell r="E197" t="str">
            <v>F</v>
          </cell>
        </row>
        <row r="198">
          <cell r="B198" t="str">
            <v>F401100</v>
          </cell>
          <cell r="C198" t="str">
            <v>F401100</v>
          </cell>
          <cell r="D198">
            <v>11</v>
          </cell>
          <cell r="E198" t="str">
            <v>F</v>
          </cell>
        </row>
        <row r="199">
          <cell r="B199" t="str">
            <v>F401101</v>
          </cell>
          <cell r="C199" t="str">
            <v>F401101</v>
          </cell>
          <cell r="D199">
            <v>11</v>
          </cell>
          <cell r="E199" t="str">
            <v>F</v>
          </cell>
        </row>
        <row r="200">
          <cell r="B200" t="str">
            <v>F401102</v>
          </cell>
          <cell r="C200" t="str">
            <v>F401102</v>
          </cell>
          <cell r="D200">
            <v>11</v>
          </cell>
          <cell r="E200" t="str">
            <v>F</v>
          </cell>
        </row>
        <row r="201">
          <cell r="B201" t="str">
            <v>F401103</v>
          </cell>
          <cell r="C201" t="str">
            <v>F401103</v>
          </cell>
          <cell r="D201">
            <v>11</v>
          </cell>
          <cell r="E201" t="str">
            <v>F</v>
          </cell>
        </row>
        <row r="202">
          <cell r="B202" t="str">
            <v>F401104</v>
          </cell>
          <cell r="C202" t="str">
            <v>F401104</v>
          </cell>
          <cell r="D202">
            <v>11</v>
          </cell>
          <cell r="E202" t="str">
            <v>F</v>
          </cell>
        </row>
        <row r="203">
          <cell r="B203" t="str">
            <v>F401105</v>
          </cell>
          <cell r="C203" t="str">
            <v>F401105</v>
          </cell>
          <cell r="D203">
            <v>11</v>
          </cell>
          <cell r="E203" t="str">
            <v>F</v>
          </cell>
        </row>
        <row r="204">
          <cell r="B204" t="str">
            <v>F401106</v>
          </cell>
          <cell r="C204" t="str">
            <v>F401106</v>
          </cell>
          <cell r="D204">
            <v>11</v>
          </cell>
          <cell r="E204" t="str">
            <v>F</v>
          </cell>
        </row>
        <row r="205">
          <cell r="B205" t="str">
            <v>F401107</v>
          </cell>
          <cell r="C205" t="str">
            <v>F401107</v>
          </cell>
          <cell r="D205">
            <v>11</v>
          </cell>
          <cell r="E205" t="str">
            <v>F</v>
          </cell>
        </row>
        <row r="206">
          <cell r="B206" t="str">
            <v>F401108</v>
          </cell>
          <cell r="C206" t="str">
            <v>F401108</v>
          </cell>
          <cell r="D206">
            <v>11</v>
          </cell>
          <cell r="E206" t="str">
            <v>F</v>
          </cell>
        </row>
        <row r="207">
          <cell r="B207" t="str">
            <v>F401109</v>
          </cell>
          <cell r="C207" t="str">
            <v>F401109</v>
          </cell>
          <cell r="D207">
            <v>11</v>
          </cell>
          <cell r="E207" t="str">
            <v>F</v>
          </cell>
        </row>
        <row r="208">
          <cell r="B208" t="str">
            <v>F401110</v>
          </cell>
          <cell r="C208" t="str">
            <v>F401110</v>
          </cell>
          <cell r="D208">
            <v>11</v>
          </cell>
          <cell r="E208" t="str">
            <v>F</v>
          </cell>
        </row>
        <row r="209">
          <cell r="B209" t="str">
            <v>F401111</v>
          </cell>
          <cell r="C209" t="str">
            <v>F401111</v>
          </cell>
          <cell r="D209">
            <v>11</v>
          </cell>
          <cell r="E209" t="str">
            <v>F</v>
          </cell>
        </row>
        <row r="210">
          <cell r="B210" t="str">
            <v>F401112</v>
          </cell>
          <cell r="C210" t="str">
            <v>F401112</v>
          </cell>
          <cell r="D210">
            <v>11</v>
          </cell>
          <cell r="E210" t="str">
            <v>F</v>
          </cell>
        </row>
        <row r="211">
          <cell r="B211" t="str">
            <v>F401113</v>
          </cell>
          <cell r="C211" t="str">
            <v>F401113</v>
          </cell>
          <cell r="D211">
            <v>11</v>
          </cell>
          <cell r="E211" t="str">
            <v>F</v>
          </cell>
        </row>
        <row r="212">
          <cell r="B212" t="str">
            <v>F401114</v>
          </cell>
          <cell r="C212" t="str">
            <v>F401114</v>
          </cell>
          <cell r="D212">
            <v>11</v>
          </cell>
          <cell r="E212" t="str">
            <v>F</v>
          </cell>
        </row>
        <row r="213">
          <cell r="B213" t="str">
            <v>F401115</v>
          </cell>
          <cell r="C213" t="str">
            <v>F401115</v>
          </cell>
          <cell r="D213">
            <v>11</v>
          </cell>
          <cell r="E213" t="str">
            <v>F</v>
          </cell>
        </row>
        <row r="214">
          <cell r="B214" t="str">
            <v>F401116</v>
          </cell>
          <cell r="C214" t="str">
            <v>F401116</v>
          </cell>
          <cell r="D214">
            <v>11</v>
          </cell>
          <cell r="E214" t="str">
            <v>F</v>
          </cell>
        </row>
        <row r="215">
          <cell r="B215" t="str">
            <v>F401117</v>
          </cell>
          <cell r="C215" t="str">
            <v>F401117</v>
          </cell>
          <cell r="D215">
            <v>11</v>
          </cell>
          <cell r="E215" t="str">
            <v>F</v>
          </cell>
        </row>
        <row r="216">
          <cell r="B216" t="str">
            <v>F401118</v>
          </cell>
          <cell r="C216" t="str">
            <v>F401118</v>
          </cell>
          <cell r="D216">
            <v>11</v>
          </cell>
          <cell r="E216" t="str">
            <v>F</v>
          </cell>
        </row>
        <row r="217">
          <cell r="B217" t="str">
            <v>F401119</v>
          </cell>
          <cell r="C217" t="str">
            <v>F401119</v>
          </cell>
          <cell r="D217">
            <v>11</v>
          </cell>
          <cell r="E217" t="str">
            <v>F</v>
          </cell>
        </row>
        <row r="218">
          <cell r="B218" t="str">
            <v>F401120</v>
          </cell>
          <cell r="C218" t="str">
            <v>F401120</v>
          </cell>
          <cell r="D218">
            <v>11</v>
          </cell>
          <cell r="E218" t="str">
            <v>F</v>
          </cell>
        </row>
        <row r="219">
          <cell r="B219" t="str">
            <v>F503065</v>
          </cell>
          <cell r="C219" t="str">
            <v>F503065</v>
          </cell>
          <cell r="D219">
            <v>11</v>
          </cell>
          <cell r="E219" t="str">
            <v>F</v>
          </cell>
        </row>
        <row r="220">
          <cell r="B220" t="str">
            <v>F503066</v>
          </cell>
          <cell r="C220" t="str">
            <v>F503066</v>
          </cell>
          <cell r="D220">
            <v>11</v>
          </cell>
          <cell r="E220" t="str">
            <v>F</v>
          </cell>
        </row>
        <row r="221">
          <cell r="B221" t="str">
            <v>F503067</v>
          </cell>
          <cell r="C221" t="str">
            <v>F503067</v>
          </cell>
          <cell r="D221">
            <v>11</v>
          </cell>
          <cell r="E221" t="str">
            <v>F</v>
          </cell>
        </row>
        <row r="222">
          <cell r="B222" t="str">
            <v>F503068</v>
          </cell>
          <cell r="C222" t="str">
            <v>F503068</v>
          </cell>
          <cell r="D222">
            <v>11</v>
          </cell>
          <cell r="E222" t="str">
            <v>F</v>
          </cell>
        </row>
        <row r="223">
          <cell r="B223" t="str">
            <v>F516729</v>
          </cell>
          <cell r="C223" t="str">
            <v>F516729</v>
          </cell>
          <cell r="D223">
            <v>11</v>
          </cell>
          <cell r="E223" t="str">
            <v>F</v>
          </cell>
        </row>
        <row r="224">
          <cell r="B224" t="str">
            <v>F516730</v>
          </cell>
          <cell r="C224" t="str">
            <v>F516730</v>
          </cell>
          <cell r="D224">
            <v>11</v>
          </cell>
          <cell r="E224" t="str">
            <v>F</v>
          </cell>
        </row>
        <row r="225">
          <cell r="B225" t="str">
            <v>F516731</v>
          </cell>
          <cell r="C225" t="str">
            <v>F516731</v>
          </cell>
          <cell r="D225">
            <v>11</v>
          </cell>
          <cell r="E225" t="str">
            <v>F</v>
          </cell>
        </row>
        <row r="226">
          <cell r="B226" t="str">
            <v>F516732</v>
          </cell>
          <cell r="C226" t="str">
            <v>F516732</v>
          </cell>
          <cell r="D226">
            <v>11</v>
          </cell>
          <cell r="E226" t="str">
            <v>F</v>
          </cell>
        </row>
        <row r="227">
          <cell r="B227" t="str">
            <v>F516733</v>
          </cell>
          <cell r="C227" t="str">
            <v>F516733</v>
          </cell>
          <cell r="D227">
            <v>11</v>
          </cell>
          <cell r="E227" t="str">
            <v>F</v>
          </cell>
        </row>
        <row r="228">
          <cell r="B228" t="str">
            <v>F516734</v>
          </cell>
          <cell r="C228" t="str">
            <v>F516734</v>
          </cell>
          <cell r="D228">
            <v>11</v>
          </cell>
          <cell r="E228" t="str">
            <v>F</v>
          </cell>
        </row>
        <row r="229">
          <cell r="B229" t="str">
            <v>F516738</v>
          </cell>
          <cell r="C229" t="str">
            <v>F516738</v>
          </cell>
          <cell r="D229">
            <v>11</v>
          </cell>
          <cell r="E229" t="str">
            <v>F</v>
          </cell>
        </row>
        <row r="230">
          <cell r="B230" t="str">
            <v>F516739</v>
          </cell>
          <cell r="C230" t="str">
            <v>F516739</v>
          </cell>
          <cell r="D230">
            <v>11</v>
          </cell>
          <cell r="E230" t="str">
            <v>F</v>
          </cell>
        </row>
        <row r="231">
          <cell r="B231" t="str">
            <v>F516740</v>
          </cell>
          <cell r="C231" t="str">
            <v>F516740</v>
          </cell>
          <cell r="D231">
            <v>11</v>
          </cell>
          <cell r="E231" t="str">
            <v>F</v>
          </cell>
        </row>
        <row r="232">
          <cell r="B232" t="str">
            <v>F516741</v>
          </cell>
          <cell r="C232" t="str">
            <v>F516741</v>
          </cell>
          <cell r="D232">
            <v>11</v>
          </cell>
          <cell r="E232" t="str">
            <v>F</v>
          </cell>
        </row>
        <row r="233">
          <cell r="B233" t="str">
            <v>F516742</v>
          </cell>
          <cell r="C233" t="str">
            <v>F516742</v>
          </cell>
          <cell r="D233">
            <v>11</v>
          </cell>
          <cell r="E233" t="str">
            <v>F</v>
          </cell>
        </row>
        <row r="234">
          <cell r="B234" t="str">
            <v>F525675</v>
          </cell>
          <cell r="C234" t="str">
            <v>F525675</v>
          </cell>
          <cell r="D234">
            <v>11</v>
          </cell>
          <cell r="E234" t="str">
            <v>F</v>
          </cell>
        </row>
        <row r="235">
          <cell r="B235" t="str">
            <v>F525676</v>
          </cell>
          <cell r="C235" t="str">
            <v>F525676</v>
          </cell>
          <cell r="D235">
            <v>11</v>
          </cell>
          <cell r="E235" t="str">
            <v>F</v>
          </cell>
        </row>
        <row r="236">
          <cell r="B236" t="str">
            <v>F525677</v>
          </cell>
          <cell r="C236" t="str">
            <v>F525677</v>
          </cell>
          <cell r="D236">
            <v>11</v>
          </cell>
          <cell r="E236" t="str">
            <v>F</v>
          </cell>
        </row>
        <row r="237">
          <cell r="B237" t="str">
            <v>F525678</v>
          </cell>
          <cell r="C237" t="str">
            <v>F525678</v>
          </cell>
          <cell r="D237">
            <v>11</v>
          </cell>
          <cell r="E237" t="str">
            <v>F</v>
          </cell>
        </row>
        <row r="238">
          <cell r="B238" t="str">
            <v>F525679</v>
          </cell>
          <cell r="C238" t="str">
            <v>F525679</v>
          </cell>
          <cell r="D238">
            <v>11</v>
          </cell>
          <cell r="E238" t="str">
            <v>F</v>
          </cell>
        </row>
        <row r="239">
          <cell r="B239" t="str">
            <v>F525680</v>
          </cell>
          <cell r="C239" t="str">
            <v>F525680</v>
          </cell>
          <cell r="D239">
            <v>11</v>
          </cell>
          <cell r="E239" t="str">
            <v>F</v>
          </cell>
        </row>
        <row r="240">
          <cell r="B240" t="str">
            <v>F525681</v>
          </cell>
          <cell r="C240" t="str">
            <v>F525681</v>
          </cell>
          <cell r="D240">
            <v>11</v>
          </cell>
          <cell r="E240" t="str">
            <v>F</v>
          </cell>
        </row>
        <row r="241">
          <cell r="B241" t="str">
            <v>F525682</v>
          </cell>
          <cell r="C241" t="str">
            <v>F525682</v>
          </cell>
          <cell r="D241">
            <v>11</v>
          </cell>
          <cell r="E241" t="str">
            <v>F</v>
          </cell>
        </row>
        <row r="242">
          <cell r="B242" t="str">
            <v>F525683</v>
          </cell>
          <cell r="C242" t="str">
            <v>F525683</v>
          </cell>
          <cell r="D242">
            <v>11</v>
          </cell>
          <cell r="E242" t="str">
            <v>F</v>
          </cell>
        </row>
        <row r="243">
          <cell r="B243" t="str">
            <v>F525684</v>
          </cell>
          <cell r="C243" t="str">
            <v>F525684</v>
          </cell>
          <cell r="D243">
            <v>11</v>
          </cell>
          <cell r="E243" t="str">
            <v>F</v>
          </cell>
        </row>
        <row r="244">
          <cell r="B244" t="str">
            <v>F525685</v>
          </cell>
          <cell r="C244" t="str">
            <v>F525685</v>
          </cell>
          <cell r="D244">
            <v>11</v>
          </cell>
          <cell r="E244" t="str">
            <v>F</v>
          </cell>
        </row>
        <row r="245">
          <cell r="B245" t="str">
            <v>F525686</v>
          </cell>
          <cell r="C245" t="str">
            <v>F525686</v>
          </cell>
          <cell r="D245">
            <v>11</v>
          </cell>
          <cell r="E245" t="str">
            <v>F</v>
          </cell>
        </row>
        <row r="246">
          <cell r="B246" t="str">
            <v>F525839</v>
          </cell>
          <cell r="C246" t="str">
            <v>F525839</v>
          </cell>
          <cell r="D246">
            <v>11</v>
          </cell>
          <cell r="E246" t="str">
            <v>F</v>
          </cell>
        </row>
        <row r="247">
          <cell r="B247" t="str">
            <v>F526012</v>
          </cell>
          <cell r="C247" t="str">
            <v>F526012</v>
          </cell>
          <cell r="D247">
            <v>11</v>
          </cell>
          <cell r="E247" t="str">
            <v>F</v>
          </cell>
        </row>
        <row r="248">
          <cell r="B248" t="str">
            <v>1000CAPRECVSVC</v>
          </cell>
          <cell r="C248" t="str">
            <v>CAPRECVSVC</v>
          </cell>
          <cell r="D248">
            <v>6</v>
          </cell>
          <cell r="E248" t="str">
            <v>G</v>
          </cell>
        </row>
        <row r="249">
          <cell r="B249" t="str">
            <v>F301139</v>
          </cell>
          <cell r="C249" t="str">
            <v>F301139</v>
          </cell>
          <cell r="D249">
            <v>7</v>
          </cell>
          <cell r="E249" t="str">
            <v>F</v>
          </cell>
        </row>
        <row r="250">
          <cell r="B250" t="str">
            <v>F301141</v>
          </cell>
          <cell r="C250" t="str">
            <v>F301141</v>
          </cell>
          <cell r="D250">
            <v>7</v>
          </cell>
          <cell r="E250" t="str">
            <v>F</v>
          </cell>
        </row>
        <row r="251">
          <cell r="B251" t="str">
            <v>F301142</v>
          </cell>
          <cell r="C251" t="str">
            <v>F301142</v>
          </cell>
          <cell r="D251">
            <v>7</v>
          </cell>
          <cell r="E251" t="str">
            <v>F</v>
          </cell>
        </row>
        <row r="252">
          <cell r="B252" t="str">
            <v>F301143</v>
          </cell>
          <cell r="C252" t="str">
            <v>F301143</v>
          </cell>
          <cell r="D252">
            <v>7</v>
          </cell>
          <cell r="E252" t="str">
            <v>F</v>
          </cell>
        </row>
        <row r="253">
          <cell r="B253" t="str">
            <v>F301144</v>
          </cell>
          <cell r="C253" t="str">
            <v>F301144</v>
          </cell>
          <cell r="D253">
            <v>7</v>
          </cell>
          <cell r="E253" t="str">
            <v>F</v>
          </cell>
        </row>
        <row r="254">
          <cell r="B254" t="str">
            <v>F301149</v>
          </cell>
          <cell r="C254" t="str">
            <v>F301149</v>
          </cell>
          <cell r="D254">
            <v>7</v>
          </cell>
          <cell r="E254" t="str">
            <v>F</v>
          </cell>
        </row>
        <row r="255">
          <cell r="B255" t="str">
            <v>F525134</v>
          </cell>
          <cell r="C255" t="str">
            <v>F525134</v>
          </cell>
          <cell r="D255">
            <v>7</v>
          </cell>
          <cell r="E255" t="str">
            <v>F</v>
          </cell>
        </row>
        <row r="256">
          <cell r="B256" t="str">
            <v>1000CORPCOMM</v>
          </cell>
          <cell r="C256" t="str">
            <v>CORPCOMM</v>
          </cell>
          <cell r="D256">
            <v>4</v>
          </cell>
          <cell r="E256" t="str">
            <v>G</v>
          </cell>
        </row>
        <row r="257">
          <cell r="B257" t="str">
            <v>D523037</v>
          </cell>
          <cell r="C257" t="str">
            <v>D523037</v>
          </cell>
          <cell r="D257">
            <v>5</v>
          </cell>
          <cell r="E257" t="str">
            <v>D</v>
          </cell>
        </row>
        <row r="258">
          <cell r="B258" t="str">
            <v>D523038</v>
          </cell>
          <cell r="C258" t="str">
            <v>D523038</v>
          </cell>
          <cell r="D258">
            <v>5</v>
          </cell>
          <cell r="E258" t="str">
            <v>D</v>
          </cell>
        </row>
        <row r="259">
          <cell r="B259" t="str">
            <v>D523039</v>
          </cell>
          <cell r="C259" t="str">
            <v>D523039</v>
          </cell>
          <cell r="D259">
            <v>5</v>
          </cell>
          <cell r="E259" t="str">
            <v>D</v>
          </cell>
        </row>
        <row r="260">
          <cell r="B260" t="str">
            <v>F100050</v>
          </cell>
          <cell r="C260" t="str">
            <v>F100050</v>
          </cell>
          <cell r="D260">
            <v>5</v>
          </cell>
          <cell r="E260" t="str">
            <v>F</v>
          </cell>
        </row>
        <row r="261">
          <cell r="B261" t="str">
            <v>F100051</v>
          </cell>
          <cell r="C261" t="str">
            <v>F100051</v>
          </cell>
          <cell r="D261">
            <v>5</v>
          </cell>
          <cell r="E261" t="str">
            <v>F</v>
          </cell>
        </row>
        <row r="262">
          <cell r="B262" t="str">
            <v>F100052</v>
          </cell>
          <cell r="C262" t="str">
            <v>F100052</v>
          </cell>
          <cell r="D262">
            <v>5</v>
          </cell>
          <cell r="E262" t="str">
            <v>F</v>
          </cell>
        </row>
        <row r="263">
          <cell r="B263" t="str">
            <v>F401150</v>
          </cell>
          <cell r="C263" t="str">
            <v>F401150</v>
          </cell>
          <cell r="D263">
            <v>5</v>
          </cell>
          <cell r="E263" t="str">
            <v>F</v>
          </cell>
        </row>
        <row r="264">
          <cell r="B264" t="str">
            <v>F401151</v>
          </cell>
          <cell r="C264" t="str">
            <v>F401151</v>
          </cell>
          <cell r="D264">
            <v>5</v>
          </cell>
          <cell r="E264" t="str">
            <v>F</v>
          </cell>
        </row>
        <row r="265">
          <cell r="B265" t="str">
            <v>F401152</v>
          </cell>
          <cell r="C265" t="str">
            <v>F401152</v>
          </cell>
          <cell r="D265">
            <v>5</v>
          </cell>
          <cell r="E265" t="str">
            <v>F</v>
          </cell>
        </row>
        <row r="266">
          <cell r="B266" t="str">
            <v>F401153</v>
          </cell>
          <cell r="C266" t="str">
            <v>F401153</v>
          </cell>
          <cell r="D266">
            <v>5</v>
          </cell>
          <cell r="E266" t="str">
            <v>F</v>
          </cell>
        </row>
        <row r="267">
          <cell r="B267" t="str">
            <v>F516557</v>
          </cell>
          <cell r="C267" t="str">
            <v>F516557</v>
          </cell>
          <cell r="D267">
            <v>5</v>
          </cell>
          <cell r="E267" t="str">
            <v>F</v>
          </cell>
        </row>
        <row r="268">
          <cell r="B268" t="str">
            <v>F525053</v>
          </cell>
          <cell r="C268" t="str">
            <v>F525053</v>
          </cell>
          <cell r="D268">
            <v>5</v>
          </cell>
          <cell r="E268" t="str">
            <v>F</v>
          </cell>
        </row>
        <row r="269">
          <cell r="B269" t="str">
            <v>F525054</v>
          </cell>
          <cell r="C269" t="str">
            <v>F525054</v>
          </cell>
          <cell r="D269">
            <v>5</v>
          </cell>
          <cell r="E269" t="str">
            <v>F</v>
          </cell>
        </row>
        <row r="270">
          <cell r="B270" t="str">
            <v>F525055</v>
          </cell>
          <cell r="C270" t="str">
            <v>F525055</v>
          </cell>
          <cell r="D270">
            <v>5</v>
          </cell>
          <cell r="E270" t="str">
            <v>F</v>
          </cell>
        </row>
        <row r="271">
          <cell r="B271" t="str">
            <v>F525393</v>
          </cell>
          <cell r="C271" t="str">
            <v>F525393</v>
          </cell>
          <cell r="D271">
            <v>5</v>
          </cell>
          <cell r="E271" t="str">
            <v>F</v>
          </cell>
        </row>
        <row r="272">
          <cell r="B272" t="str">
            <v>F525787</v>
          </cell>
          <cell r="C272" t="str">
            <v>F525787</v>
          </cell>
          <cell r="D272">
            <v>5</v>
          </cell>
          <cell r="E272" t="str">
            <v>F</v>
          </cell>
        </row>
        <row r="273">
          <cell r="B273" t="str">
            <v>F525788</v>
          </cell>
          <cell r="C273" t="str">
            <v>F525788</v>
          </cell>
          <cell r="D273">
            <v>5</v>
          </cell>
          <cell r="E273" t="str">
            <v>F</v>
          </cell>
        </row>
        <row r="274">
          <cell r="B274" t="str">
            <v>1000CC-FINADM</v>
          </cell>
          <cell r="C274" t="str">
            <v>CC-FINADM</v>
          </cell>
          <cell r="D274">
            <v>6</v>
          </cell>
          <cell r="E274" t="str">
            <v>G</v>
          </cell>
        </row>
        <row r="275">
          <cell r="B275" t="str">
            <v>F513238</v>
          </cell>
          <cell r="C275" t="str">
            <v>F513238</v>
          </cell>
          <cell r="D275">
            <v>7</v>
          </cell>
          <cell r="E275" t="str">
            <v>F</v>
          </cell>
        </row>
        <row r="276">
          <cell r="B276" t="str">
            <v>F513239</v>
          </cell>
          <cell r="C276" t="str">
            <v>F513239</v>
          </cell>
          <cell r="D276">
            <v>7</v>
          </cell>
          <cell r="E276" t="str">
            <v>F</v>
          </cell>
        </row>
        <row r="277">
          <cell r="B277" t="str">
            <v>F513240</v>
          </cell>
          <cell r="C277" t="str">
            <v>F513240</v>
          </cell>
          <cell r="D277">
            <v>7</v>
          </cell>
          <cell r="E277" t="str">
            <v>F</v>
          </cell>
        </row>
        <row r="278">
          <cell r="B278" t="str">
            <v>1000CC-INTCS</v>
          </cell>
          <cell r="C278" t="str">
            <v>CC-INTCS</v>
          </cell>
          <cell r="D278">
            <v>6</v>
          </cell>
          <cell r="E278" t="str">
            <v>G</v>
          </cell>
        </row>
        <row r="279">
          <cell r="B279" t="str">
            <v>1000CC-CLNTSVC</v>
          </cell>
          <cell r="C279" t="str">
            <v>CC-CLNTSVC</v>
          </cell>
          <cell r="D279">
            <v>8</v>
          </cell>
          <cell r="E279" t="str">
            <v>G</v>
          </cell>
        </row>
        <row r="280">
          <cell r="B280" t="str">
            <v>F100053</v>
          </cell>
          <cell r="C280" t="str">
            <v>F100053</v>
          </cell>
          <cell r="D280">
            <v>9</v>
          </cell>
          <cell r="E280" t="str">
            <v>F</v>
          </cell>
        </row>
        <row r="281">
          <cell r="B281" t="str">
            <v>F100054</v>
          </cell>
          <cell r="C281" t="str">
            <v>F100054</v>
          </cell>
          <cell r="D281">
            <v>9</v>
          </cell>
          <cell r="E281" t="str">
            <v>F</v>
          </cell>
        </row>
        <row r="282">
          <cell r="B282" t="str">
            <v>F100055</v>
          </cell>
          <cell r="C282" t="str">
            <v>F100055</v>
          </cell>
          <cell r="D282">
            <v>9</v>
          </cell>
          <cell r="E282" t="str">
            <v>F</v>
          </cell>
        </row>
        <row r="283">
          <cell r="B283" t="str">
            <v>F100057</v>
          </cell>
          <cell r="C283" t="str">
            <v>F100057</v>
          </cell>
          <cell r="D283">
            <v>9</v>
          </cell>
          <cell r="E283" t="str">
            <v>F</v>
          </cell>
        </row>
        <row r="284">
          <cell r="B284" t="str">
            <v>F100058</v>
          </cell>
          <cell r="C284" t="str">
            <v>F100058</v>
          </cell>
          <cell r="D284">
            <v>9</v>
          </cell>
          <cell r="E284" t="str">
            <v>F</v>
          </cell>
        </row>
        <row r="285">
          <cell r="B285" t="str">
            <v>F100059</v>
          </cell>
          <cell r="C285" t="str">
            <v>F100059</v>
          </cell>
          <cell r="D285">
            <v>9</v>
          </cell>
          <cell r="E285" t="str">
            <v>F</v>
          </cell>
        </row>
        <row r="286">
          <cell r="B286" t="str">
            <v>1000CC-ITOPS</v>
          </cell>
          <cell r="C286" t="str">
            <v>CC-ITOPS</v>
          </cell>
          <cell r="D286">
            <v>8</v>
          </cell>
          <cell r="E286" t="str">
            <v>G</v>
          </cell>
        </row>
        <row r="287">
          <cell r="B287" t="str">
            <v>F100060</v>
          </cell>
          <cell r="C287" t="str">
            <v>F100060</v>
          </cell>
          <cell r="D287">
            <v>9</v>
          </cell>
          <cell r="E287" t="str">
            <v>F</v>
          </cell>
        </row>
        <row r="288">
          <cell r="B288" t="str">
            <v>F100061</v>
          </cell>
          <cell r="C288" t="str">
            <v>F100061</v>
          </cell>
          <cell r="D288">
            <v>9</v>
          </cell>
          <cell r="E288" t="str">
            <v>F</v>
          </cell>
        </row>
        <row r="289">
          <cell r="B289" t="str">
            <v>F100062</v>
          </cell>
          <cell r="C289" t="str">
            <v>F100062</v>
          </cell>
          <cell r="D289">
            <v>9</v>
          </cell>
          <cell r="E289" t="str">
            <v>F</v>
          </cell>
        </row>
        <row r="290">
          <cell r="B290" t="str">
            <v>1000CC-NUCLEAR</v>
          </cell>
          <cell r="C290" t="str">
            <v>CC-NUCLEAR</v>
          </cell>
          <cell r="D290">
            <v>8</v>
          </cell>
          <cell r="E290" t="str">
            <v>G</v>
          </cell>
        </row>
        <row r="291">
          <cell r="B291" t="str">
            <v>F100063</v>
          </cell>
          <cell r="C291" t="str">
            <v>F100063</v>
          </cell>
          <cell r="D291">
            <v>9</v>
          </cell>
          <cell r="E291" t="str">
            <v>F</v>
          </cell>
        </row>
        <row r="292">
          <cell r="B292" t="str">
            <v>1000CC-INTCOM</v>
          </cell>
          <cell r="C292" t="str">
            <v>CC-INTCOM</v>
          </cell>
          <cell r="D292">
            <v>8</v>
          </cell>
          <cell r="E292" t="str">
            <v>G</v>
          </cell>
        </row>
        <row r="293">
          <cell r="B293" t="str">
            <v>F100064</v>
          </cell>
          <cell r="C293" t="str">
            <v>F100064</v>
          </cell>
          <cell r="D293">
            <v>9</v>
          </cell>
          <cell r="E293" t="str">
            <v>F</v>
          </cell>
        </row>
        <row r="294">
          <cell r="B294" t="str">
            <v>F100065</v>
          </cell>
          <cell r="C294" t="str">
            <v>F100065</v>
          </cell>
          <cell r="D294">
            <v>9</v>
          </cell>
          <cell r="E294" t="str">
            <v>F</v>
          </cell>
        </row>
        <row r="295">
          <cell r="B295" t="str">
            <v>1000CC-EXTCOM</v>
          </cell>
          <cell r="C295" t="str">
            <v>CC-EXTCOM</v>
          </cell>
          <cell r="D295">
            <v>6</v>
          </cell>
          <cell r="E295" t="str">
            <v>G</v>
          </cell>
        </row>
        <row r="296">
          <cell r="B296" t="str">
            <v>1000CC-CRTSVCS</v>
          </cell>
          <cell r="C296" t="str">
            <v>CC-CRTSVCS</v>
          </cell>
          <cell r="D296">
            <v>8</v>
          </cell>
          <cell r="E296" t="str">
            <v>G</v>
          </cell>
        </row>
        <row r="297">
          <cell r="B297" t="str">
            <v>F100074</v>
          </cell>
          <cell r="C297" t="str">
            <v>F100074</v>
          </cell>
          <cell r="D297">
            <v>9</v>
          </cell>
          <cell r="E297" t="str">
            <v>F</v>
          </cell>
        </row>
        <row r="298">
          <cell r="B298" t="str">
            <v>1000CC-FINCOM</v>
          </cell>
          <cell r="C298" t="str">
            <v>CC-FINCOM</v>
          </cell>
          <cell r="D298">
            <v>8</v>
          </cell>
          <cell r="E298" t="str">
            <v>G</v>
          </cell>
        </row>
        <row r="299">
          <cell r="B299" t="str">
            <v>F100066</v>
          </cell>
          <cell r="C299" t="str">
            <v>F100066</v>
          </cell>
          <cell r="D299">
            <v>9</v>
          </cell>
          <cell r="E299" t="str">
            <v>F</v>
          </cell>
        </row>
        <row r="300">
          <cell r="B300" t="str">
            <v>F100067</v>
          </cell>
          <cell r="C300" t="str">
            <v>F100067</v>
          </cell>
          <cell r="D300">
            <v>9</v>
          </cell>
          <cell r="E300" t="str">
            <v>F</v>
          </cell>
        </row>
        <row r="301">
          <cell r="B301" t="str">
            <v>1000CC-CSTETHN</v>
          </cell>
          <cell r="C301" t="str">
            <v>CC-CSTETHN</v>
          </cell>
          <cell r="D301">
            <v>8</v>
          </cell>
          <cell r="E301" t="str">
            <v>G</v>
          </cell>
        </row>
        <row r="302">
          <cell r="B302" t="str">
            <v>F100068</v>
          </cell>
          <cell r="C302" t="str">
            <v>F100068</v>
          </cell>
          <cell r="D302">
            <v>9</v>
          </cell>
          <cell r="E302" t="str">
            <v>F</v>
          </cell>
        </row>
        <row r="303">
          <cell r="B303" t="str">
            <v>F100069</v>
          </cell>
          <cell r="C303" t="str">
            <v>F100069</v>
          </cell>
          <cell r="D303">
            <v>9</v>
          </cell>
          <cell r="E303" t="str">
            <v>F</v>
          </cell>
        </row>
        <row r="304">
          <cell r="B304" t="str">
            <v>F100070</v>
          </cell>
          <cell r="C304" t="str">
            <v>F100070</v>
          </cell>
          <cell r="D304">
            <v>9</v>
          </cell>
          <cell r="E304" t="str">
            <v>F</v>
          </cell>
        </row>
        <row r="305">
          <cell r="B305" t="str">
            <v>F100071</v>
          </cell>
          <cell r="C305" t="str">
            <v>F100071</v>
          </cell>
          <cell r="D305">
            <v>9</v>
          </cell>
          <cell r="E305" t="str">
            <v>F</v>
          </cell>
        </row>
        <row r="306">
          <cell r="B306" t="str">
            <v>F100072</v>
          </cell>
          <cell r="C306" t="str">
            <v>F100072</v>
          </cell>
          <cell r="D306">
            <v>9</v>
          </cell>
          <cell r="E306" t="str">
            <v>F</v>
          </cell>
        </row>
        <row r="307">
          <cell r="B307" t="str">
            <v>F513237</v>
          </cell>
          <cell r="C307" t="str">
            <v>F513237</v>
          </cell>
          <cell r="D307">
            <v>9</v>
          </cell>
          <cell r="E307" t="str">
            <v>F</v>
          </cell>
        </row>
        <row r="308">
          <cell r="B308" t="str">
            <v>F525035</v>
          </cell>
          <cell r="C308" t="str">
            <v>F525035</v>
          </cell>
          <cell r="D308">
            <v>9</v>
          </cell>
          <cell r="E308" t="str">
            <v>F</v>
          </cell>
        </row>
        <row r="309">
          <cell r="B309" t="str">
            <v>F525392</v>
          </cell>
          <cell r="C309" t="str">
            <v>F525392</v>
          </cell>
          <cell r="D309">
            <v>9</v>
          </cell>
          <cell r="E309" t="str">
            <v>F</v>
          </cell>
        </row>
        <row r="310">
          <cell r="B310" t="str">
            <v>F525410</v>
          </cell>
          <cell r="C310" t="str">
            <v>F525410</v>
          </cell>
          <cell r="D310">
            <v>9</v>
          </cell>
          <cell r="E310" t="str">
            <v>F</v>
          </cell>
        </row>
        <row r="311">
          <cell r="B311" t="str">
            <v>1000CC-COMMINL</v>
          </cell>
          <cell r="C311" t="str">
            <v>CC-COMMINL</v>
          </cell>
          <cell r="D311">
            <v>8</v>
          </cell>
          <cell r="E311" t="str">
            <v>G</v>
          </cell>
        </row>
        <row r="312">
          <cell r="B312" t="str">
            <v>F100075</v>
          </cell>
          <cell r="C312" t="str">
            <v>F100075</v>
          </cell>
          <cell r="D312">
            <v>9</v>
          </cell>
          <cell r="E312" t="str">
            <v>F</v>
          </cell>
        </row>
        <row r="313">
          <cell r="B313" t="str">
            <v>F401154</v>
          </cell>
          <cell r="C313" t="str">
            <v>F401154</v>
          </cell>
          <cell r="D313">
            <v>9</v>
          </cell>
          <cell r="E313" t="str">
            <v>F</v>
          </cell>
        </row>
        <row r="314">
          <cell r="B314" t="str">
            <v>F401155</v>
          </cell>
          <cell r="C314" t="str">
            <v>F401155</v>
          </cell>
          <cell r="D314">
            <v>9</v>
          </cell>
          <cell r="E314" t="str">
            <v>F</v>
          </cell>
        </row>
        <row r="315">
          <cell r="B315" t="str">
            <v>F401156</v>
          </cell>
          <cell r="C315" t="str">
            <v>F401156</v>
          </cell>
          <cell r="D315">
            <v>9</v>
          </cell>
          <cell r="E315" t="str">
            <v>F</v>
          </cell>
        </row>
        <row r="316">
          <cell r="B316" t="str">
            <v>F401157</v>
          </cell>
          <cell r="C316" t="str">
            <v>F401157</v>
          </cell>
          <cell r="D316">
            <v>9</v>
          </cell>
          <cell r="E316" t="str">
            <v>F</v>
          </cell>
        </row>
        <row r="317">
          <cell r="B317" t="str">
            <v>F401158</v>
          </cell>
          <cell r="C317" t="str">
            <v>F401158</v>
          </cell>
          <cell r="D317">
            <v>9</v>
          </cell>
          <cell r="E317" t="str">
            <v>F</v>
          </cell>
        </row>
        <row r="318">
          <cell r="B318" t="str">
            <v>F401159</v>
          </cell>
          <cell r="C318" t="str">
            <v>F401159</v>
          </cell>
          <cell r="D318">
            <v>9</v>
          </cell>
          <cell r="E318" t="str">
            <v>F</v>
          </cell>
        </row>
        <row r="319">
          <cell r="B319" t="str">
            <v>F401160</v>
          </cell>
          <cell r="C319" t="str">
            <v>F401160</v>
          </cell>
          <cell r="D319">
            <v>9</v>
          </cell>
          <cell r="E319" t="str">
            <v>F</v>
          </cell>
        </row>
        <row r="320">
          <cell r="B320" t="str">
            <v>F401161</v>
          </cell>
          <cell r="C320" t="str">
            <v>F401161</v>
          </cell>
          <cell r="D320">
            <v>9</v>
          </cell>
          <cell r="E320" t="str">
            <v>F</v>
          </cell>
        </row>
        <row r="321">
          <cell r="B321" t="str">
            <v>F525394</v>
          </cell>
          <cell r="C321" t="str">
            <v>F525394</v>
          </cell>
          <cell r="D321">
            <v>9</v>
          </cell>
          <cell r="E321" t="str">
            <v>F</v>
          </cell>
        </row>
        <row r="322">
          <cell r="B322" t="str">
            <v>F525519</v>
          </cell>
          <cell r="C322" t="str">
            <v>F525519</v>
          </cell>
          <cell r="D322">
            <v>9</v>
          </cell>
          <cell r="E322" t="str">
            <v>F</v>
          </cell>
        </row>
        <row r="323">
          <cell r="B323" t="str">
            <v>F525786</v>
          </cell>
          <cell r="C323" t="str">
            <v>F525786</v>
          </cell>
          <cell r="D323">
            <v>9</v>
          </cell>
          <cell r="E323" t="str">
            <v>F</v>
          </cell>
        </row>
        <row r="324">
          <cell r="B324" t="str">
            <v>F525789</v>
          </cell>
          <cell r="C324" t="str">
            <v>F525789</v>
          </cell>
          <cell r="D324">
            <v>9</v>
          </cell>
          <cell r="E324" t="str">
            <v>F</v>
          </cell>
        </row>
        <row r="325">
          <cell r="B325" t="str">
            <v>F525942</v>
          </cell>
          <cell r="C325" t="str">
            <v>F525942</v>
          </cell>
          <cell r="D325">
            <v>9</v>
          </cell>
          <cell r="E325" t="str">
            <v>F</v>
          </cell>
        </row>
        <row r="326">
          <cell r="B326" t="str">
            <v>F525943</v>
          </cell>
          <cell r="C326" t="str">
            <v>F525943</v>
          </cell>
          <cell r="D326">
            <v>9</v>
          </cell>
          <cell r="E326" t="str">
            <v>F</v>
          </cell>
        </row>
        <row r="327">
          <cell r="B327" t="str">
            <v>1000CC-MEDIA</v>
          </cell>
          <cell r="C327" t="str">
            <v>CC-MEDIA</v>
          </cell>
          <cell r="D327">
            <v>8</v>
          </cell>
          <cell r="E327" t="str">
            <v>G</v>
          </cell>
        </row>
        <row r="328">
          <cell r="B328" t="str">
            <v>F100073</v>
          </cell>
          <cell r="C328" t="str">
            <v>F100073</v>
          </cell>
          <cell r="D328">
            <v>9</v>
          </cell>
          <cell r="E328" t="str">
            <v>F</v>
          </cell>
        </row>
        <row r="329">
          <cell r="B329" t="str">
            <v>1000E-C</v>
          </cell>
          <cell r="C329" t="str">
            <v>E-C</v>
          </cell>
          <cell r="D329">
            <v>4</v>
          </cell>
          <cell r="E329" t="str">
            <v>G</v>
          </cell>
        </row>
        <row r="330">
          <cell r="B330" t="str">
            <v>F525139</v>
          </cell>
          <cell r="C330" t="str">
            <v>F525139</v>
          </cell>
          <cell r="D330">
            <v>5</v>
          </cell>
          <cell r="E330" t="str">
            <v>F</v>
          </cell>
        </row>
        <row r="331">
          <cell r="B331" t="str">
            <v>F525140</v>
          </cell>
          <cell r="C331" t="str">
            <v>F525140</v>
          </cell>
          <cell r="D331">
            <v>5</v>
          </cell>
          <cell r="E331" t="str">
            <v>F</v>
          </cell>
        </row>
        <row r="332">
          <cell r="B332" t="str">
            <v>1000E-C-ECRT</v>
          </cell>
          <cell r="C332" t="str">
            <v>E-C-ECRT</v>
          </cell>
          <cell r="D332">
            <v>6</v>
          </cell>
          <cell r="E332" t="str">
            <v>G</v>
          </cell>
        </row>
        <row r="333">
          <cell r="B333" t="str">
            <v>F000016</v>
          </cell>
          <cell r="C333" t="str">
            <v>F000016</v>
          </cell>
          <cell r="D333">
            <v>7</v>
          </cell>
          <cell r="E333" t="str">
            <v>F</v>
          </cell>
        </row>
        <row r="334">
          <cell r="B334" t="str">
            <v>F000018</v>
          </cell>
          <cell r="C334" t="str">
            <v>F000018</v>
          </cell>
          <cell r="D334">
            <v>7</v>
          </cell>
          <cell r="E334" t="str">
            <v>F</v>
          </cell>
        </row>
        <row r="335">
          <cell r="B335" t="str">
            <v>1000E-C-HLAC</v>
          </cell>
          <cell r="C335" t="str">
            <v>E-C-HLAC</v>
          </cell>
          <cell r="D335">
            <v>6</v>
          </cell>
          <cell r="E335" t="str">
            <v>G</v>
          </cell>
        </row>
        <row r="336">
          <cell r="B336" t="str">
            <v>F000019</v>
          </cell>
          <cell r="C336" t="str">
            <v>F000019</v>
          </cell>
          <cell r="D336">
            <v>7</v>
          </cell>
          <cell r="E336" t="str">
            <v>F</v>
          </cell>
        </row>
        <row r="337">
          <cell r="B337" t="str">
            <v>F000021</v>
          </cell>
          <cell r="C337" t="str">
            <v>F000021</v>
          </cell>
          <cell r="D337">
            <v>7</v>
          </cell>
          <cell r="E337" t="str">
            <v>F</v>
          </cell>
        </row>
        <row r="338">
          <cell r="B338" t="str">
            <v>1000E-C-TRCM</v>
          </cell>
          <cell r="C338" t="str">
            <v>E-C-TRCM</v>
          </cell>
          <cell r="D338">
            <v>6</v>
          </cell>
          <cell r="E338" t="str">
            <v>G</v>
          </cell>
        </row>
        <row r="339">
          <cell r="B339" t="str">
            <v>F000022</v>
          </cell>
          <cell r="C339" t="str">
            <v>F000022</v>
          </cell>
          <cell r="D339">
            <v>7</v>
          </cell>
          <cell r="E339" t="str">
            <v>F</v>
          </cell>
        </row>
        <row r="340">
          <cell r="B340" t="str">
            <v>F000024</v>
          </cell>
          <cell r="C340" t="str">
            <v>F000024</v>
          </cell>
          <cell r="D340">
            <v>7</v>
          </cell>
          <cell r="E340" t="str">
            <v>F</v>
          </cell>
        </row>
        <row r="341">
          <cell r="B341" t="str">
            <v>1000E-C-FAA</v>
          </cell>
          <cell r="C341" t="str">
            <v>E-C-FAA</v>
          </cell>
          <cell r="D341">
            <v>6</v>
          </cell>
          <cell r="E341" t="str">
            <v>G</v>
          </cell>
        </row>
        <row r="342">
          <cell r="B342" t="str">
            <v>F000025</v>
          </cell>
          <cell r="C342" t="str">
            <v>F000025</v>
          </cell>
          <cell r="D342">
            <v>7</v>
          </cell>
          <cell r="E342" t="str">
            <v>F</v>
          </cell>
        </row>
        <row r="343">
          <cell r="B343" t="str">
            <v>F000027</v>
          </cell>
          <cell r="C343" t="str">
            <v>F000027</v>
          </cell>
          <cell r="D343">
            <v>7</v>
          </cell>
          <cell r="E343" t="str">
            <v>F</v>
          </cell>
        </row>
        <row r="344">
          <cell r="B344" t="str">
            <v>1000EQUALOPP</v>
          </cell>
          <cell r="C344" t="str">
            <v>EQUALOPP</v>
          </cell>
          <cell r="D344">
            <v>4</v>
          </cell>
          <cell r="E344" t="str">
            <v>G</v>
          </cell>
        </row>
        <row r="345">
          <cell r="B345" t="str">
            <v>F100035</v>
          </cell>
          <cell r="C345" t="str">
            <v>F100035</v>
          </cell>
          <cell r="D345">
            <v>5</v>
          </cell>
          <cell r="E345" t="str">
            <v>F</v>
          </cell>
        </row>
        <row r="346">
          <cell r="B346" t="str">
            <v>1000EOCOMPLNC</v>
          </cell>
          <cell r="C346" t="str">
            <v>EOCOMPLNC</v>
          </cell>
          <cell r="D346">
            <v>6</v>
          </cell>
          <cell r="E346" t="str">
            <v>G</v>
          </cell>
        </row>
        <row r="347">
          <cell r="B347" t="str">
            <v>F100028</v>
          </cell>
          <cell r="C347" t="str">
            <v>F100028</v>
          </cell>
          <cell r="D347">
            <v>7</v>
          </cell>
          <cell r="E347" t="str">
            <v>F</v>
          </cell>
        </row>
        <row r="348">
          <cell r="B348" t="str">
            <v>F100029</v>
          </cell>
          <cell r="C348" t="str">
            <v>F100029</v>
          </cell>
          <cell r="D348">
            <v>7</v>
          </cell>
          <cell r="E348" t="str">
            <v>F</v>
          </cell>
        </row>
        <row r="349">
          <cell r="B349" t="str">
            <v>F100030</v>
          </cell>
          <cell r="C349" t="str">
            <v>F100030</v>
          </cell>
          <cell r="D349">
            <v>7</v>
          </cell>
          <cell r="E349" t="str">
            <v>F</v>
          </cell>
        </row>
        <row r="350">
          <cell r="B350" t="str">
            <v>F525169</v>
          </cell>
          <cell r="C350" t="str">
            <v>F525169</v>
          </cell>
          <cell r="D350">
            <v>7</v>
          </cell>
          <cell r="E350" t="str">
            <v>F</v>
          </cell>
        </row>
        <row r="351">
          <cell r="B351" t="str">
            <v>1000EQAFFGRP</v>
          </cell>
          <cell r="C351" t="str">
            <v>EQAFFGRP</v>
          </cell>
          <cell r="D351">
            <v>8</v>
          </cell>
          <cell r="E351" t="str">
            <v>G</v>
          </cell>
        </row>
        <row r="352">
          <cell r="B352" t="str">
            <v>F525440</v>
          </cell>
          <cell r="C352" t="str">
            <v>F525440</v>
          </cell>
          <cell r="D352">
            <v>9</v>
          </cell>
          <cell r="E352" t="str">
            <v>F</v>
          </cell>
        </row>
        <row r="353">
          <cell r="B353" t="str">
            <v>F525441</v>
          </cell>
          <cell r="C353" t="str">
            <v>F525441</v>
          </cell>
          <cell r="D353">
            <v>9</v>
          </cell>
          <cell r="E353" t="str">
            <v>F</v>
          </cell>
        </row>
        <row r="354">
          <cell r="B354" t="str">
            <v>F525442</v>
          </cell>
          <cell r="C354" t="str">
            <v>F525442</v>
          </cell>
          <cell r="D354">
            <v>9</v>
          </cell>
          <cell r="E354" t="str">
            <v>F</v>
          </cell>
        </row>
        <row r="355">
          <cell r="B355" t="str">
            <v>F525443</v>
          </cell>
          <cell r="C355" t="str">
            <v>F525443</v>
          </cell>
          <cell r="D355">
            <v>9</v>
          </cell>
          <cell r="E355" t="str">
            <v>F</v>
          </cell>
        </row>
        <row r="356">
          <cell r="B356" t="str">
            <v>F525444</v>
          </cell>
          <cell r="C356" t="str">
            <v>F525444</v>
          </cell>
          <cell r="D356">
            <v>9</v>
          </cell>
          <cell r="E356" t="str">
            <v>F</v>
          </cell>
        </row>
        <row r="357">
          <cell r="B357" t="str">
            <v>F525445</v>
          </cell>
          <cell r="C357" t="str">
            <v>F525445</v>
          </cell>
          <cell r="D357">
            <v>9</v>
          </cell>
          <cell r="E357" t="str">
            <v>F</v>
          </cell>
        </row>
        <row r="358">
          <cell r="B358" t="str">
            <v>F525446</v>
          </cell>
          <cell r="C358" t="str">
            <v>F525446</v>
          </cell>
          <cell r="D358">
            <v>9</v>
          </cell>
          <cell r="E358" t="str">
            <v>F</v>
          </cell>
        </row>
        <row r="359">
          <cell r="B359" t="str">
            <v>F525447</v>
          </cell>
          <cell r="C359" t="str">
            <v>F525447</v>
          </cell>
          <cell r="D359">
            <v>9</v>
          </cell>
          <cell r="E359" t="str">
            <v>F</v>
          </cell>
        </row>
        <row r="360">
          <cell r="B360" t="str">
            <v>F525448</v>
          </cell>
          <cell r="C360" t="str">
            <v>F525448</v>
          </cell>
          <cell r="D360">
            <v>9</v>
          </cell>
          <cell r="E360" t="str">
            <v>F</v>
          </cell>
        </row>
        <row r="361">
          <cell r="B361" t="str">
            <v>F525647</v>
          </cell>
          <cell r="C361" t="str">
            <v>F525647</v>
          </cell>
          <cell r="D361">
            <v>9</v>
          </cell>
          <cell r="E361" t="str">
            <v>F</v>
          </cell>
        </row>
        <row r="362">
          <cell r="B362" t="str">
            <v>1000EOSUPPDIV</v>
          </cell>
          <cell r="C362" t="str">
            <v>EOSUPPDIV</v>
          </cell>
          <cell r="D362">
            <v>6</v>
          </cell>
          <cell r="E362" t="str">
            <v>G</v>
          </cell>
        </row>
        <row r="363">
          <cell r="B363" t="str">
            <v>F100031</v>
          </cell>
          <cell r="C363" t="str">
            <v>F100031</v>
          </cell>
          <cell r="D363">
            <v>7</v>
          </cell>
          <cell r="E363" t="str">
            <v>F</v>
          </cell>
        </row>
        <row r="364">
          <cell r="B364" t="str">
            <v>F100032</v>
          </cell>
          <cell r="C364" t="str">
            <v>F100032</v>
          </cell>
          <cell r="D364">
            <v>7</v>
          </cell>
          <cell r="E364" t="str">
            <v>F</v>
          </cell>
        </row>
        <row r="365">
          <cell r="B365" t="str">
            <v>F100033</v>
          </cell>
          <cell r="C365" t="str">
            <v>F100033</v>
          </cell>
          <cell r="D365">
            <v>7</v>
          </cell>
          <cell r="E365" t="str">
            <v>F</v>
          </cell>
        </row>
        <row r="366">
          <cell r="B366" t="str">
            <v>F100034</v>
          </cell>
          <cell r="C366" t="str">
            <v>F100034</v>
          </cell>
          <cell r="D366">
            <v>7</v>
          </cell>
          <cell r="E366" t="str">
            <v>F</v>
          </cell>
        </row>
        <row r="367">
          <cell r="B367" t="str">
            <v>F525411</v>
          </cell>
          <cell r="C367" t="str">
            <v>F525411</v>
          </cell>
          <cell r="D367">
            <v>7</v>
          </cell>
          <cell r="E367" t="str">
            <v>F</v>
          </cell>
        </row>
        <row r="368">
          <cell r="B368" t="str">
            <v>F526503</v>
          </cell>
          <cell r="C368" t="str">
            <v>F526503</v>
          </cell>
          <cell r="D368">
            <v>7</v>
          </cell>
          <cell r="E368" t="str">
            <v>F</v>
          </cell>
        </row>
        <row r="369">
          <cell r="B369" t="str">
            <v>F526504</v>
          </cell>
          <cell r="C369" t="str">
            <v>F526504</v>
          </cell>
          <cell r="D369">
            <v>7</v>
          </cell>
          <cell r="E369" t="str">
            <v>F</v>
          </cell>
        </row>
        <row r="370">
          <cell r="B370" t="str">
            <v>1000HR</v>
          </cell>
          <cell r="C370" t="str">
            <v>HR</v>
          </cell>
          <cell r="D370">
            <v>4</v>
          </cell>
          <cell r="E370" t="str">
            <v>G</v>
          </cell>
        </row>
        <row r="371">
          <cell r="B371" t="str">
            <v>F516644</v>
          </cell>
          <cell r="C371" t="str">
            <v>F516644</v>
          </cell>
          <cell r="D371">
            <v>5</v>
          </cell>
          <cell r="E371" t="str">
            <v>F</v>
          </cell>
        </row>
        <row r="372">
          <cell r="B372" t="str">
            <v>F525175</v>
          </cell>
          <cell r="C372" t="str">
            <v>F525175</v>
          </cell>
          <cell r="D372">
            <v>5</v>
          </cell>
          <cell r="E372" t="str">
            <v>F</v>
          </cell>
        </row>
        <row r="373">
          <cell r="B373" t="str">
            <v>F525176</v>
          </cell>
          <cell r="C373" t="str">
            <v>F525176</v>
          </cell>
          <cell r="D373">
            <v>5</v>
          </cell>
          <cell r="E373" t="str">
            <v>F</v>
          </cell>
        </row>
        <row r="374">
          <cell r="B374" t="str">
            <v>F525425</v>
          </cell>
          <cell r="C374" t="str">
            <v>F525425</v>
          </cell>
          <cell r="D374">
            <v>5</v>
          </cell>
          <cell r="E374" t="str">
            <v>F</v>
          </cell>
        </row>
        <row r="375">
          <cell r="B375" t="str">
            <v>1000EMPLBRRLTN</v>
          </cell>
          <cell r="C375" t="str">
            <v>EMPLBRRLTN</v>
          </cell>
          <cell r="D375">
            <v>6</v>
          </cell>
          <cell r="E375" t="str">
            <v>G</v>
          </cell>
        </row>
        <row r="376">
          <cell r="B376" t="str">
            <v>1000EMPRELATNS</v>
          </cell>
          <cell r="C376" t="str">
            <v>EMPRELATNS</v>
          </cell>
          <cell r="D376">
            <v>8</v>
          </cell>
          <cell r="E376" t="str">
            <v>G</v>
          </cell>
        </row>
        <row r="377">
          <cell r="B377" t="str">
            <v>F100345</v>
          </cell>
          <cell r="C377" t="str">
            <v>F100345</v>
          </cell>
          <cell r="D377">
            <v>9</v>
          </cell>
          <cell r="E377" t="str">
            <v>F</v>
          </cell>
        </row>
        <row r="378">
          <cell r="B378" t="str">
            <v>F100361</v>
          </cell>
          <cell r="C378" t="str">
            <v>F100361</v>
          </cell>
          <cell r="D378">
            <v>9</v>
          </cell>
          <cell r="E378" t="str">
            <v>F</v>
          </cell>
        </row>
        <row r="379">
          <cell r="B379" t="str">
            <v>1000LABORRLTNS</v>
          </cell>
          <cell r="C379" t="str">
            <v>LABORRLTNS</v>
          </cell>
          <cell r="D379">
            <v>8</v>
          </cell>
          <cell r="E379" t="str">
            <v>G</v>
          </cell>
        </row>
        <row r="380">
          <cell r="B380" t="str">
            <v>F100346</v>
          </cell>
          <cell r="C380" t="str">
            <v>F100346</v>
          </cell>
          <cell r="D380">
            <v>9</v>
          </cell>
          <cell r="E380" t="str">
            <v>F</v>
          </cell>
        </row>
        <row r="381">
          <cell r="B381" t="str">
            <v>F100362</v>
          </cell>
          <cell r="C381" t="str">
            <v>F100362</v>
          </cell>
          <cell r="D381">
            <v>9</v>
          </cell>
          <cell r="E381" t="str">
            <v>F</v>
          </cell>
        </row>
        <row r="382">
          <cell r="B382" t="str">
            <v>1000ELRTRNING</v>
          </cell>
          <cell r="C382" t="str">
            <v>ELRTRNING</v>
          </cell>
          <cell r="D382">
            <v>8</v>
          </cell>
          <cell r="E382" t="str">
            <v>G</v>
          </cell>
        </row>
        <row r="383">
          <cell r="B383" t="str">
            <v>F100360</v>
          </cell>
          <cell r="C383" t="str">
            <v>F100360</v>
          </cell>
          <cell r="D383">
            <v>9</v>
          </cell>
          <cell r="E383" t="str">
            <v>F</v>
          </cell>
        </row>
        <row r="384">
          <cell r="B384" t="str">
            <v>1000HRADMIN</v>
          </cell>
          <cell r="C384" t="str">
            <v>HRADMIN</v>
          </cell>
          <cell r="D384">
            <v>6</v>
          </cell>
          <cell r="E384" t="str">
            <v>G</v>
          </cell>
        </row>
        <row r="385">
          <cell r="B385" t="str">
            <v>1000VPADMIN</v>
          </cell>
          <cell r="C385" t="str">
            <v>VPADMIN</v>
          </cell>
          <cell r="D385">
            <v>8</v>
          </cell>
          <cell r="E385" t="str">
            <v>G</v>
          </cell>
        </row>
        <row r="386">
          <cell r="B386" t="str">
            <v>F100325</v>
          </cell>
          <cell r="C386" t="str">
            <v>F100325</v>
          </cell>
          <cell r="D386">
            <v>9</v>
          </cell>
          <cell r="E386" t="str">
            <v>F</v>
          </cell>
        </row>
        <row r="387">
          <cell r="B387" t="str">
            <v>F100335</v>
          </cell>
          <cell r="C387" t="str">
            <v>F100335</v>
          </cell>
          <cell r="D387">
            <v>9</v>
          </cell>
          <cell r="E387" t="str">
            <v>F</v>
          </cell>
        </row>
        <row r="388">
          <cell r="B388" t="str">
            <v>F515380</v>
          </cell>
          <cell r="C388" t="str">
            <v>F515380</v>
          </cell>
          <cell r="D388">
            <v>9</v>
          </cell>
          <cell r="E388" t="str">
            <v>F</v>
          </cell>
        </row>
        <row r="389">
          <cell r="B389" t="str">
            <v>1000HRSPF</v>
          </cell>
          <cell r="C389" t="str">
            <v>HRSPF</v>
          </cell>
          <cell r="D389">
            <v>8</v>
          </cell>
          <cell r="E389" t="str">
            <v>G</v>
          </cell>
        </row>
        <row r="390">
          <cell r="B390" t="str">
            <v>1000HRSTRTGY</v>
          </cell>
          <cell r="C390" t="str">
            <v>HRSTRTGY</v>
          </cell>
          <cell r="D390">
            <v>10</v>
          </cell>
          <cell r="E390" t="str">
            <v>G</v>
          </cell>
        </row>
        <row r="391">
          <cell r="B391" t="str">
            <v>F100326</v>
          </cell>
          <cell r="C391" t="str">
            <v>F100326</v>
          </cell>
          <cell r="D391">
            <v>11</v>
          </cell>
          <cell r="E391" t="str">
            <v>F</v>
          </cell>
        </row>
        <row r="392">
          <cell r="B392" t="str">
            <v>F100336</v>
          </cell>
          <cell r="C392" t="str">
            <v>F100336</v>
          </cell>
          <cell r="D392">
            <v>11</v>
          </cell>
          <cell r="E392" t="str">
            <v>F</v>
          </cell>
        </row>
        <row r="393">
          <cell r="B393" t="str">
            <v>1000HRFINANCE</v>
          </cell>
          <cell r="C393" t="str">
            <v>HRFINANCE</v>
          </cell>
          <cell r="D393">
            <v>10</v>
          </cell>
          <cell r="E393" t="str">
            <v>G</v>
          </cell>
        </row>
        <row r="394">
          <cell r="B394" t="str">
            <v>F100328</v>
          </cell>
          <cell r="C394" t="str">
            <v>F100328</v>
          </cell>
          <cell r="D394">
            <v>11</v>
          </cell>
          <cell r="E394" t="str">
            <v>F</v>
          </cell>
        </row>
        <row r="395">
          <cell r="B395" t="str">
            <v>F100329</v>
          </cell>
          <cell r="C395" t="str">
            <v>F100329</v>
          </cell>
          <cell r="D395">
            <v>11</v>
          </cell>
          <cell r="E395" t="str">
            <v>F</v>
          </cell>
        </row>
        <row r="396">
          <cell r="B396" t="str">
            <v>F515381</v>
          </cell>
          <cell r="C396" t="str">
            <v>F515381</v>
          </cell>
          <cell r="D396">
            <v>11</v>
          </cell>
          <cell r="E396" t="str">
            <v>F</v>
          </cell>
        </row>
        <row r="397">
          <cell r="B397" t="str">
            <v>1000HRADMNTRNG</v>
          </cell>
          <cell r="C397" t="str">
            <v>HRADMNTRNG</v>
          </cell>
          <cell r="D397">
            <v>8</v>
          </cell>
          <cell r="E397" t="str">
            <v>G</v>
          </cell>
        </row>
        <row r="398">
          <cell r="B398" t="str">
            <v>F100327</v>
          </cell>
          <cell r="C398" t="str">
            <v>F100327</v>
          </cell>
          <cell r="D398">
            <v>9</v>
          </cell>
          <cell r="E398" t="str">
            <v>F</v>
          </cell>
        </row>
        <row r="399">
          <cell r="B399" t="str">
            <v>1000CORPMEDSVC</v>
          </cell>
          <cell r="C399" t="str">
            <v>CORPMEDSVC</v>
          </cell>
          <cell r="D399">
            <v>6</v>
          </cell>
          <cell r="E399" t="str">
            <v>G</v>
          </cell>
        </row>
        <row r="400">
          <cell r="B400" t="str">
            <v>F513278</v>
          </cell>
          <cell r="C400" t="str">
            <v>F513278</v>
          </cell>
          <cell r="D400">
            <v>7</v>
          </cell>
          <cell r="E400" t="str">
            <v>F</v>
          </cell>
        </row>
        <row r="401">
          <cell r="B401" t="str">
            <v>F513279</v>
          </cell>
          <cell r="C401" t="str">
            <v>F513279</v>
          </cell>
          <cell r="D401">
            <v>7</v>
          </cell>
          <cell r="E401" t="str">
            <v>F</v>
          </cell>
        </row>
        <row r="402">
          <cell r="B402" t="str">
            <v>F516670</v>
          </cell>
          <cell r="C402" t="str">
            <v>F516670</v>
          </cell>
          <cell r="D402">
            <v>7</v>
          </cell>
          <cell r="E402" t="str">
            <v>F</v>
          </cell>
        </row>
        <row r="403">
          <cell r="B403" t="str">
            <v>F516671</v>
          </cell>
          <cell r="C403" t="str">
            <v>F516671</v>
          </cell>
          <cell r="D403">
            <v>7</v>
          </cell>
          <cell r="E403" t="str">
            <v>F</v>
          </cell>
        </row>
        <row r="404">
          <cell r="B404" t="str">
            <v>F516672</v>
          </cell>
          <cell r="C404" t="str">
            <v>F516672</v>
          </cell>
          <cell r="D404">
            <v>7</v>
          </cell>
          <cell r="E404" t="str">
            <v>F</v>
          </cell>
        </row>
        <row r="405">
          <cell r="B405" t="str">
            <v>1000OCCPTNLMED</v>
          </cell>
          <cell r="C405" t="str">
            <v>OCCPTNLMED</v>
          </cell>
          <cell r="D405">
            <v>8</v>
          </cell>
          <cell r="E405" t="str">
            <v>G</v>
          </cell>
        </row>
        <row r="406">
          <cell r="B406" t="str">
            <v>1000DISABLTADM</v>
          </cell>
          <cell r="C406" t="str">
            <v>DISABLTADM</v>
          </cell>
          <cell r="D406">
            <v>8</v>
          </cell>
          <cell r="E406" t="str">
            <v>G</v>
          </cell>
        </row>
        <row r="407">
          <cell r="B407" t="str">
            <v>1000FITNESSCTR</v>
          </cell>
          <cell r="C407" t="str">
            <v>FITNESSCTR</v>
          </cell>
          <cell r="D407">
            <v>8</v>
          </cell>
          <cell r="E407" t="str">
            <v>G</v>
          </cell>
        </row>
        <row r="408">
          <cell r="B408" t="str">
            <v>1000CMSTRNING</v>
          </cell>
          <cell r="C408" t="str">
            <v>CMSTRNING</v>
          </cell>
          <cell r="D408">
            <v>8</v>
          </cell>
          <cell r="E408" t="str">
            <v>G</v>
          </cell>
        </row>
        <row r="409">
          <cell r="B409" t="str">
            <v>F513277</v>
          </cell>
          <cell r="C409" t="str">
            <v>F513277</v>
          </cell>
          <cell r="D409">
            <v>9</v>
          </cell>
          <cell r="E409" t="str">
            <v>F</v>
          </cell>
        </row>
        <row r="410">
          <cell r="B410" t="str">
            <v>1000HRSBP</v>
          </cell>
          <cell r="C410" t="str">
            <v>HRSBP</v>
          </cell>
          <cell r="D410">
            <v>6</v>
          </cell>
          <cell r="E410" t="str">
            <v>G</v>
          </cell>
        </row>
        <row r="411">
          <cell r="B411" t="str">
            <v>1000HRSBPCRPCT</v>
          </cell>
          <cell r="C411" t="str">
            <v>HRSBPCRPCT</v>
          </cell>
          <cell r="D411">
            <v>8</v>
          </cell>
          <cell r="E411" t="str">
            <v>G</v>
          </cell>
        </row>
        <row r="412">
          <cell r="B412" t="str">
            <v>F100343</v>
          </cell>
          <cell r="C412" t="str">
            <v>F100343</v>
          </cell>
          <cell r="D412">
            <v>9</v>
          </cell>
          <cell r="E412" t="str">
            <v>F</v>
          </cell>
        </row>
        <row r="413">
          <cell r="B413" t="str">
            <v>F100353</v>
          </cell>
          <cell r="C413" t="str">
            <v>F100353</v>
          </cell>
          <cell r="D413">
            <v>9</v>
          </cell>
          <cell r="E413" t="str">
            <v>F</v>
          </cell>
        </row>
        <row r="414">
          <cell r="B414" t="str">
            <v>1000HRSBPOPSPT</v>
          </cell>
          <cell r="C414" t="str">
            <v>HRSBPOPSPT</v>
          </cell>
          <cell r="D414">
            <v>8</v>
          </cell>
          <cell r="E414" t="str">
            <v>G</v>
          </cell>
        </row>
        <row r="415">
          <cell r="B415" t="str">
            <v>F100344</v>
          </cell>
          <cell r="C415" t="str">
            <v>F100344</v>
          </cell>
          <cell r="D415">
            <v>9</v>
          </cell>
          <cell r="E415" t="str">
            <v>F</v>
          </cell>
        </row>
        <row r="416">
          <cell r="B416" t="str">
            <v>F100354</v>
          </cell>
          <cell r="C416" t="str">
            <v>F100354</v>
          </cell>
          <cell r="D416">
            <v>9</v>
          </cell>
          <cell r="E416" t="str">
            <v>F</v>
          </cell>
        </row>
        <row r="417">
          <cell r="B417" t="str">
            <v>1000HRSBPTDBU</v>
          </cell>
          <cell r="C417" t="str">
            <v>HRSBPTDBU</v>
          </cell>
          <cell r="D417">
            <v>8</v>
          </cell>
          <cell r="E417" t="str">
            <v>G</v>
          </cell>
        </row>
        <row r="418">
          <cell r="B418" t="str">
            <v>F100339</v>
          </cell>
          <cell r="C418" t="str">
            <v>F100339</v>
          </cell>
          <cell r="D418">
            <v>9</v>
          </cell>
          <cell r="E418" t="str">
            <v>F</v>
          </cell>
        </row>
        <row r="419">
          <cell r="B419" t="str">
            <v>F100349</v>
          </cell>
          <cell r="C419" t="str">
            <v>F100349</v>
          </cell>
          <cell r="D419">
            <v>9</v>
          </cell>
          <cell r="E419" t="str">
            <v>F</v>
          </cell>
        </row>
        <row r="420">
          <cell r="B420" t="str">
            <v>1000HRSBPCSBU</v>
          </cell>
          <cell r="C420" t="str">
            <v>HRSBPCSBU</v>
          </cell>
          <cell r="D420">
            <v>8</v>
          </cell>
          <cell r="E420" t="str">
            <v>G</v>
          </cell>
        </row>
        <row r="421">
          <cell r="B421" t="str">
            <v>F100340</v>
          </cell>
          <cell r="C421" t="str">
            <v>F100340</v>
          </cell>
          <cell r="D421">
            <v>9</v>
          </cell>
          <cell r="E421" t="str">
            <v>F</v>
          </cell>
        </row>
        <row r="422">
          <cell r="B422" t="str">
            <v>F100350</v>
          </cell>
          <cell r="C422" t="str">
            <v>F100350</v>
          </cell>
          <cell r="D422">
            <v>9</v>
          </cell>
          <cell r="E422" t="str">
            <v>F</v>
          </cell>
        </row>
        <row r="423">
          <cell r="B423" t="str">
            <v>1000HRSBPGEN</v>
          </cell>
          <cell r="C423" t="str">
            <v>HRSBPGEN</v>
          </cell>
          <cell r="D423">
            <v>8</v>
          </cell>
          <cell r="E423" t="str">
            <v>G</v>
          </cell>
        </row>
        <row r="424">
          <cell r="B424" t="str">
            <v>F100341</v>
          </cell>
          <cell r="C424" t="str">
            <v>F100341</v>
          </cell>
          <cell r="D424">
            <v>9</v>
          </cell>
          <cell r="E424" t="str">
            <v>F</v>
          </cell>
        </row>
        <row r="425">
          <cell r="B425" t="str">
            <v>F100351</v>
          </cell>
          <cell r="C425" t="str">
            <v>F100351</v>
          </cell>
          <cell r="D425">
            <v>9</v>
          </cell>
          <cell r="E425" t="str">
            <v>F</v>
          </cell>
        </row>
        <row r="426">
          <cell r="B426" t="str">
            <v>1000HRSBPIT</v>
          </cell>
          <cell r="C426" t="str">
            <v>HRSBPIT</v>
          </cell>
          <cell r="D426">
            <v>8</v>
          </cell>
          <cell r="E426" t="str">
            <v>G</v>
          </cell>
        </row>
        <row r="427">
          <cell r="B427" t="str">
            <v>F100342</v>
          </cell>
          <cell r="C427" t="str">
            <v>F100342</v>
          </cell>
          <cell r="D427">
            <v>9</v>
          </cell>
          <cell r="E427" t="str">
            <v>F</v>
          </cell>
        </row>
        <row r="428">
          <cell r="B428" t="str">
            <v>F100352</v>
          </cell>
          <cell r="C428" t="str">
            <v>F100352</v>
          </cell>
          <cell r="D428">
            <v>9</v>
          </cell>
          <cell r="E428" t="str">
            <v>F</v>
          </cell>
        </row>
        <row r="429">
          <cell r="B429" t="str">
            <v>1000HRSBPTRNG</v>
          </cell>
          <cell r="C429" t="str">
            <v>HRSBPTRNG</v>
          </cell>
          <cell r="D429">
            <v>8</v>
          </cell>
          <cell r="E429" t="str">
            <v>G</v>
          </cell>
        </row>
        <row r="430">
          <cell r="B430" t="str">
            <v>F100348</v>
          </cell>
          <cell r="C430" t="str">
            <v>F100348</v>
          </cell>
          <cell r="D430">
            <v>9</v>
          </cell>
          <cell r="E430" t="str">
            <v>F</v>
          </cell>
        </row>
        <row r="431">
          <cell r="B431" t="str">
            <v>1000TOTALCOMP</v>
          </cell>
          <cell r="C431" t="str">
            <v>TOTALCOMP</v>
          </cell>
          <cell r="D431">
            <v>6</v>
          </cell>
          <cell r="E431" t="str">
            <v>G</v>
          </cell>
        </row>
        <row r="432">
          <cell r="B432" t="str">
            <v>1000HRTCADMIN</v>
          </cell>
          <cell r="C432" t="str">
            <v>HRTCADMIN</v>
          </cell>
          <cell r="D432">
            <v>8</v>
          </cell>
          <cell r="E432" t="str">
            <v>G</v>
          </cell>
        </row>
        <row r="433">
          <cell r="B433" t="str">
            <v>F100366</v>
          </cell>
          <cell r="C433" t="str">
            <v>F100366</v>
          </cell>
          <cell r="D433">
            <v>9</v>
          </cell>
          <cell r="E433" t="str">
            <v>F</v>
          </cell>
        </row>
        <row r="434">
          <cell r="B434" t="str">
            <v>F100367</v>
          </cell>
          <cell r="C434" t="str">
            <v>F100367</v>
          </cell>
          <cell r="D434">
            <v>9</v>
          </cell>
          <cell r="E434" t="str">
            <v>F</v>
          </cell>
        </row>
        <row r="435">
          <cell r="B435" t="str">
            <v>1000EMPINFOCTR</v>
          </cell>
          <cell r="C435" t="str">
            <v>EMPINFOCTR</v>
          </cell>
          <cell r="D435">
            <v>8</v>
          </cell>
          <cell r="E435" t="str">
            <v>G</v>
          </cell>
        </row>
        <row r="436">
          <cell r="B436" t="str">
            <v>F100334</v>
          </cell>
          <cell r="C436" t="str">
            <v>F100334</v>
          </cell>
          <cell r="D436">
            <v>9</v>
          </cell>
          <cell r="E436" t="str">
            <v>F</v>
          </cell>
        </row>
        <row r="437">
          <cell r="B437" t="str">
            <v>1000BENSTRTOPS</v>
          </cell>
          <cell r="C437" t="str">
            <v>BENSTRTOPS</v>
          </cell>
          <cell r="D437">
            <v>8</v>
          </cell>
          <cell r="E437" t="str">
            <v>G</v>
          </cell>
        </row>
        <row r="438">
          <cell r="B438" t="str">
            <v>F525033</v>
          </cell>
          <cell r="C438" t="str">
            <v>F525033</v>
          </cell>
          <cell r="D438">
            <v>9</v>
          </cell>
          <cell r="E438" t="str">
            <v>F</v>
          </cell>
        </row>
        <row r="439">
          <cell r="B439" t="str">
            <v>F525034</v>
          </cell>
          <cell r="C439" t="str">
            <v>F525034</v>
          </cell>
          <cell r="D439">
            <v>9</v>
          </cell>
          <cell r="E439" t="str">
            <v>F</v>
          </cell>
        </row>
        <row r="440">
          <cell r="B440" t="str">
            <v>1000CORPCOMP</v>
          </cell>
          <cell r="C440" t="str">
            <v>CORPCOMP</v>
          </cell>
          <cell r="D440">
            <v>8</v>
          </cell>
          <cell r="E440" t="str">
            <v>G</v>
          </cell>
        </row>
        <row r="441">
          <cell r="B441" t="str">
            <v>F100337</v>
          </cell>
          <cell r="C441" t="str">
            <v>F100337</v>
          </cell>
          <cell r="D441">
            <v>9</v>
          </cell>
          <cell r="E441" t="str">
            <v>F</v>
          </cell>
        </row>
        <row r="442">
          <cell r="B442" t="str">
            <v>F100338</v>
          </cell>
          <cell r="C442" t="str">
            <v>F100338</v>
          </cell>
          <cell r="D442">
            <v>9</v>
          </cell>
          <cell r="E442" t="str">
            <v>F</v>
          </cell>
        </row>
        <row r="443">
          <cell r="B443" t="str">
            <v>1000BENPOLPLNG</v>
          </cell>
          <cell r="C443" t="str">
            <v>BENPOLPLNG</v>
          </cell>
          <cell r="D443">
            <v>8</v>
          </cell>
          <cell r="E443" t="str">
            <v>G</v>
          </cell>
        </row>
        <row r="444">
          <cell r="B444" t="str">
            <v>F100333</v>
          </cell>
          <cell r="C444" t="str">
            <v>F100333</v>
          </cell>
          <cell r="D444">
            <v>9</v>
          </cell>
          <cell r="E444" t="str">
            <v>F</v>
          </cell>
        </row>
        <row r="445">
          <cell r="B445" t="str">
            <v>F100357</v>
          </cell>
          <cell r="C445" t="str">
            <v>F100357</v>
          </cell>
          <cell r="D445">
            <v>9</v>
          </cell>
          <cell r="E445" t="str">
            <v>F</v>
          </cell>
        </row>
        <row r="446">
          <cell r="B446" t="str">
            <v>F525032</v>
          </cell>
          <cell r="C446" t="str">
            <v>F525032</v>
          </cell>
          <cell r="D446">
            <v>9</v>
          </cell>
          <cell r="E446" t="str">
            <v>F</v>
          </cell>
        </row>
        <row r="447">
          <cell r="B447" t="str">
            <v>1000EXECCOMP</v>
          </cell>
          <cell r="C447" t="str">
            <v>EXECCOMP</v>
          </cell>
          <cell r="D447">
            <v>8</v>
          </cell>
          <cell r="E447" t="str">
            <v>G</v>
          </cell>
        </row>
        <row r="448">
          <cell r="B448" t="str">
            <v>F100358</v>
          </cell>
          <cell r="C448" t="str">
            <v>F100358</v>
          </cell>
          <cell r="D448">
            <v>9</v>
          </cell>
          <cell r="E448" t="str">
            <v>F</v>
          </cell>
        </row>
        <row r="449">
          <cell r="B449" t="str">
            <v>F100359</v>
          </cell>
          <cell r="C449" t="str">
            <v>F100359</v>
          </cell>
          <cell r="D449">
            <v>9</v>
          </cell>
          <cell r="E449" t="str">
            <v>F</v>
          </cell>
        </row>
        <row r="450">
          <cell r="B450" t="str">
            <v>F100378</v>
          </cell>
          <cell r="C450" t="str">
            <v>F100378</v>
          </cell>
          <cell r="D450">
            <v>9</v>
          </cell>
          <cell r="E450" t="str">
            <v>F</v>
          </cell>
        </row>
        <row r="451">
          <cell r="B451" t="str">
            <v>1000TCTRAINING</v>
          </cell>
          <cell r="C451" t="str">
            <v>TCTRAINING</v>
          </cell>
          <cell r="D451">
            <v>8</v>
          </cell>
          <cell r="E451" t="str">
            <v>G</v>
          </cell>
        </row>
        <row r="452">
          <cell r="B452" t="str">
            <v>F100355</v>
          </cell>
          <cell r="C452" t="str">
            <v>F100355</v>
          </cell>
          <cell r="D452">
            <v>9</v>
          </cell>
          <cell r="E452" t="str">
            <v>F</v>
          </cell>
        </row>
        <row r="453">
          <cell r="B453" t="str">
            <v>1000TALMGMT</v>
          </cell>
          <cell r="C453" t="str">
            <v>TALMGMT</v>
          </cell>
          <cell r="D453">
            <v>6</v>
          </cell>
          <cell r="E453" t="str">
            <v>G</v>
          </cell>
        </row>
        <row r="454">
          <cell r="B454" t="str">
            <v>1000PRGINTGRTN</v>
          </cell>
          <cell r="C454" t="str">
            <v>PRGINTGRTN</v>
          </cell>
          <cell r="D454">
            <v>8</v>
          </cell>
          <cell r="E454" t="str">
            <v>G</v>
          </cell>
        </row>
        <row r="455">
          <cell r="B455" t="str">
            <v>F100363</v>
          </cell>
          <cell r="C455" t="str">
            <v>F100363</v>
          </cell>
          <cell r="D455">
            <v>9</v>
          </cell>
          <cell r="E455" t="str">
            <v>F</v>
          </cell>
        </row>
        <row r="456">
          <cell r="B456" t="str">
            <v>F513282</v>
          </cell>
          <cell r="C456" t="str">
            <v>F513282</v>
          </cell>
          <cell r="D456">
            <v>9</v>
          </cell>
          <cell r="E456" t="str">
            <v>F</v>
          </cell>
        </row>
        <row r="457">
          <cell r="B457" t="str">
            <v>1000ORGDEV</v>
          </cell>
          <cell r="C457" t="str">
            <v>ORGDEV</v>
          </cell>
          <cell r="D457">
            <v>8</v>
          </cell>
          <cell r="E457" t="str">
            <v>G</v>
          </cell>
        </row>
        <row r="458">
          <cell r="B458" t="str">
            <v>F100364</v>
          </cell>
          <cell r="C458" t="str">
            <v>F100364</v>
          </cell>
          <cell r="D458">
            <v>9</v>
          </cell>
          <cell r="E458" t="str">
            <v>F</v>
          </cell>
        </row>
        <row r="459">
          <cell r="B459" t="str">
            <v>F513283</v>
          </cell>
          <cell r="C459" t="str">
            <v>F513283</v>
          </cell>
          <cell r="D459">
            <v>9</v>
          </cell>
          <cell r="E459" t="str">
            <v>F</v>
          </cell>
        </row>
        <row r="460">
          <cell r="B460" t="str">
            <v>1000EXECDEV</v>
          </cell>
          <cell r="C460" t="str">
            <v>EXECDEV</v>
          </cell>
          <cell r="D460">
            <v>8</v>
          </cell>
          <cell r="E460" t="str">
            <v>G</v>
          </cell>
        </row>
        <row r="461">
          <cell r="B461" t="str">
            <v>F100365</v>
          </cell>
          <cell r="C461" t="str">
            <v>F100365</v>
          </cell>
          <cell r="D461">
            <v>9</v>
          </cell>
          <cell r="E461" t="str">
            <v>F</v>
          </cell>
        </row>
        <row r="462">
          <cell r="B462" t="str">
            <v>F513284</v>
          </cell>
          <cell r="C462" t="str">
            <v>F513284</v>
          </cell>
          <cell r="D462">
            <v>9</v>
          </cell>
          <cell r="E462" t="str">
            <v>F</v>
          </cell>
        </row>
        <row r="463">
          <cell r="B463" t="str">
            <v>F526619</v>
          </cell>
          <cell r="C463" t="str">
            <v>F526619</v>
          </cell>
          <cell r="D463">
            <v>9</v>
          </cell>
          <cell r="E463" t="str">
            <v>F</v>
          </cell>
        </row>
        <row r="464">
          <cell r="B464" t="str">
            <v>1000COMASMPERF</v>
          </cell>
          <cell r="C464" t="str">
            <v>COMASMPERF</v>
          </cell>
          <cell r="D464">
            <v>8</v>
          </cell>
          <cell r="E464" t="str">
            <v>G</v>
          </cell>
        </row>
        <row r="465">
          <cell r="B465" t="str">
            <v>1000360_ASSESS</v>
          </cell>
          <cell r="C465" t="str">
            <v>360_ASSESS</v>
          </cell>
          <cell r="D465">
            <v>10</v>
          </cell>
          <cell r="E465" t="str">
            <v>G</v>
          </cell>
        </row>
        <row r="466">
          <cell r="B466" t="str">
            <v>F525416</v>
          </cell>
          <cell r="C466" t="str">
            <v>F525416</v>
          </cell>
          <cell r="D466">
            <v>11</v>
          </cell>
          <cell r="E466" t="str">
            <v>F</v>
          </cell>
        </row>
        <row r="467">
          <cell r="B467" t="str">
            <v>F525525</v>
          </cell>
          <cell r="C467" t="str">
            <v>F525525</v>
          </cell>
          <cell r="D467">
            <v>11</v>
          </cell>
          <cell r="E467" t="str">
            <v>F</v>
          </cell>
        </row>
        <row r="468">
          <cell r="B468" t="str">
            <v>1000HRASMTTSTG</v>
          </cell>
          <cell r="C468" t="str">
            <v>HRASMTTSTG</v>
          </cell>
          <cell r="D468">
            <v>10</v>
          </cell>
          <cell r="E468" t="str">
            <v>G</v>
          </cell>
        </row>
        <row r="469">
          <cell r="B469" t="str">
            <v>F100380</v>
          </cell>
          <cell r="C469" t="str">
            <v>F100380</v>
          </cell>
          <cell r="D469">
            <v>11</v>
          </cell>
          <cell r="E469" t="str">
            <v>F</v>
          </cell>
        </row>
        <row r="470">
          <cell r="B470" t="str">
            <v>F513286</v>
          </cell>
          <cell r="C470" t="str">
            <v>F513286</v>
          </cell>
          <cell r="D470">
            <v>11</v>
          </cell>
          <cell r="E470" t="str">
            <v>F</v>
          </cell>
        </row>
        <row r="471">
          <cell r="B471" t="str">
            <v>1000HRCOMPTNC</v>
          </cell>
          <cell r="C471" t="str">
            <v>HRCOMPTNC</v>
          </cell>
          <cell r="D471">
            <v>10</v>
          </cell>
          <cell r="E471" t="str">
            <v>G</v>
          </cell>
        </row>
        <row r="472">
          <cell r="B472" t="str">
            <v>F100381</v>
          </cell>
          <cell r="C472" t="str">
            <v>F100381</v>
          </cell>
          <cell r="D472">
            <v>11</v>
          </cell>
          <cell r="E472" t="str">
            <v>F</v>
          </cell>
        </row>
        <row r="473">
          <cell r="B473" t="str">
            <v>F513287</v>
          </cell>
          <cell r="C473" t="str">
            <v>F513287</v>
          </cell>
          <cell r="D473">
            <v>11</v>
          </cell>
          <cell r="E473" t="str">
            <v>F</v>
          </cell>
        </row>
        <row r="474">
          <cell r="B474" t="str">
            <v>1000HRPERFMGMT</v>
          </cell>
          <cell r="C474" t="str">
            <v>HRPERFMGMT</v>
          </cell>
          <cell r="D474">
            <v>10</v>
          </cell>
          <cell r="E474" t="str">
            <v>G</v>
          </cell>
        </row>
        <row r="475">
          <cell r="B475" t="str">
            <v>F100379</v>
          </cell>
          <cell r="C475" t="str">
            <v>F100379</v>
          </cell>
          <cell r="D475">
            <v>11</v>
          </cell>
          <cell r="E475" t="str">
            <v>F</v>
          </cell>
        </row>
        <row r="476">
          <cell r="B476" t="str">
            <v>F513285</v>
          </cell>
          <cell r="C476" t="str">
            <v>F513285</v>
          </cell>
          <cell r="D476">
            <v>11</v>
          </cell>
          <cell r="E476" t="str">
            <v>F</v>
          </cell>
        </row>
        <row r="477">
          <cell r="B477" t="str">
            <v>1000HRTSTOPS</v>
          </cell>
          <cell r="C477" t="str">
            <v>HRTSTOPS</v>
          </cell>
          <cell r="D477">
            <v>10</v>
          </cell>
          <cell r="E477" t="str">
            <v>G</v>
          </cell>
        </row>
        <row r="478">
          <cell r="B478" t="str">
            <v>F100374</v>
          </cell>
          <cell r="C478" t="str">
            <v>F100374</v>
          </cell>
          <cell r="D478">
            <v>11</v>
          </cell>
          <cell r="E478" t="str">
            <v>F</v>
          </cell>
        </row>
        <row r="479">
          <cell r="B479" t="str">
            <v>F513288</v>
          </cell>
          <cell r="C479" t="str">
            <v>F513288</v>
          </cell>
          <cell r="D479">
            <v>11</v>
          </cell>
          <cell r="E479" t="str">
            <v>F</v>
          </cell>
        </row>
        <row r="480">
          <cell r="B480" t="str">
            <v>1000HRSTAFFING</v>
          </cell>
          <cell r="C480" t="str">
            <v>HRSTAFFING</v>
          </cell>
          <cell r="D480">
            <v>8</v>
          </cell>
          <cell r="E480" t="str">
            <v>G</v>
          </cell>
        </row>
        <row r="481">
          <cell r="B481" t="str">
            <v>1000RECRUITMNT</v>
          </cell>
          <cell r="C481" t="str">
            <v>RECRUITMNT</v>
          </cell>
          <cell r="D481">
            <v>10</v>
          </cell>
          <cell r="E481" t="str">
            <v>G</v>
          </cell>
        </row>
        <row r="482">
          <cell r="B482" t="str">
            <v>1000STFNGSRVCS</v>
          </cell>
          <cell r="C482" t="str">
            <v>STFNGSRVCS</v>
          </cell>
          <cell r="D482">
            <v>10</v>
          </cell>
          <cell r="E482" t="str">
            <v>G</v>
          </cell>
        </row>
        <row r="483">
          <cell r="B483" t="str">
            <v>F100375</v>
          </cell>
          <cell r="C483" t="str">
            <v>F100375</v>
          </cell>
          <cell r="D483">
            <v>11</v>
          </cell>
          <cell r="E483" t="str">
            <v>F</v>
          </cell>
        </row>
        <row r="484">
          <cell r="B484" t="str">
            <v>F513289</v>
          </cell>
          <cell r="C484" t="str">
            <v>F513289</v>
          </cell>
          <cell r="D484">
            <v>11</v>
          </cell>
          <cell r="E484" t="str">
            <v>F</v>
          </cell>
        </row>
        <row r="485">
          <cell r="B485" t="str">
            <v>1000NEWEMPEXP</v>
          </cell>
          <cell r="C485" t="str">
            <v>NEWEMPEXP</v>
          </cell>
          <cell r="D485">
            <v>10</v>
          </cell>
          <cell r="E485" t="str">
            <v>G</v>
          </cell>
        </row>
        <row r="486">
          <cell r="B486" t="str">
            <v>1000RELOCATNS</v>
          </cell>
          <cell r="C486" t="str">
            <v>RELOCATNS</v>
          </cell>
          <cell r="D486">
            <v>12</v>
          </cell>
          <cell r="E486" t="str">
            <v>G</v>
          </cell>
        </row>
        <row r="487">
          <cell r="B487" t="str">
            <v>F100377</v>
          </cell>
          <cell r="C487" t="str">
            <v>F100377</v>
          </cell>
          <cell r="D487">
            <v>13</v>
          </cell>
          <cell r="E487" t="str">
            <v>F</v>
          </cell>
        </row>
        <row r="488">
          <cell r="B488" t="str">
            <v>F513291</v>
          </cell>
          <cell r="C488" t="str">
            <v>F513291</v>
          </cell>
          <cell r="D488">
            <v>13</v>
          </cell>
          <cell r="E488" t="str">
            <v>F</v>
          </cell>
        </row>
        <row r="489">
          <cell r="B489" t="str">
            <v>1000ADVERTSNG</v>
          </cell>
          <cell r="C489" t="str">
            <v>ADVERTSNG</v>
          </cell>
          <cell r="D489">
            <v>12</v>
          </cell>
          <cell r="E489" t="str">
            <v>G</v>
          </cell>
        </row>
        <row r="490">
          <cell r="B490" t="str">
            <v>F513292</v>
          </cell>
          <cell r="C490" t="str">
            <v>F513292</v>
          </cell>
          <cell r="D490">
            <v>13</v>
          </cell>
          <cell r="E490" t="str">
            <v>F</v>
          </cell>
        </row>
        <row r="491">
          <cell r="B491" t="str">
            <v>F513293</v>
          </cell>
          <cell r="C491" t="str">
            <v>F513293</v>
          </cell>
          <cell r="D491">
            <v>13</v>
          </cell>
          <cell r="E491" t="str">
            <v>F</v>
          </cell>
        </row>
        <row r="492">
          <cell r="B492" t="str">
            <v>1000PLNTVISITS</v>
          </cell>
          <cell r="C492" t="str">
            <v>PLNTVISITS</v>
          </cell>
          <cell r="D492">
            <v>12</v>
          </cell>
          <cell r="E492" t="str">
            <v>G</v>
          </cell>
        </row>
        <row r="493">
          <cell r="B493" t="str">
            <v>F513294</v>
          </cell>
          <cell r="C493" t="str">
            <v>F513294</v>
          </cell>
          <cell r="D493">
            <v>13</v>
          </cell>
          <cell r="E493" t="str">
            <v>F</v>
          </cell>
        </row>
        <row r="494">
          <cell r="B494" t="str">
            <v>1000DRGTESTING</v>
          </cell>
          <cell r="C494" t="str">
            <v>DRGTESTING</v>
          </cell>
          <cell r="D494">
            <v>12</v>
          </cell>
          <cell r="E494" t="str">
            <v>G</v>
          </cell>
        </row>
        <row r="495">
          <cell r="B495" t="str">
            <v>F513295</v>
          </cell>
          <cell r="C495" t="str">
            <v>F513295</v>
          </cell>
          <cell r="D495">
            <v>13</v>
          </cell>
          <cell r="E495" t="str">
            <v>F</v>
          </cell>
        </row>
        <row r="496">
          <cell r="B496" t="str">
            <v>F513296</v>
          </cell>
          <cell r="C496" t="str">
            <v>F513296</v>
          </cell>
          <cell r="D496">
            <v>13</v>
          </cell>
          <cell r="E496" t="str">
            <v>F</v>
          </cell>
        </row>
        <row r="497">
          <cell r="B497" t="str">
            <v>1000BCKGRNDCHK</v>
          </cell>
          <cell r="C497" t="str">
            <v>BCKGRNDCHK</v>
          </cell>
          <cell r="D497">
            <v>12</v>
          </cell>
          <cell r="E497" t="str">
            <v>G</v>
          </cell>
        </row>
        <row r="498">
          <cell r="B498" t="str">
            <v>F513297</v>
          </cell>
          <cell r="C498" t="str">
            <v>F513297</v>
          </cell>
          <cell r="D498">
            <v>13</v>
          </cell>
          <cell r="E498" t="str">
            <v>F</v>
          </cell>
        </row>
        <row r="499">
          <cell r="B499" t="str">
            <v>F513298</v>
          </cell>
          <cell r="C499" t="str">
            <v>F513298</v>
          </cell>
          <cell r="D499">
            <v>13</v>
          </cell>
          <cell r="E499" t="str">
            <v>F</v>
          </cell>
        </row>
        <row r="500">
          <cell r="B500" t="str">
            <v>1000CLLGEOTRCH</v>
          </cell>
          <cell r="C500" t="str">
            <v>CLLGEOTRCH</v>
          </cell>
          <cell r="D500">
            <v>12</v>
          </cell>
          <cell r="E500" t="str">
            <v>G</v>
          </cell>
        </row>
        <row r="501">
          <cell r="B501" t="str">
            <v>F513299</v>
          </cell>
          <cell r="C501" t="str">
            <v>F513299</v>
          </cell>
          <cell r="D501">
            <v>13</v>
          </cell>
          <cell r="E501" t="str">
            <v>F</v>
          </cell>
        </row>
        <row r="502">
          <cell r="B502" t="str">
            <v>1000EMPREFPRGM</v>
          </cell>
          <cell r="C502" t="str">
            <v>EMPREFPRGM</v>
          </cell>
          <cell r="D502">
            <v>12</v>
          </cell>
          <cell r="E502" t="str">
            <v>G</v>
          </cell>
        </row>
        <row r="503">
          <cell r="B503" t="str">
            <v>F513300</v>
          </cell>
          <cell r="C503" t="str">
            <v>F513300</v>
          </cell>
          <cell r="D503">
            <v>13</v>
          </cell>
          <cell r="E503" t="str">
            <v>F</v>
          </cell>
        </row>
        <row r="504">
          <cell r="B504" t="str">
            <v>1000HRTRNG</v>
          </cell>
          <cell r="C504" t="str">
            <v>HRTRNG</v>
          </cell>
          <cell r="D504">
            <v>8</v>
          </cell>
          <cell r="E504" t="str">
            <v>G</v>
          </cell>
        </row>
        <row r="505">
          <cell r="B505" t="str">
            <v>1000HRREGCMPLN</v>
          </cell>
          <cell r="C505" t="str">
            <v>HRREGCMPLN</v>
          </cell>
          <cell r="D505">
            <v>10</v>
          </cell>
          <cell r="E505" t="str">
            <v>G</v>
          </cell>
        </row>
        <row r="506">
          <cell r="B506" t="str">
            <v>1000DVRSTYTRNG</v>
          </cell>
          <cell r="C506" t="str">
            <v>DVRSTYTRNG</v>
          </cell>
          <cell r="D506">
            <v>12</v>
          </cell>
          <cell r="E506" t="str">
            <v>G</v>
          </cell>
        </row>
        <row r="507">
          <cell r="B507" t="str">
            <v>F100368</v>
          </cell>
          <cell r="C507" t="str">
            <v>F100368</v>
          </cell>
          <cell r="D507">
            <v>13</v>
          </cell>
          <cell r="E507" t="str">
            <v>F</v>
          </cell>
        </row>
        <row r="508">
          <cell r="B508" t="str">
            <v>F513301</v>
          </cell>
          <cell r="C508" t="str">
            <v>F513301</v>
          </cell>
          <cell r="D508">
            <v>13</v>
          </cell>
          <cell r="E508" t="str">
            <v>F</v>
          </cell>
        </row>
        <row r="509">
          <cell r="B509" t="str">
            <v>1000ETHCSTRNG</v>
          </cell>
          <cell r="C509" t="str">
            <v>ETHCSTRNG</v>
          </cell>
          <cell r="D509">
            <v>12</v>
          </cell>
          <cell r="E509" t="str">
            <v>G</v>
          </cell>
        </row>
        <row r="510">
          <cell r="B510" t="str">
            <v>F513302</v>
          </cell>
          <cell r="C510" t="str">
            <v>F513302</v>
          </cell>
          <cell r="D510">
            <v>13</v>
          </cell>
          <cell r="E510" t="str">
            <v>F</v>
          </cell>
        </row>
        <row r="511">
          <cell r="B511" t="str">
            <v>F513303</v>
          </cell>
          <cell r="C511" t="str">
            <v>F513303</v>
          </cell>
          <cell r="D511">
            <v>13</v>
          </cell>
          <cell r="E511" t="str">
            <v>F</v>
          </cell>
        </row>
        <row r="512">
          <cell r="B512" t="str">
            <v>1000SHPTRNG</v>
          </cell>
          <cell r="C512" t="str">
            <v>SHPTRNG</v>
          </cell>
          <cell r="D512">
            <v>12</v>
          </cell>
          <cell r="E512" t="str">
            <v>G</v>
          </cell>
        </row>
        <row r="513">
          <cell r="B513" t="str">
            <v>F513304</v>
          </cell>
          <cell r="C513" t="str">
            <v>F513304</v>
          </cell>
          <cell r="D513">
            <v>13</v>
          </cell>
          <cell r="E513" t="str">
            <v>F</v>
          </cell>
        </row>
        <row r="514">
          <cell r="B514" t="str">
            <v>F513305</v>
          </cell>
          <cell r="C514" t="str">
            <v>F513305</v>
          </cell>
          <cell r="D514">
            <v>13</v>
          </cell>
          <cell r="E514" t="str">
            <v>F</v>
          </cell>
        </row>
        <row r="515">
          <cell r="B515" t="str">
            <v>1000FERCTRNG</v>
          </cell>
          <cell r="C515" t="str">
            <v>FERCTRNG</v>
          </cell>
          <cell r="D515">
            <v>12</v>
          </cell>
          <cell r="E515" t="str">
            <v>G</v>
          </cell>
        </row>
        <row r="516">
          <cell r="B516" t="str">
            <v>F513306</v>
          </cell>
          <cell r="C516" t="str">
            <v>F513306</v>
          </cell>
          <cell r="D516">
            <v>13</v>
          </cell>
          <cell r="E516" t="str">
            <v>F</v>
          </cell>
        </row>
        <row r="517">
          <cell r="B517" t="str">
            <v>F513307</v>
          </cell>
          <cell r="C517" t="str">
            <v>F513307</v>
          </cell>
          <cell r="D517">
            <v>13</v>
          </cell>
          <cell r="E517" t="str">
            <v>F</v>
          </cell>
        </row>
        <row r="518">
          <cell r="B518" t="str">
            <v>1000TCHSKILL</v>
          </cell>
          <cell r="C518" t="str">
            <v>TCHSKILL</v>
          </cell>
          <cell r="D518">
            <v>10</v>
          </cell>
          <cell r="E518" t="str">
            <v>G</v>
          </cell>
        </row>
        <row r="519">
          <cell r="B519" t="str">
            <v>F100369</v>
          </cell>
          <cell r="C519" t="str">
            <v>F100369</v>
          </cell>
          <cell r="D519">
            <v>11</v>
          </cell>
          <cell r="E519" t="str">
            <v>F</v>
          </cell>
        </row>
        <row r="520">
          <cell r="B520" t="str">
            <v>F513308</v>
          </cell>
          <cell r="C520" t="str">
            <v>F513308</v>
          </cell>
          <cell r="D520">
            <v>11</v>
          </cell>
          <cell r="E520" t="str">
            <v>F</v>
          </cell>
        </row>
        <row r="521">
          <cell r="B521" t="str">
            <v>F525759</v>
          </cell>
          <cell r="C521" t="str">
            <v>F525759</v>
          </cell>
          <cell r="D521">
            <v>11</v>
          </cell>
          <cell r="E521" t="str">
            <v>F</v>
          </cell>
        </row>
        <row r="522">
          <cell r="B522" t="str">
            <v>F525760</v>
          </cell>
          <cell r="C522" t="str">
            <v>F525760</v>
          </cell>
          <cell r="D522">
            <v>11</v>
          </cell>
          <cell r="E522" t="str">
            <v>F</v>
          </cell>
        </row>
        <row r="523">
          <cell r="B523" t="str">
            <v>F525761</v>
          </cell>
          <cell r="C523" t="str">
            <v>F525761</v>
          </cell>
          <cell r="D523">
            <v>11</v>
          </cell>
          <cell r="E523" t="str">
            <v>F</v>
          </cell>
        </row>
        <row r="524">
          <cell r="B524" t="str">
            <v>F525762</v>
          </cell>
          <cell r="C524" t="str">
            <v>F525762</v>
          </cell>
          <cell r="D524">
            <v>11</v>
          </cell>
          <cell r="E524" t="str">
            <v>F</v>
          </cell>
        </row>
        <row r="525">
          <cell r="B525" t="str">
            <v>F525763</v>
          </cell>
          <cell r="C525" t="str">
            <v>F525763</v>
          </cell>
          <cell r="D525">
            <v>11</v>
          </cell>
          <cell r="E525" t="str">
            <v>F</v>
          </cell>
        </row>
        <row r="526">
          <cell r="B526" t="str">
            <v>F525764</v>
          </cell>
          <cell r="C526" t="str">
            <v>F525764</v>
          </cell>
          <cell r="D526">
            <v>11</v>
          </cell>
          <cell r="E526" t="str">
            <v>F</v>
          </cell>
        </row>
        <row r="527">
          <cell r="B527" t="str">
            <v>F526204</v>
          </cell>
          <cell r="C527" t="str">
            <v>F526204</v>
          </cell>
          <cell r="D527">
            <v>11</v>
          </cell>
          <cell r="E527" t="str">
            <v>F</v>
          </cell>
        </row>
        <row r="528">
          <cell r="B528" t="str">
            <v>F526205</v>
          </cell>
          <cell r="C528" t="str">
            <v>F526205</v>
          </cell>
          <cell r="D528">
            <v>11</v>
          </cell>
          <cell r="E528" t="str">
            <v>F</v>
          </cell>
        </row>
        <row r="529">
          <cell r="B529" t="str">
            <v>F526206</v>
          </cell>
          <cell r="C529" t="str">
            <v>F526206</v>
          </cell>
          <cell r="D529">
            <v>11</v>
          </cell>
          <cell r="E529" t="str">
            <v>F</v>
          </cell>
        </row>
        <row r="530">
          <cell r="B530" t="str">
            <v>F526207</v>
          </cell>
          <cell r="C530" t="str">
            <v>F526207</v>
          </cell>
          <cell r="D530">
            <v>11</v>
          </cell>
          <cell r="E530" t="str">
            <v>F</v>
          </cell>
        </row>
        <row r="531">
          <cell r="B531" t="str">
            <v>F526526</v>
          </cell>
          <cell r="C531" t="str">
            <v>F526526</v>
          </cell>
          <cell r="D531">
            <v>11</v>
          </cell>
          <cell r="E531" t="str">
            <v>F</v>
          </cell>
        </row>
        <row r="532">
          <cell r="B532" t="str">
            <v>F526527</v>
          </cell>
          <cell r="C532" t="str">
            <v>F526527</v>
          </cell>
          <cell r="D532">
            <v>11</v>
          </cell>
          <cell r="E532" t="str">
            <v>F</v>
          </cell>
        </row>
        <row r="533">
          <cell r="B533" t="str">
            <v>F526528</v>
          </cell>
          <cell r="C533" t="str">
            <v>F526528</v>
          </cell>
          <cell r="D533">
            <v>11</v>
          </cell>
          <cell r="E533" t="str">
            <v>F</v>
          </cell>
        </row>
        <row r="534">
          <cell r="B534" t="str">
            <v>F526529</v>
          </cell>
          <cell r="C534" t="str">
            <v>F526529</v>
          </cell>
          <cell r="D534">
            <v>11</v>
          </cell>
          <cell r="E534" t="str">
            <v>F</v>
          </cell>
        </row>
        <row r="535">
          <cell r="B535" t="str">
            <v>F526530</v>
          </cell>
          <cell r="C535" t="str">
            <v>F526530</v>
          </cell>
          <cell r="D535">
            <v>11</v>
          </cell>
          <cell r="E535" t="str">
            <v>F</v>
          </cell>
        </row>
        <row r="536">
          <cell r="B536" t="str">
            <v>1000EMPDVLP</v>
          </cell>
          <cell r="C536" t="str">
            <v>EMPDVLP</v>
          </cell>
          <cell r="D536">
            <v>10</v>
          </cell>
          <cell r="E536" t="str">
            <v>G</v>
          </cell>
        </row>
        <row r="537">
          <cell r="B537" t="str">
            <v>F100370</v>
          </cell>
          <cell r="C537" t="str">
            <v>F100370</v>
          </cell>
          <cell r="D537">
            <v>11</v>
          </cell>
          <cell r="E537" t="str">
            <v>F</v>
          </cell>
        </row>
        <row r="538">
          <cell r="B538" t="str">
            <v>F513309</v>
          </cell>
          <cell r="C538" t="str">
            <v>F513309</v>
          </cell>
          <cell r="D538">
            <v>11</v>
          </cell>
          <cell r="E538" t="str">
            <v>F</v>
          </cell>
        </row>
        <row r="539">
          <cell r="B539" t="str">
            <v>1000HRMGMTDVLP</v>
          </cell>
          <cell r="C539" t="str">
            <v>HRMGMTDVLP</v>
          </cell>
          <cell r="D539">
            <v>10</v>
          </cell>
          <cell r="E539" t="str">
            <v>G</v>
          </cell>
        </row>
        <row r="540">
          <cell r="B540" t="str">
            <v>F100371</v>
          </cell>
          <cell r="C540" t="str">
            <v>F100371</v>
          </cell>
          <cell r="D540">
            <v>11</v>
          </cell>
          <cell r="E540" t="str">
            <v>F</v>
          </cell>
        </row>
        <row r="541">
          <cell r="B541" t="str">
            <v>F513310</v>
          </cell>
          <cell r="C541" t="str">
            <v>F513310</v>
          </cell>
          <cell r="D541">
            <v>11</v>
          </cell>
          <cell r="E541" t="str">
            <v>F</v>
          </cell>
        </row>
        <row r="542">
          <cell r="B542" t="str">
            <v>1000ESSNTLTOOL</v>
          </cell>
          <cell r="C542" t="str">
            <v>ESSNTLTOOL</v>
          </cell>
          <cell r="D542">
            <v>12</v>
          </cell>
          <cell r="E542" t="str">
            <v>G</v>
          </cell>
        </row>
        <row r="543">
          <cell r="B543" t="str">
            <v>F525415</v>
          </cell>
          <cell r="C543" t="str">
            <v>F525415</v>
          </cell>
          <cell r="D543">
            <v>13</v>
          </cell>
          <cell r="E543" t="str">
            <v>F</v>
          </cell>
        </row>
        <row r="544">
          <cell r="B544" t="str">
            <v>F525523</v>
          </cell>
          <cell r="C544" t="str">
            <v>F525523</v>
          </cell>
          <cell r="D544">
            <v>13</v>
          </cell>
          <cell r="E544" t="str">
            <v>F</v>
          </cell>
        </row>
        <row r="545">
          <cell r="B545" t="str">
            <v>1000EMRGLDRPRG</v>
          </cell>
          <cell r="C545" t="str">
            <v>EMRGLDRPRG</v>
          </cell>
          <cell r="D545">
            <v>12</v>
          </cell>
          <cell r="E545" t="str">
            <v>G</v>
          </cell>
        </row>
        <row r="546">
          <cell r="B546" t="str">
            <v>F525413</v>
          </cell>
          <cell r="C546" t="str">
            <v>F525413</v>
          </cell>
          <cell r="D546">
            <v>13</v>
          </cell>
          <cell r="E546" t="str">
            <v>F</v>
          </cell>
        </row>
        <row r="547">
          <cell r="B547" t="str">
            <v>F525521</v>
          </cell>
          <cell r="C547" t="str">
            <v>F525521</v>
          </cell>
          <cell r="D547">
            <v>13</v>
          </cell>
          <cell r="E547" t="str">
            <v>F</v>
          </cell>
        </row>
        <row r="548">
          <cell r="B548" t="str">
            <v>1000ADVMGRPRGM</v>
          </cell>
          <cell r="C548" t="str">
            <v>ADVMGRPRGM</v>
          </cell>
          <cell r="D548">
            <v>12</v>
          </cell>
          <cell r="E548" t="str">
            <v>G</v>
          </cell>
        </row>
        <row r="549">
          <cell r="B549" t="str">
            <v>F525414</v>
          </cell>
          <cell r="C549" t="str">
            <v>F525414</v>
          </cell>
          <cell r="D549">
            <v>13</v>
          </cell>
          <cell r="E549" t="str">
            <v>F</v>
          </cell>
        </row>
        <row r="550">
          <cell r="B550" t="str">
            <v>F525522</v>
          </cell>
          <cell r="C550" t="str">
            <v>F525522</v>
          </cell>
          <cell r="D550">
            <v>13</v>
          </cell>
          <cell r="E550" t="str">
            <v>F</v>
          </cell>
        </row>
        <row r="551">
          <cell r="B551" t="str">
            <v>1000MGMTDEVPRG</v>
          </cell>
          <cell r="C551" t="str">
            <v>MGMTDEVPRG</v>
          </cell>
          <cell r="D551">
            <v>12</v>
          </cell>
          <cell r="E551" t="str">
            <v>G</v>
          </cell>
        </row>
        <row r="552">
          <cell r="B552" t="str">
            <v>F525412</v>
          </cell>
          <cell r="C552" t="str">
            <v>F525412</v>
          </cell>
          <cell r="D552">
            <v>13</v>
          </cell>
          <cell r="E552" t="str">
            <v>F</v>
          </cell>
        </row>
        <row r="553">
          <cell r="B553" t="str">
            <v>F525520</v>
          </cell>
          <cell r="C553" t="str">
            <v>F525520</v>
          </cell>
          <cell r="D553">
            <v>13</v>
          </cell>
          <cell r="E553" t="str">
            <v>F</v>
          </cell>
        </row>
        <row r="554">
          <cell r="B554" t="str">
            <v>1000FTRLDRPRGM</v>
          </cell>
          <cell r="C554" t="str">
            <v>FTRLDRPRGM</v>
          </cell>
          <cell r="D554">
            <v>12</v>
          </cell>
          <cell r="E554" t="str">
            <v>G</v>
          </cell>
        </row>
        <row r="555">
          <cell r="B555" t="str">
            <v>F100372</v>
          </cell>
          <cell r="C555" t="str">
            <v>F100372</v>
          </cell>
          <cell r="D555">
            <v>13</v>
          </cell>
          <cell r="E555" t="str">
            <v>F</v>
          </cell>
        </row>
        <row r="556">
          <cell r="B556" t="str">
            <v>F513311</v>
          </cell>
          <cell r="C556" t="str">
            <v>F513311</v>
          </cell>
          <cell r="D556">
            <v>13</v>
          </cell>
          <cell r="E556" t="str">
            <v>F</v>
          </cell>
        </row>
        <row r="557">
          <cell r="B557" t="str">
            <v>1000NEEORNTATN</v>
          </cell>
          <cell r="C557" t="str">
            <v>NEEORNTATN</v>
          </cell>
          <cell r="D557">
            <v>12</v>
          </cell>
          <cell r="E557" t="str">
            <v>G</v>
          </cell>
        </row>
        <row r="558">
          <cell r="B558" t="str">
            <v>F513312</v>
          </cell>
          <cell r="C558" t="str">
            <v>F513312</v>
          </cell>
          <cell r="D558">
            <v>13</v>
          </cell>
          <cell r="E558" t="str">
            <v>F</v>
          </cell>
        </row>
        <row r="559">
          <cell r="B559" t="str">
            <v>F513313</v>
          </cell>
          <cell r="C559" t="str">
            <v>F513313</v>
          </cell>
          <cell r="D559">
            <v>13</v>
          </cell>
          <cell r="E559" t="str">
            <v>F</v>
          </cell>
        </row>
        <row r="560">
          <cell r="B560" t="str">
            <v>1000LDGTHEWAY</v>
          </cell>
          <cell r="C560" t="str">
            <v>LDGTHEWAY</v>
          </cell>
          <cell r="D560">
            <v>12</v>
          </cell>
          <cell r="E560" t="str">
            <v>G</v>
          </cell>
        </row>
        <row r="561">
          <cell r="B561" t="str">
            <v>F513314</v>
          </cell>
          <cell r="C561" t="str">
            <v>F513314</v>
          </cell>
          <cell r="D561">
            <v>13</v>
          </cell>
          <cell r="E561" t="str">
            <v>F</v>
          </cell>
        </row>
        <row r="562">
          <cell r="B562" t="str">
            <v>F513315</v>
          </cell>
          <cell r="C562" t="str">
            <v>F513315</v>
          </cell>
          <cell r="D562">
            <v>13</v>
          </cell>
          <cell r="E562" t="str">
            <v>F</v>
          </cell>
        </row>
        <row r="563">
          <cell r="B563" t="str">
            <v>1000LDRSHPACDY</v>
          </cell>
          <cell r="C563" t="str">
            <v>LDRSHPACDY</v>
          </cell>
          <cell r="D563">
            <v>12</v>
          </cell>
          <cell r="E563" t="str">
            <v>G</v>
          </cell>
        </row>
        <row r="564">
          <cell r="B564" t="str">
            <v>F513316</v>
          </cell>
          <cell r="C564" t="str">
            <v>F513316</v>
          </cell>
          <cell r="D564">
            <v>13</v>
          </cell>
          <cell r="E564" t="str">
            <v>F</v>
          </cell>
        </row>
        <row r="565">
          <cell r="B565" t="str">
            <v>F513317</v>
          </cell>
          <cell r="C565" t="str">
            <v>F513317</v>
          </cell>
          <cell r="D565">
            <v>13</v>
          </cell>
          <cell r="E565" t="str">
            <v>F</v>
          </cell>
        </row>
        <row r="566">
          <cell r="B566" t="str">
            <v>1000LDRSHPGRNT</v>
          </cell>
          <cell r="C566" t="str">
            <v>LDRSHPGRNT</v>
          </cell>
          <cell r="D566">
            <v>12</v>
          </cell>
          <cell r="E566" t="str">
            <v>G</v>
          </cell>
        </row>
        <row r="567">
          <cell r="B567" t="str">
            <v>F513318</v>
          </cell>
          <cell r="C567" t="str">
            <v>F513318</v>
          </cell>
          <cell r="D567">
            <v>13</v>
          </cell>
          <cell r="E567" t="str">
            <v>F</v>
          </cell>
        </row>
        <row r="568">
          <cell r="B568" t="str">
            <v>F525524</v>
          </cell>
          <cell r="C568" t="str">
            <v>F525524</v>
          </cell>
          <cell r="D568">
            <v>13</v>
          </cell>
          <cell r="E568" t="str">
            <v>F</v>
          </cell>
        </row>
        <row r="569">
          <cell r="B569" t="str">
            <v>1000TLTMGTTRNG</v>
          </cell>
          <cell r="C569" t="str">
            <v>TLTMGTTRNG</v>
          </cell>
          <cell r="D569">
            <v>8</v>
          </cell>
          <cell r="E569" t="str">
            <v>G</v>
          </cell>
        </row>
        <row r="570">
          <cell r="B570" t="str">
            <v>F513281</v>
          </cell>
          <cell r="C570" t="str">
            <v>F513281</v>
          </cell>
          <cell r="D570">
            <v>9</v>
          </cell>
          <cell r="E570" t="str">
            <v>F</v>
          </cell>
        </row>
        <row r="571">
          <cell r="B571" t="str">
            <v>1000LEGAL</v>
          </cell>
          <cell r="C571" t="str">
            <v>LEGAL</v>
          </cell>
          <cell r="D571">
            <v>4</v>
          </cell>
          <cell r="E571" t="str">
            <v>G</v>
          </cell>
        </row>
        <row r="572">
          <cell r="B572" t="str">
            <v>1000LAW</v>
          </cell>
          <cell r="C572" t="str">
            <v>LAW</v>
          </cell>
          <cell r="D572">
            <v>6</v>
          </cell>
          <cell r="E572" t="str">
            <v>G</v>
          </cell>
        </row>
        <row r="573">
          <cell r="B573" t="str">
            <v>F100222</v>
          </cell>
          <cell r="C573" t="str">
            <v>F100222</v>
          </cell>
          <cell r="D573">
            <v>7</v>
          </cell>
          <cell r="E573" t="str">
            <v>F</v>
          </cell>
        </row>
        <row r="574">
          <cell r="B574" t="str">
            <v>F100234</v>
          </cell>
          <cell r="C574" t="str">
            <v>F100234</v>
          </cell>
          <cell r="D574">
            <v>7</v>
          </cell>
          <cell r="E574" t="str">
            <v>F</v>
          </cell>
        </row>
        <row r="575">
          <cell r="B575" t="str">
            <v>F100256</v>
          </cell>
          <cell r="C575" t="str">
            <v>F100256</v>
          </cell>
          <cell r="D575">
            <v>7</v>
          </cell>
          <cell r="E575" t="str">
            <v>F</v>
          </cell>
        </row>
        <row r="576">
          <cell r="B576" t="str">
            <v>F100259</v>
          </cell>
          <cell r="C576" t="str">
            <v>F100259</v>
          </cell>
          <cell r="D576">
            <v>7</v>
          </cell>
          <cell r="E576" t="str">
            <v>F</v>
          </cell>
        </row>
        <row r="577">
          <cell r="B577" t="str">
            <v>F100264</v>
          </cell>
          <cell r="C577" t="str">
            <v>F100264</v>
          </cell>
          <cell r="D577">
            <v>7</v>
          </cell>
          <cell r="E577" t="str">
            <v>F</v>
          </cell>
        </row>
        <row r="578">
          <cell r="B578" t="str">
            <v>F513017</v>
          </cell>
          <cell r="C578" t="str">
            <v>F513017</v>
          </cell>
          <cell r="D578">
            <v>7</v>
          </cell>
          <cell r="E578" t="str">
            <v>F</v>
          </cell>
        </row>
        <row r="579">
          <cell r="B579" t="str">
            <v>F513069</v>
          </cell>
          <cell r="C579" t="str">
            <v>F513069</v>
          </cell>
          <cell r="D579">
            <v>7</v>
          </cell>
          <cell r="E579" t="str">
            <v>F</v>
          </cell>
        </row>
        <row r="580">
          <cell r="B580" t="str">
            <v>F513070</v>
          </cell>
          <cell r="C580" t="str">
            <v>F513070</v>
          </cell>
          <cell r="D580">
            <v>7</v>
          </cell>
          <cell r="E580" t="str">
            <v>F</v>
          </cell>
        </row>
        <row r="581">
          <cell r="B581" t="str">
            <v>F525180</v>
          </cell>
          <cell r="C581" t="str">
            <v>F525180</v>
          </cell>
          <cell r="D581">
            <v>7</v>
          </cell>
          <cell r="E581" t="str">
            <v>F</v>
          </cell>
        </row>
        <row r="582">
          <cell r="B582" t="str">
            <v>F525191</v>
          </cell>
          <cell r="C582" t="str">
            <v>F525191</v>
          </cell>
          <cell r="D582">
            <v>7</v>
          </cell>
          <cell r="E582" t="str">
            <v>F</v>
          </cell>
        </row>
        <row r="583">
          <cell r="B583" t="str">
            <v>F525193</v>
          </cell>
          <cell r="C583" t="str">
            <v>F525193</v>
          </cell>
          <cell r="D583">
            <v>7</v>
          </cell>
          <cell r="E583" t="str">
            <v>F</v>
          </cell>
        </row>
        <row r="584">
          <cell r="B584" t="str">
            <v>F525194</v>
          </cell>
          <cell r="C584" t="str">
            <v>F525194</v>
          </cell>
          <cell r="D584">
            <v>7</v>
          </cell>
          <cell r="E584" t="str">
            <v>F</v>
          </cell>
        </row>
        <row r="585">
          <cell r="B585" t="str">
            <v>F526489</v>
          </cell>
          <cell r="C585" t="str">
            <v>F526489</v>
          </cell>
          <cell r="D585">
            <v>7</v>
          </cell>
          <cell r="E585" t="str">
            <v>F</v>
          </cell>
        </row>
        <row r="586">
          <cell r="B586" t="str">
            <v>1000WKRSCOMP</v>
          </cell>
          <cell r="C586" t="str">
            <v>WKRSCOMP</v>
          </cell>
          <cell r="D586">
            <v>6</v>
          </cell>
          <cell r="E586" t="str">
            <v>G</v>
          </cell>
        </row>
        <row r="587">
          <cell r="B587" t="str">
            <v>F100225</v>
          </cell>
          <cell r="C587" t="str">
            <v>F100225</v>
          </cell>
          <cell r="D587">
            <v>7</v>
          </cell>
          <cell r="E587" t="str">
            <v>F</v>
          </cell>
        </row>
        <row r="588">
          <cell r="B588" t="str">
            <v>F100247</v>
          </cell>
          <cell r="C588" t="str">
            <v>F100247</v>
          </cell>
          <cell r="D588">
            <v>7</v>
          </cell>
          <cell r="E588" t="str">
            <v>F</v>
          </cell>
        </row>
        <row r="589">
          <cell r="B589" t="str">
            <v>F100254</v>
          </cell>
          <cell r="C589" t="str">
            <v>F100254</v>
          </cell>
          <cell r="D589">
            <v>7</v>
          </cell>
          <cell r="E589" t="str">
            <v>F</v>
          </cell>
        </row>
        <row r="590">
          <cell r="B590" t="str">
            <v>F513072</v>
          </cell>
          <cell r="C590" t="str">
            <v>F513072</v>
          </cell>
          <cell r="D590">
            <v>7</v>
          </cell>
          <cell r="E590" t="str">
            <v>F</v>
          </cell>
        </row>
        <row r="591">
          <cell r="B591" t="str">
            <v>F513073</v>
          </cell>
          <cell r="C591" t="str">
            <v>F513073</v>
          </cell>
          <cell r="D591">
            <v>7</v>
          </cell>
          <cell r="E591" t="str">
            <v>F</v>
          </cell>
        </row>
        <row r="592">
          <cell r="B592" t="str">
            <v>1000CLAIMS</v>
          </cell>
          <cell r="C592" t="str">
            <v>CLAIMS</v>
          </cell>
          <cell r="D592">
            <v>6</v>
          </cell>
          <cell r="E592" t="str">
            <v>G</v>
          </cell>
        </row>
        <row r="593">
          <cell r="B593" t="str">
            <v>F100224</v>
          </cell>
          <cell r="C593" t="str">
            <v>F100224</v>
          </cell>
          <cell r="D593">
            <v>7</v>
          </cell>
          <cell r="E593" t="str">
            <v>F</v>
          </cell>
        </row>
        <row r="594">
          <cell r="B594" t="str">
            <v>F100236</v>
          </cell>
          <cell r="C594" t="str">
            <v>F100236</v>
          </cell>
          <cell r="D594">
            <v>7</v>
          </cell>
          <cell r="E594" t="str">
            <v>F</v>
          </cell>
        </row>
        <row r="595">
          <cell r="B595" t="str">
            <v>F100239</v>
          </cell>
          <cell r="C595" t="str">
            <v>F100239</v>
          </cell>
          <cell r="D595">
            <v>7</v>
          </cell>
          <cell r="E595" t="str">
            <v>F</v>
          </cell>
        </row>
        <row r="596">
          <cell r="B596" t="str">
            <v>F100240</v>
          </cell>
          <cell r="C596" t="str">
            <v>F100240</v>
          </cell>
          <cell r="D596">
            <v>7</v>
          </cell>
          <cell r="E596" t="str">
            <v>F</v>
          </cell>
        </row>
        <row r="597">
          <cell r="B597" t="str">
            <v>1000CORPGOV</v>
          </cell>
          <cell r="C597" t="str">
            <v>CORPGOV</v>
          </cell>
          <cell r="D597">
            <v>6</v>
          </cell>
          <cell r="E597" t="str">
            <v>G</v>
          </cell>
        </row>
        <row r="598">
          <cell r="B598" t="str">
            <v>F100223</v>
          </cell>
          <cell r="C598" t="str">
            <v>F100223</v>
          </cell>
          <cell r="D598">
            <v>7</v>
          </cell>
          <cell r="E598" t="str">
            <v>F</v>
          </cell>
        </row>
        <row r="599">
          <cell r="B599" t="str">
            <v>F100266</v>
          </cell>
          <cell r="C599" t="str">
            <v>F100266</v>
          </cell>
          <cell r="D599">
            <v>7</v>
          </cell>
          <cell r="E599" t="str">
            <v>F</v>
          </cell>
        </row>
        <row r="600">
          <cell r="B600" t="str">
            <v>1000PA</v>
          </cell>
          <cell r="C600" t="str">
            <v>PA</v>
          </cell>
          <cell r="D600">
            <v>4</v>
          </cell>
          <cell r="E600" t="str">
            <v>G</v>
          </cell>
        </row>
        <row r="601">
          <cell r="B601" t="str">
            <v>1000PA-DEPT</v>
          </cell>
          <cell r="C601" t="str">
            <v>PA-DEPT</v>
          </cell>
          <cell r="D601">
            <v>6</v>
          </cell>
          <cell r="E601" t="str">
            <v>G</v>
          </cell>
        </row>
        <row r="602">
          <cell r="B602" t="str">
            <v>F100285</v>
          </cell>
          <cell r="C602" t="str">
            <v>F100285</v>
          </cell>
          <cell r="D602">
            <v>7</v>
          </cell>
          <cell r="E602" t="str">
            <v>F</v>
          </cell>
        </row>
        <row r="603">
          <cell r="B603" t="str">
            <v>F502905</v>
          </cell>
          <cell r="C603" t="str">
            <v>F502905</v>
          </cell>
          <cell r="D603">
            <v>7</v>
          </cell>
          <cell r="E603" t="str">
            <v>F</v>
          </cell>
        </row>
        <row r="604">
          <cell r="B604" t="str">
            <v>F502907</v>
          </cell>
          <cell r="C604" t="str">
            <v>F502907</v>
          </cell>
          <cell r="D604">
            <v>7</v>
          </cell>
          <cell r="E604" t="str">
            <v>F</v>
          </cell>
        </row>
        <row r="605">
          <cell r="B605" t="str">
            <v>F502908</v>
          </cell>
          <cell r="C605" t="str">
            <v>F502908</v>
          </cell>
          <cell r="D605">
            <v>7</v>
          </cell>
          <cell r="E605" t="str">
            <v>F</v>
          </cell>
        </row>
        <row r="606">
          <cell r="B606" t="str">
            <v>F502909</v>
          </cell>
          <cell r="C606" t="str">
            <v>F502909</v>
          </cell>
          <cell r="D606">
            <v>7</v>
          </cell>
          <cell r="E606" t="str">
            <v>F</v>
          </cell>
        </row>
        <row r="607">
          <cell r="B607" t="str">
            <v>F502910</v>
          </cell>
          <cell r="C607" t="str">
            <v>F502910</v>
          </cell>
          <cell r="D607">
            <v>7</v>
          </cell>
          <cell r="E607" t="str">
            <v>F</v>
          </cell>
        </row>
        <row r="608">
          <cell r="B608" t="str">
            <v>F502911</v>
          </cell>
          <cell r="C608" t="str">
            <v>F502911</v>
          </cell>
          <cell r="D608">
            <v>7</v>
          </cell>
          <cell r="E608" t="str">
            <v>F</v>
          </cell>
        </row>
        <row r="609">
          <cell r="B609" t="str">
            <v>F502912</v>
          </cell>
          <cell r="C609" t="str">
            <v>F502912</v>
          </cell>
          <cell r="D609">
            <v>7</v>
          </cell>
          <cell r="E609" t="str">
            <v>F</v>
          </cell>
        </row>
        <row r="610">
          <cell r="B610" t="str">
            <v>F502913</v>
          </cell>
          <cell r="C610" t="str">
            <v>F502913</v>
          </cell>
          <cell r="D610">
            <v>7</v>
          </cell>
          <cell r="E610" t="str">
            <v>F</v>
          </cell>
        </row>
        <row r="611">
          <cell r="B611" t="str">
            <v>F502914</v>
          </cell>
          <cell r="C611" t="str">
            <v>F502914</v>
          </cell>
          <cell r="D611">
            <v>7</v>
          </cell>
          <cell r="E611" t="str">
            <v>F</v>
          </cell>
        </row>
        <row r="612">
          <cell r="B612" t="str">
            <v>1000PA-CONSULT</v>
          </cell>
          <cell r="C612" t="str">
            <v>PA-CONSULT</v>
          </cell>
          <cell r="D612">
            <v>6</v>
          </cell>
          <cell r="E612" t="str">
            <v>G</v>
          </cell>
        </row>
        <row r="613">
          <cell r="B613" t="str">
            <v>F502915</v>
          </cell>
          <cell r="C613" t="str">
            <v>F502915</v>
          </cell>
          <cell r="D613">
            <v>7</v>
          </cell>
          <cell r="E613" t="str">
            <v>F</v>
          </cell>
        </row>
        <row r="614">
          <cell r="B614" t="str">
            <v>F502916</v>
          </cell>
          <cell r="C614" t="str">
            <v>F502916</v>
          </cell>
          <cell r="D614">
            <v>7</v>
          </cell>
          <cell r="E614" t="str">
            <v>F</v>
          </cell>
        </row>
        <row r="615">
          <cell r="B615" t="str">
            <v>F502917</v>
          </cell>
          <cell r="C615" t="str">
            <v>F502917</v>
          </cell>
          <cell r="D615">
            <v>7</v>
          </cell>
          <cell r="E615" t="str">
            <v>F</v>
          </cell>
        </row>
        <row r="616">
          <cell r="B616" t="str">
            <v>F502918</v>
          </cell>
          <cell r="C616" t="str">
            <v>F502918</v>
          </cell>
          <cell r="D616">
            <v>7</v>
          </cell>
          <cell r="E616" t="str">
            <v>F</v>
          </cell>
        </row>
        <row r="617">
          <cell r="B617" t="str">
            <v>F502919</v>
          </cell>
          <cell r="C617" t="str">
            <v>F502919</v>
          </cell>
          <cell r="D617">
            <v>7</v>
          </cell>
          <cell r="E617" t="str">
            <v>F</v>
          </cell>
        </row>
        <row r="618">
          <cell r="B618" t="str">
            <v>1000PA-POLITCL</v>
          </cell>
          <cell r="C618" t="str">
            <v>PA-POLITCL</v>
          </cell>
          <cell r="D618">
            <v>6</v>
          </cell>
          <cell r="E618" t="str">
            <v>G</v>
          </cell>
        </row>
        <row r="619">
          <cell r="B619" t="str">
            <v>F100286</v>
          </cell>
          <cell r="C619" t="str">
            <v>F100286</v>
          </cell>
          <cell r="D619">
            <v>7</v>
          </cell>
          <cell r="E619" t="str">
            <v>F</v>
          </cell>
        </row>
        <row r="620">
          <cell r="B620" t="str">
            <v>F502906</v>
          </cell>
          <cell r="C620" t="str">
            <v>F502906</v>
          </cell>
          <cell r="D620">
            <v>7</v>
          </cell>
          <cell r="E620" t="str">
            <v>F</v>
          </cell>
        </row>
        <row r="621">
          <cell r="B621" t="str">
            <v>1000PA-ROSEMD</v>
          </cell>
          <cell r="C621" t="str">
            <v>PA-ROSEMD</v>
          </cell>
          <cell r="D621">
            <v>6</v>
          </cell>
          <cell r="E621" t="str">
            <v>G</v>
          </cell>
        </row>
        <row r="622">
          <cell r="B622" t="str">
            <v>F100288</v>
          </cell>
          <cell r="C622" t="str">
            <v>F100288</v>
          </cell>
          <cell r="D622">
            <v>7</v>
          </cell>
          <cell r="E622" t="str">
            <v>F</v>
          </cell>
        </row>
        <row r="623">
          <cell r="B623" t="str">
            <v>F502920</v>
          </cell>
          <cell r="C623" t="str">
            <v>F502920</v>
          </cell>
          <cell r="D623">
            <v>7</v>
          </cell>
          <cell r="E623" t="str">
            <v>F</v>
          </cell>
        </row>
        <row r="624">
          <cell r="B624" t="str">
            <v>1000PA-SACTO</v>
          </cell>
          <cell r="C624" t="str">
            <v>PA-SACTO</v>
          </cell>
          <cell r="D624">
            <v>6</v>
          </cell>
          <cell r="E624" t="str">
            <v>G</v>
          </cell>
        </row>
        <row r="625">
          <cell r="B625" t="str">
            <v>F100289</v>
          </cell>
          <cell r="C625" t="str">
            <v>F100289</v>
          </cell>
          <cell r="D625">
            <v>7</v>
          </cell>
          <cell r="E625" t="str">
            <v>F</v>
          </cell>
        </row>
        <row r="626">
          <cell r="B626" t="str">
            <v>F100290</v>
          </cell>
          <cell r="C626" t="str">
            <v>F100290</v>
          </cell>
          <cell r="D626">
            <v>7</v>
          </cell>
          <cell r="E626" t="str">
            <v>F</v>
          </cell>
        </row>
        <row r="627">
          <cell r="B627" t="str">
            <v>F502921</v>
          </cell>
          <cell r="C627" t="str">
            <v>F502921</v>
          </cell>
          <cell r="D627">
            <v>7</v>
          </cell>
          <cell r="E627" t="str">
            <v>F</v>
          </cell>
        </row>
        <row r="628">
          <cell r="B628" t="str">
            <v>F502922</v>
          </cell>
          <cell r="C628" t="str">
            <v>F502922</v>
          </cell>
          <cell r="D628">
            <v>7</v>
          </cell>
          <cell r="E628" t="str">
            <v>F</v>
          </cell>
        </row>
        <row r="629">
          <cell r="B629" t="str">
            <v>F502923</v>
          </cell>
          <cell r="C629" t="str">
            <v>F502923</v>
          </cell>
          <cell r="D629">
            <v>7</v>
          </cell>
          <cell r="E629" t="str">
            <v>F</v>
          </cell>
        </row>
        <row r="630">
          <cell r="B630" t="str">
            <v>F502924</v>
          </cell>
          <cell r="C630" t="str">
            <v>F502924</v>
          </cell>
          <cell r="D630">
            <v>7</v>
          </cell>
          <cell r="E630" t="str">
            <v>F</v>
          </cell>
        </row>
        <row r="631">
          <cell r="B631" t="str">
            <v>F502925</v>
          </cell>
          <cell r="C631" t="str">
            <v>F502925</v>
          </cell>
          <cell r="D631">
            <v>7</v>
          </cell>
          <cell r="E631" t="str">
            <v>F</v>
          </cell>
        </row>
        <row r="632">
          <cell r="B632" t="str">
            <v>F525650</v>
          </cell>
          <cell r="C632" t="str">
            <v>F525650</v>
          </cell>
          <cell r="D632">
            <v>7</v>
          </cell>
          <cell r="E632" t="str">
            <v>F</v>
          </cell>
        </row>
        <row r="633">
          <cell r="B633" t="str">
            <v>F525651</v>
          </cell>
          <cell r="C633" t="str">
            <v>F525651</v>
          </cell>
          <cell r="D633">
            <v>7</v>
          </cell>
          <cell r="E633" t="str">
            <v>F</v>
          </cell>
        </row>
        <row r="634">
          <cell r="B634" t="str">
            <v>F525652</v>
          </cell>
          <cell r="C634" t="str">
            <v>F525652</v>
          </cell>
          <cell r="D634">
            <v>7</v>
          </cell>
          <cell r="E634" t="str">
            <v>F</v>
          </cell>
        </row>
        <row r="635">
          <cell r="B635" t="str">
            <v>F525653</v>
          </cell>
          <cell r="C635" t="str">
            <v>F525653</v>
          </cell>
          <cell r="D635">
            <v>7</v>
          </cell>
          <cell r="E635" t="str">
            <v>F</v>
          </cell>
        </row>
        <row r="636">
          <cell r="B636" t="str">
            <v>F525654</v>
          </cell>
          <cell r="C636" t="str">
            <v>F525654</v>
          </cell>
          <cell r="D636">
            <v>7</v>
          </cell>
          <cell r="E636" t="str">
            <v>F</v>
          </cell>
        </row>
        <row r="637">
          <cell r="B637" t="str">
            <v>F525655</v>
          </cell>
          <cell r="C637" t="str">
            <v>F525655</v>
          </cell>
          <cell r="D637">
            <v>7</v>
          </cell>
          <cell r="E637" t="str">
            <v>F</v>
          </cell>
        </row>
        <row r="638">
          <cell r="B638" t="str">
            <v>F525656</v>
          </cell>
          <cell r="C638" t="str">
            <v>F525656</v>
          </cell>
          <cell r="D638">
            <v>7</v>
          </cell>
          <cell r="E638" t="str">
            <v>F</v>
          </cell>
        </row>
        <row r="639">
          <cell r="B639" t="str">
            <v>F525657</v>
          </cell>
          <cell r="C639" t="str">
            <v>F525657</v>
          </cell>
          <cell r="D639">
            <v>7</v>
          </cell>
          <cell r="E639" t="str">
            <v>F</v>
          </cell>
        </row>
        <row r="640">
          <cell r="B640" t="str">
            <v>F525658</v>
          </cell>
          <cell r="C640" t="str">
            <v>F525658</v>
          </cell>
          <cell r="D640">
            <v>7</v>
          </cell>
          <cell r="E640" t="str">
            <v>F</v>
          </cell>
        </row>
        <row r="641">
          <cell r="B641" t="str">
            <v>F525659</v>
          </cell>
          <cell r="C641" t="str">
            <v>F525659</v>
          </cell>
          <cell r="D641">
            <v>7</v>
          </cell>
          <cell r="E641" t="str">
            <v>F</v>
          </cell>
        </row>
        <row r="642">
          <cell r="B642" t="str">
            <v>F525660</v>
          </cell>
          <cell r="C642" t="str">
            <v>F525660</v>
          </cell>
          <cell r="D642">
            <v>7</v>
          </cell>
          <cell r="E642" t="str">
            <v>F</v>
          </cell>
        </row>
        <row r="643">
          <cell r="B643" t="str">
            <v>F525661</v>
          </cell>
          <cell r="C643" t="str">
            <v>F525661</v>
          </cell>
          <cell r="D643">
            <v>7</v>
          </cell>
          <cell r="E643" t="str">
            <v>F</v>
          </cell>
        </row>
        <row r="644">
          <cell r="B644" t="str">
            <v>F525662</v>
          </cell>
          <cell r="C644" t="str">
            <v>F525662</v>
          </cell>
          <cell r="D644">
            <v>7</v>
          </cell>
          <cell r="E644" t="str">
            <v>F</v>
          </cell>
        </row>
        <row r="645">
          <cell r="B645" t="str">
            <v>F526584</v>
          </cell>
          <cell r="C645" t="str">
            <v>F526584</v>
          </cell>
          <cell r="D645">
            <v>7</v>
          </cell>
          <cell r="E645" t="str">
            <v>F</v>
          </cell>
        </row>
        <row r="646">
          <cell r="B646" t="str">
            <v>F526585</v>
          </cell>
          <cell r="C646" t="str">
            <v>F526585</v>
          </cell>
          <cell r="D646">
            <v>7</v>
          </cell>
          <cell r="E646" t="str">
            <v>F</v>
          </cell>
        </row>
        <row r="647">
          <cell r="B647" t="str">
            <v>F526586</v>
          </cell>
          <cell r="C647" t="str">
            <v>F526586</v>
          </cell>
          <cell r="D647">
            <v>7</v>
          </cell>
          <cell r="E647" t="str">
            <v>F</v>
          </cell>
        </row>
        <row r="648">
          <cell r="B648" t="str">
            <v>F526587</v>
          </cell>
          <cell r="C648" t="str">
            <v>F526587</v>
          </cell>
          <cell r="D648">
            <v>7</v>
          </cell>
          <cell r="E648" t="str">
            <v>F</v>
          </cell>
        </row>
        <row r="649">
          <cell r="B649" t="str">
            <v>F526588</v>
          </cell>
          <cell r="C649" t="str">
            <v>F526588</v>
          </cell>
          <cell r="D649">
            <v>7</v>
          </cell>
          <cell r="E649" t="str">
            <v>F</v>
          </cell>
        </row>
        <row r="650">
          <cell r="B650" t="str">
            <v>F526589</v>
          </cell>
          <cell r="C650" t="str">
            <v>F526589</v>
          </cell>
          <cell r="D650">
            <v>7</v>
          </cell>
          <cell r="E650" t="str">
            <v>F</v>
          </cell>
        </row>
        <row r="651">
          <cell r="B651" t="str">
            <v>F526590</v>
          </cell>
          <cell r="C651" t="str">
            <v>F526590</v>
          </cell>
          <cell r="D651">
            <v>7</v>
          </cell>
          <cell r="E651" t="str">
            <v>F</v>
          </cell>
        </row>
        <row r="652">
          <cell r="B652" t="str">
            <v>F526591</v>
          </cell>
          <cell r="C652" t="str">
            <v>F526591</v>
          </cell>
          <cell r="D652">
            <v>7</v>
          </cell>
          <cell r="E652" t="str">
            <v>F</v>
          </cell>
        </row>
        <row r="653">
          <cell r="B653" t="str">
            <v>F526592</v>
          </cell>
          <cell r="C653" t="str">
            <v>F526592</v>
          </cell>
          <cell r="D653">
            <v>7</v>
          </cell>
          <cell r="E653" t="str">
            <v>F</v>
          </cell>
        </row>
        <row r="654">
          <cell r="B654" t="str">
            <v>F526593</v>
          </cell>
          <cell r="C654" t="str">
            <v>F526593</v>
          </cell>
          <cell r="D654">
            <v>7</v>
          </cell>
          <cell r="E654" t="str">
            <v>F</v>
          </cell>
        </row>
        <row r="655">
          <cell r="B655" t="str">
            <v>1000PA-WASHDC</v>
          </cell>
          <cell r="C655" t="str">
            <v>PA-WASHDC</v>
          </cell>
          <cell r="D655">
            <v>6</v>
          </cell>
          <cell r="E655" t="str">
            <v>G</v>
          </cell>
        </row>
        <row r="656">
          <cell r="B656" t="str">
            <v>F100291</v>
          </cell>
          <cell r="C656" t="str">
            <v>F100291</v>
          </cell>
          <cell r="D656">
            <v>7</v>
          </cell>
          <cell r="E656" t="str">
            <v>F</v>
          </cell>
        </row>
        <row r="657">
          <cell r="B657" t="str">
            <v>F100292</v>
          </cell>
          <cell r="C657" t="str">
            <v>F100292</v>
          </cell>
          <cell r="D657">
            <v>7</v>
          </cell>
          <cell r="E657" t="str">
            <v>F</v>
          </cell>
        </row>
        <row r="658">
          <cell r="B658" t="str">
            <v>F502926</v>
          </cell>
          <cell r="C658" t="str">
            <v>F502926</v>
          </cell>
          <cell r="D658">
            <v>7</v>
          </cell>
          <cell r="E658" t="str">
            <v>F</v>
          </cell>
        </row>
        <row r="659">
          <cell r="B659" t="str">
            <v>F502927</v>
          </cell>
          <cell r="C659" t="str">
            <v>F502927</v>
          </cell>
          <cell r="D659">
            <v>7</v>
          </cell>
          <cell r="E659" t="str">
            <v>F</v>
          </cell>
        </row>
        <row r="660">
          <cell r="B660" t="str">
            <v>F502928</v>
          </cell>
          <cell r="C660" t="str">
            <v>F502928</v>
          </cell>
          <cell r="D660">
            <v>7</v>
          </cell>
          <cell r="E660" t="str">
            <v>F</v>
          </cell>
        </row>
        <row r="661">
          <cell r="B661" t="str">
            <v>F502929</v>
          </cell>
          <cell r="C661" t="str">
            <v>F502929</v>
          </cell>
          <cell r="D661">
            <v>7</v>
          </cell>
          <cell r="E661" t="str">
            <v>F</v>
          </cell>
        </row>
        <row r="662">
          <cell r="B662" t="str">
            <v>1000RSKCONTROL</v>
          </cell>
          <cell r="C662" t="str">
            <v>RSKCONTROL</v>
          </cell>
          <cell r="D662">
            <v>4</v>
          </cell>
          <cell r="E662" t="str">
            <v>G</v>
          </cell>
        </row>
        <row r="663">
          <cell r="B663" t="str">
            <v>F100085</v>
          </cell>
          <cell r="C663" t="str">
            <v>F100085</v>
          </cell>
          <cell r="D663">
            <v>5</v>
          </cell>
          <cell r="E663" t="str">
            <v>F</v>
          </cell>
        </row>
        <row r="664">
          <cell r="B664" t="str">
            <v>F100086</v>
          </cell>
          <cell r="C664" t="str">
            <v>F100086</v>
          </cell>
          <cell r="D664">
            <v>5</v>
          </cell>
          <cell r="E664" t="str">
            <v>F</v>
          </cell>
        </row>
        <row r="665">
          <cell r="B665" t="str">
            <v>F100087</v>
          </cell>
          <cell r="C665" t="str">
            <v>F100087</v>
          </cell>
          <cell r="D665">
            <v>5</v>
          </cell>
          <cell r="E665" t="str">
            <v>F</v>
          </cell>
        </row>
        <row r="666">
          <cell r="B666" t="str">
            <v>1000REGPOLAFF</v>
          </cell>
          <cell r="C666" t="str">
            <v>REGPOLAFF</v>
          </cell>
          <cell r="D666">
            <v>4</v>
          </cell>
          <cell r="E666" t="str">
            <v>G</v>
          </cell>
        </row>
        <row r="667">
          <cell r="B667" t="str">
            <v>F100300</v>
          </cell>
          <cell r="C667" t="str">
            <v>F100300</v>
          </cell>
          <cell r="D667">
            <v>5</v>
          </cell>
          <cell r="E667" t="str">
            <v>F</v>
          </cell>
        </row>
        <row r="668">
          <cell r="B668" t="str">
            <v>F525041</v>
          </cell>
          <cell r="C668" t="str">
            <v>F525041</v>
          </cell>
          <cell r="D668">
            <v>5</v>
          </cell>
          <cell r="E668" t="str">
            <v>F</v>
          </cell>
        </row>
        <row r="669">
          <cell r="B669" t="str">
            <v>F525042</v>
          </cell>
          <cell r="C669" t="str">
            <v>F525042</v>
          </cell>
          <cell r="D669">
            <v>5</v>
          </cell>
          <cell r="E669" t="str">
            <v>F</v>
          </cell>
        </row>
        <row r="670">
          <cell r="B670" t="str">
            <v>F525043</v>
          </cell>
          <cell r="C670" t="str">
            <v>F525043</v>
          </cell>
          <cell r="D670">
            <v>5</v>
          </cell>
          <cell r="E670" t="str">
            <v>F</v>
          </cell>
        </row>
        <row r="671">
          <cell r="B671" t="str">
            <v>1000REGOPS</v>
          </cell>
          <cell r="C671" t="str">
            <v>REGOPS</v>
          </cell>
          <cell r="D671">
            <v>6</v>
          </cell>
          <cell r="E671" t="str">
            <v>G</v>
          </cell>
        </row>
        <row r="672">
          <cell r="B672" t="str">
            <v>F100301</v>
          </cell>
          <cell r="C672" t="str">
            <v>F100301</v>
          </cell>
          <cell r="D672">
            <v>7</v>
          </cell>
          <cell r="E672" t="str">
            <v>F</v>
          </cell>
        </row>
        <row r="673">
          <cell r="B673" t="str">
            <v>F100307</v>
          </cell>
          <cell r="C673" t="str">
            <v>F100307</v>
          </cell>
          <cell r="D673">
            <v>7</v>
          </cell>
          <cell r="E673" t="str">
            <v>F</v>
          </cell>
        </row>
        <row r="674">
          <cell r="B674" t="str">
            <v>F100308</v>
          </cell>
          <cell r="C674" t="str">
            <v>F100308</v>
          </cell>
          <cell r="D674">
            <v>7</v>
          </cell>
          <cell r="E674" t="str">
            <v>F</v>
          </cell>
        </row>
        <row r="675">
          <cell r="B675" t="str">
            <v>F100309</v>
          </cell>
          <cell r="C675" t="str">
            <v>F100309</v>
          </cell>
          <cell r="D675">
            <v>7</v>
          </cell>
          <cell r="E675" t="str">
            <v>F</v>
          </cell>
        </row>
        <row r="676">
          <cell r="B676" t="str">
            <v>F100310</v>
          </cell>
          <cell r="C676" t="str">
            <v>F100310</v>
          </cell>
          <cell r="D676">
            <v>7</v>
          </cell>
          <cell r="E676" t="str">
            <v>F</v>
          </cell>
        </row>
        <row r="677">
          <cell r="B677" t="str">
            <v>F516553</v>
          </cell>
          <cell r="C677" t="str">
            <v>F516553</v>
          </cell>
          <cell r="D677">
            <v>7</v>
          </cell>
          <cell r="E677" t="str">
            <v>F</v>
          </cell>
        </row>
        <row r="678">
          <cell r="B678" t="str">
            <v>F525770</v>
          </cell>
          <cell r="C678" t="str">
            <v>F525770</v>
          </cell>
          <cell r="D678">
            <v>7</v>
          </cell>
          <cell r="E678" t="str">
            <v>F</v>
          </cell>
        </row>
        <row r="679">
          <cell r="B679" t="str">
            <v>1000COMPLIANC</v>
          </cell>
          <cell r="C679" t="str">
            <v>COMPLIANC</v>
          </cell>
          <cell r="D679">
            <v>8</v>
          </cell>
          <cell r="E679" t="str">
            <v>G</v>
          </cell>
        </row>
        <row r="680">
          <cell r="B680" t="str">
            <v>F100311</v>
          </cell>
          <cell r="C680" t="str">
            <v>F100311</v>
          </cell>
          <cell r="D680">
            <v>9</v>
          </cell>
          <cell r="E680" t="str">
            <v>F</v>
          </cell>
        </row>
        <row r="681">
          <cell r="B681" t="str">
            <v>F100312</v>
          </cell>
          <cell r="C681" t="str">
            <v>F100312</v>
          </cell>
          <cell r="D681">
            <v>9</v>
          </cell>
          <cell r="E681" t="str">
            <v>F</v>
          </cell>
        </row>
        <row r="682">
          <cell r="B682" t="str">
            <v>F100313</v>
          </cell>
          <cell r="C682" t="str">
            <v>F100313</v>
          </cell>
          <cell r="D682">
            <v>9</v>
          </cell>
          <cell r="E682" t="str">
            <v>F</v>
          </cell>
        </row>
        <row r="683">
          <cell r="B683" t="str">
            <v>F100314</v>
          </cell>
          <cell r="C683" t="str">
            <v>F100314</v>
          </cell>
          <cell r="D683">
            <v>9</v>
          </cell>
          <cell r="E683" t="str">
            <v>F</v>
          </cell>
        </row>
        <row r="684">
          <cell r="B684" t="str">
            <v>F513255</v>
          </cell>
          <cell r="C684" t="str">
            <v>F513255</v>
          </cell>
          <cell r="D684">
            <v>9</v>
          </cell>
          <cell r="E684" t="str">
            <v>F</v>
          </cell>
        </row>
        <row r="685">
          <cell r="B685" t="str">
            <v>F513256</v>
          </cell>
          <cell r="C685" t="str">
            <v>F513256</v>
          </cell>
          <cell r="D685">
            <v>9</v>
          </cell>
          <cell r="E685" t="str">
            <v>F</v>
          </cell>
        </row>
        <row r="686">
          <cell r="B686" t="str">
            <v>F513257</v>
          </cell>
          <cell r="C686" t="str">
            <v>F513257</v>
          </cell>
          <cell r="D686">
            <v>9</v>
          </cell>
          <cell r="E686" t="str">
            <v>F</v>
          </cell>
        </row>
        <row r="687">
          <cell r="B687" t="str">
            <v>F513258</v>
          </cell>
          <cell r="C687" t="str">
            <v>F513258</v>
          </cell>
          <cell r="D687">
            <v>9</v>
          </cell>
          <cell r="E687" t="str">
            <v>F</v>
          </cell>
        </row>
        <row r="688">
          <cell r="B688" t="str">
            <v>F525036</v>
          </cell>
          <cell r="C688" t="str">
            <v>F525036</v>
          </cell>
          <cell r="D688">
            <v>9</v>
          </cell>
          <cell r="E688" t="str">
            <v>F</v>
          </cell>
        </row>
        <row r="689">
          <cell r="B689" t="str">
            <v>F525037</v>
          </cell>
          <cell r="C689" t="str">
            <v>F525037</v>
          </cell>
          <cell r="D689">
            <v>9</v>
          </cell>
          <cell r="E689" t="str">
            <v>F</v>
          </cell>
        </row>
        <row r="690">
          <cell r="B690" t="str">
            <v>F525038</v>
          </cell>
          <cell r="C690" t="str">
            <v>F525038</v>
          </cell>
          <cell r="D690">
            <v>9</v>
          </cell>
          <cell r="E690" t="str">
            <v>F</v>
          </cell>
        </row>
        <row r="691">
          <cell r="B691" t="str">
            <v>F525039</v>
          </cell>
          <cell r="C691" t="str">
            <v>F525039</v>
          </cell>
          <cell r="D691">
            <v>9</v>
          </cell>
          <cell r="E691" t="str">
            <v>F</v>
          </cell>
        </row>
        <row r="692">
          <cell r="B692" t="str">
            <v>F525040</v>
          </cell>
          <cell r="C692" t="str">
            <v>F525040</v>
          </cell>
          <cell r="D692">
            <v>9</v>
          </cell>
          <cell r="E692" t="str">
            <v>F</v>
          </cell>
        </row>
        <row r="693">
          <cell r="B693" t="str">
            <v>1000NERC</v>
          </cell>
          <cell r="C693" t="str">
            <v>NERC</v>
          </cell>
          <cell r="D693">
            <v>10</v>
          </cell>
          <cell r="E693" t="str">
            <v>G</v>
          </cell>
        </row>
        <row r="694">
          <cell r="B694" t="str">
            <v>F513243</v>
          </cell>
          <cell r="C694" t="str">
            <v>F513243</v>
          </cell>
          <cell r="D694">
            <v>11</v>
          </cell>
          <cell r="E694" t="str">
            <v>F</v>
          </cell>
        </row>
        <row r="695">
          <cell r="B695" t="str">
            <v>1000GENRATECSE</v>
          </cell>
          <cell r="C695" t="str">
            <v>GENRATECSE</v>
          </cell>
          <cell r="D695">
            <v>6</v>
          </cell>
          <cell r="E695" t="str">
            <v>G</v>
          </cell>
        </row>
        <row r="696">
          <cell r="B696" t="str">
            <v>F100302</v>
          </cell>
          <cell r="C696" t="str">
            <v>F100302</v>
          </cell>
          <cell r="D696">
            <v>7</v>
          </cell>
          <cell r="E696" t="str">
            <v>F</v>
          </cell>
        </row>
        <row r="697">
          <cell r="B697" t="str">
            <v>F100315</v>
          </cell>
          <cell r="C697" t="str">
            <v>F100315</v>
          </cell>
          <cell r="D697">
            <v>7</v>
          </cell>
          <cell r="E697" t="str">
            <v>F</v>
          </cell>
        </row>
        <row r="698">
          <cell r="B698" t="str">
            <v>1000CORPENVPOL</v>
          </cell>
          <cell r="C698" t="str">
            <v>CORPENVPOL</v>
          </cell>
          <cell r="D698">
            <v>6</v>
          </cell>
          <cell r="E698" t="str">
            <v>G</v>
          </cell>
        </row>
        <row r="699">
          <cell r="B699" t="str">
            <v>F100303</v>
          </cell>
          <cell r="C699" t="str">
            <v>F100303</v>
          </cell>
          <cell r="D699">
            <v>7</v>
          </cell>
          <cell r="E699" t="str">
            <v>F</v>
          </cell>
        </row>
        <row r="700">
          <cell r="B700" t="str">
            <v>F513250</v>
          </cell>
          <cell r="C700" t="str">
            <v>F513250</v>
          </cell>
          <cell r="D700">
            <v>7</v>
          </cell>
          <cell r="E700" t="str">
            <v>F</v>
          </cell>
        </row>
        <row r="701">
          <cell r="B701" t="str">
            <v>F513251</v>
          </cell>
          <cell r="C701" t="str">
            <v>F513251</v>
          </cell>
          <cell r="D701">
            <v>7</v>
          </cell>
          <cell r="E701" t="str">
            <v>F</v>
          </cell>
        </row>
        <row r="702">
          <cell r="B702" t="str">
            <v>1000REGAFF</v>
          </cell>
          <cell r="C702" t="str">
            <v>REGAFF</v>
          </cell>
          <cell r="D702">
            <v>6</v>
          </cell>
          <cell r="E702" t="str">
            <v>G</v>
          </cell>
        </row>
        <row r="703">
          <cell r="B703" t="str">
            <v>F100304</v>
          </cell>
          <cell r="C703" t="str">
            <v>F100304</v>
          </cell>
          <cell r="D703">
            <v>7</v>
          </cell>
          <cell r="E703" t="str">
            <v>F</v>
          </cell>
        </row>
        <row r="704">
          <cell r="B704" t="str">
            <v>F100316</v>
          </cell>
          <cell r="C704" t="str">
            <v>F100316</v>
          </cell>
          <cell r="D704">
            <v>7</v>
          </cell>
          <cell r="E704" t="str">
            <v>F</v>
          </cell>
        </row>
        <row r="705">
          <cell r="B705" t="str">
            <v>F100317</v>
          </cell>
          <cell r="C705" t="str">
            <v>F100317</v>
          </cell>
          <cell r="D705">
            <v>7</v>
          </cell>
          <cell r="E705" t="str">
            <v>F</v>
          </cell>
        </row>
        <row r="706">
          <cell r="B706" t="str">
            <v>F100318</v>
          </cell>
          <cell r="C706" t="str">
            <v>F100318</v>
          </cell>
          <cell r="D706">
            <v>7</v>
          </cell>
          <cell r="E706" t="str">
            <v>F</v>
          </cell>
        </row>
        <row r="707">
          <cell r="B707" t="str">
            <v>F100319</v>
          </cell>
          <cell r="C707" t="str">
            <v>F100319</v>
          </cell>
          <cell r="D707">
            <v>7</v>
          </cell>
          <cell r="E707" t="str">
            <v>F</v>
          </cell>
        </row>
        <row r="708">
          <cell r="B708" t="str">
            <v>F100320</v>
          </cell>
          <cell r="C708" t="str">
            <v>F100320</v>
          </cell>
          <cell r="D708">
            <v>7</v>
          </cell>
          <cell r="E708" t="str">
            <v>F</v>
          </cell>
        </row>
        <row r="709">
          <cell r="B709" t="str">
            <v>F513244</v>
          </cell>
          <cell r="C709" t="str">
            <v>F513244</v>
          </cell>
          <cell r="D709">
            <v>7</v>
          </cell>
          <cell r="E709" t="str">
            <v>F</v>
          </cell>
        </row>
        <row r="710">
          <cell r="B710" t="str">
            <v>1000FEDREGLA</v>
          </cell>
          <cell r="C710" t="str">
            <v>FEDREGLA</v>
          </cell>
          <cell r="D710">
            <v>6</v>
          </cell>
          <cell r="E710" t="str">
            <v>G</v>
          </cell>
        </row>
        <row r="711">
          <cell r="B711" t="str">
            <v>F100305</v>
          </cell>
          <cell r="C711" t="str">
            <v>F100305</v>
          </cell>
          <cell r="D711">
            <v>7</v>
          </cell>
          <cell r="E711" t="str">
            <v>F</v>
          </cell>
        </row>
        <row r="712">
          <cell r="B712" t="str">
            <v>F100321</v>
          </cell>
          <cell r="C712" t="str">
            <v>F100321</v>
          </cell>
          <cell r="D712">
            <v>7</v>
          </cell>
          <cell r="E712" t="str">
            <v>F</v>
          </cell>
        </row>
        <row r="713">
          <cell r="B713" t="str">
            <v>F100322</v>
          </cell>
          <cell r="C713" t="str">
            <v>F100322</v>
          </cell>
          <cell r="D713">
            <v>7</v>
          </cell>
          <cell r="E713" t="str">
            <v>F</v>
          </cell>
        </row>
        <row r="714">
          <cell r="B714" t="str">
            <v>1000VPMGMTSTFF</v>
          </cell>
          <cell r="C714" t="str">
            <v>VPMGMTSTFF</v>
          </cell>
          <cell r="D714">
            <v>6</v>
          </cell>
          <cell r="E714" t="str">
            <v>G</v>
          </cell>
        </row>
        <row r="715">
          <cell r="B715" t="str">
            <v>F100306</v>
          </cell>
          <cell r="C715" t="str">
            <v>F100306</v>
          </cell>
          <cell r="D715">
            <v>7</v>
          </cell>
          <cell r="E715" t="str">
            <v>F</v>
          </cell>
        </row>
        <row r="716">
          <cell r="B716" t="str">
            <v>F100323</v>
          </cell>
          <cell r="C716" t="str">
            <v>F100323</v>
          </cell>
          <cell r="D716">
            <v>7</v>
          </cell>
          <cell r="E716" t="str">
            <v>F</v>
          </cell>
        </row>
        <row r="717">
          <cell r="B717" t="str">
            <v>1000TREASURERS</v>
          </cell>
          <cell r="C717" t="str">
            <v>TREASURERS</v>
          </cell>
          <cell r="D717">
            <v>4</v>
          </cell>
          <cell r="E717" t="str">
            <v>G</v>
          </cell>
        </row>
        <row r="718">
          <cell r="B718" t="str">
            <v>1000ASSTREAS</v>
          </cell>
          <cell r="C718" t="str">
            <v>ASSTREAS</v>
          </cell>
          <cell r="D718">
            <v>6</v>
          </cell>
          <cell r="E718" t="str">
            <v>G</v>
          </cell>
        </row>
        <row r="719">
          <cell r="B719" t="str">
            <v>F100001</v>
          </cell>
          <cell r="C719" t="str">
            <v>F100001</v>
          </cell>
          <cell r="D719">
            <v>7</v>
          </cell>
          <cell r="E719" t="str">
            <v>F</v>
          </cell>
        </row>
        <row r="720">
          <cell r="B720" t="str">
            <v>F100005</v>
          </cell>
          <cell r="C720" t="str">
            <v>F100005</v>
          </cell>
          <cell r="D720">
            <v>7</v>
          </cell>
          <cell r="E720" t="str">
            <v>F</v>
          </cell>
        </row>
        <row r="721">
          <cell r="B721" t="str">
            <v>F100006</v>
          </cell>
          <cell r="C721" t="str">
            <v>F100006</v>
          </cell>
          <cell r="D721">
            <v>7</v>
          </cell>
          <cell r="E721" t="str">
            <v>F</v>
          </cell>
        </row>
        <row r="722">
          <cell r="B722" t="str">
            <v>F100007</v>
          </cell>
          <cell r="C722" t="str">
            <v>F100007</v>
          </cell>
          <cell r="D722">
            <v>7</v>
          </cell>
          <cell r="E722" t="str">
            <v>F</v>
          </cell>
        </row>
        <row r="723">
          <cell r="B723" t="str">
            <v>F100010</v>
          </cell>
          <cell r="C723" t="str">
            <v>F100010</v>
          </cell>
          <cell r="D723">
            <v>7</v>
          </cell>
          <cell r="E723" t="str">
            <v>F</v>
          </cell>
        </row>
        <row r="724">
          <cell r="B724" t="str">
            <v>F515373</v>
          </cell>
          <cell r="C724" t="str">
            <v>F515373</v>
          </cell>
          <cell r="D724">
            <v>7</v>
          </cell>
          <cell r="E724" t="str">
            <v>F</v>
          </cell>
        </row>
        <row r="725">
          <cell r="B725" t="str">
            <v>F525004</v>
          </cell>
          <cell r="C725" t="str">
            <v>F525004</v>
          </cell>
          <cell r="D725">
            <v>7</v>
          </cell>
          <cell r="E725" t="str">
            <v>F</v>
          </cell>
        </row>
        <row r="726">
          <cell r="B726" t="str">
            <v>1000CORPCTROPS</v>
          </cell>
          <cell r="C726" t="str">
            <v>CORPCTROPS</v>
          </cell>
          <cell r="D726">
            <v>6</v>
          </cell>
          <cell r="E726" t="str">
            <v>G</v>
          </cell>
        </row>
        <row r="727">
          <cell r="B727" t="str">
            <v>1000FINPLNALY</v>
          </cell>
          <cell r="C727" t="str">
            <v>FINPLNALY</v>
          </cell>
          <cell r="D727">
            <v>6</v>
          </cell>
          <cell r="E727" t="str">
            <v>G</v>
          </cell>
        </row>
        <row r="728">
          <cell r="B728" t="str">
            <v>F100002</v>
          </cell>
          <cell r="C728" t="str">
            <v>F100002</v>
          </cell>
          <cell r="D728">
            <v>7</v>
          </cell>
          <cell r="E728" t="str">
            <v>F</v>
          </cell>
        </row>
        <row r="729">
          <cell r="B729" t="str">
            <v>F100003</v>
          </cell>
          <cell r="C729" t="str">
            <v>F100003</v>
          </cell>
          <cell r="D729">
            <v>7</v>
          </cell>
          <cell r="E729" t="str">
            <v>F</v>
          </cell>
        </row>
        <row r="730">
          <cell r="B730" t="str">
            <v>F100004</v>
          </cell>
          <cell r="C730" t="str">
            <v>F100004</v>
          </cell>
          <cell r="D730">
            <v>7</v>
          </cell>
          <cell r="E730" t="str">
            <v>F</v>
          </cell>
        </row>
        <row r="731">
          <cell r="B731" t="str">
            <v>F100012</v>
          </cell>
          <cell r="C731" t="str">
            <v>F100012</v>
          </cell>
          <cell r="D731">
            <v>7</v>
          </cell>
          <cell r="E731" t="str">
            <v>F</v>
          </cell>
        </row>
        <row r="732">
          <cell r="B732" t="str">
            <v>F515374</v>
          </cell>
          <cell r="C732" t="str">
            <v>F515374</v>
          </cell>
          <cell r="D732">
            <v>7</v>
          </cell>
          <cell r="E732" t="str">
            <v>F</v>
          </cell>
        </row>
        <row r="733">
          <cell r="B733" t="str">
            <v>1000INVMGMT</v>
          </cell>
          <cell r="C733" t="str">
            <v>INVMGMT</v>
          </cell>
          <cell r="D733">
            <v>6</v>
          </cell>
          <cell r="E733" t="str">
            <v>G</v>
          </cell>
        </row>
        <row r="734">
          <cell r="B734" t="str">
            <v>F100009</v>
          </cell>
          <cell r="C734" t="str">
            <v>F100009</v>
          </cell>
          <cell r="D734">
            <v>7</v>
          </cell>
          <cell r="E734" t="str">
            <v>F</v>
          </cell>
        </row>
        <row r="735">
          <cell r="B735" t="str">
            <v>F100011</v>
          </cell>
          <cell r="C735" t="str">
            <v>F100011</v>
          </cell>
          <cell r="D735">
            <v>7</v>
          </cell>
          <cell r="E735" t="str">
            <v>F</v>
          </cell>
        </row>
        <row r="736">
          <cell r="B736" t="str">
            <v>F525003</v>
          </cell>
          <cell r="C736" t="str">
            <v>F525003</v>
          </cell>
          <cell r="D736">
            <v>7</v>
          </cell>
          <cell r="E736" t="str">
            <v>F</v>
          </cell>
        </row>
        <row r="737">
          <cell r="B737" t="str">
            <v>1000REGFINANCE</v>
          </cell>
          <cell r="C737" t="str">
            <v>REGFINANCE</v>
          </cell>
          <cell r="D737">
            <v>6</v>
          </cell>
          <cell r="E737" t="str">
            <v>G</v>
          </cell>
        </row>
        <row r="738">
          <cell r="B738" t="str">
            <v>F100008</v>
          </cell>
          <cell r="C738" t="str">
            <v>F100008</v>
          </cell>
          <cell r="D738">
            <v>7</v>
          </cell>
          <cell r="E738" t="str">
            <v>F</v>
          </cell>
        </row>
        <row r="739">
          <cell r="B739" t="str">
            <v>1000CSBU</v>
          </cell>
          <cell r="C739" t="str">
            <v>CSBU</v>
          </cell>
          <cell r="D739">
            <v>2</v>
          </cell>
          <cell r="E739" t="str">
            <v>G</v>
          </cell>
        </row>
        <row r="740">
          <cell r="B740" t="str">
            <v>F516640</v>
          </cell>
          <cell r="C740" t="str">
            <v>F516640</v>
          </cell>
          <cell r="D740">
            <v>3</v>
          </cell>
          <cell r="E740" t="str">
            <v>F</v>
          </cell>
        </row>
        <row r="741">
          <cell r="B741" t="str">
            <v>F516642</v>
          </cell>
          <cell r="C741" t="str">
            <v>F516642</v>
          </cell>
          <cell r="D741">
            <v>3</v>
          </cell>
          <cell r="E741" t="str">
            <v>F</v>
          </cell>
        </row>
        <row r="742">
          <cell r="B742" t="str">
            <v>F516643</v>
          </cell>
          <cell r="C742" t="str">
            <v>F516643</v>
          </cell>
          <cell r="D742">
            <v>3</v>
          </cell>
          <cell r="E742" t="str">
            <v>F</v>
          </cell>
        </row>
        <row r="743">
          <cell r="B743" t="str">
            <v>F525422</v>
          </cell>
          <cell r="C743" t="str">
            <v>F525422</v>
          </cell>
          <cell r="D743">
            <v>3</v>
          </cell>
          <cell r="E743" t="str">
            <v>F</v>
          </cell>
        </row>
        <row r="744">
          <cell r="B744" t="str">
            <v>F525810</v>
          </cell>
          <cell r="C744" t="str">
            <v>F525810</v>
          </cell>
          <cell r="D744">
            <v>3</v>
          </cell>
          <cell r="E744" t="str">
            <v>F</v>
          </cell>
        </row>
        <row r="745">
          <cell r="B745" t="str">
            <v>F525811</v>
          </cell>
          <cell r="C745" t="str">
            <v>F525811</v>
          </cell>
          <cell r="D745">
            <v>3</v>
          </cell>
          <cell r="E745" t="str">
            <v>F</v>
          </cell>
        </row>
        <row r="746">
          <cell r="B746" t="str">
            <v>F525812</v>
          </cell>
          <cell r="C746" t="str">
            <v>F525812</v>
          </cell>
          <cell r="D746">
            <v>3</v>
          </cell>
          <cell r="E746" t="str">
            <v>F</v>
          </cell>
        </row>
        <row r="747">
          <cell r="B747" t="str">
            <v>F525813</v>
          </cell>
          <cell r="C747" t="str">
            <v>F525813</v>
          </cell>
          <cell r="D747">
            <v>3</v>
          </cell>
          <cell r="E747" t="str">
            <v>F</v>
          </cell>
        </row>
        <row r="748">
          <cell r="B748" t="str">
            <v>F525910</v>
          </cell>
          <cell r="C748" t="str">
            <v>F525910</v>
          </cell>
          <cell r="D748">
            <v>3</v>
          </cell>
          <cell r="E748" t="str">
            <v>F</v>
          </cell>
        </row>
        <row r="749">
          <cell r="B749" t="str">
            <v>F526051</v>
          </cell>
          <cell r="C749" t="str">
            <v>F526051</v>
          </cell>
          <cell r="D749">
            <v>3</v>
          </cell>
          <cell r="E749" t="str">
            <v>F</v>
          </cell>
        </row>
        <row r="750">
          <cell r="B750" t="str">
            <v>F526052</v>
          </cell>
          <cell r="C750" t="str">
            <v>F526052</v>
          </cell>
          <cell r="D750">
            <v>3</v>
          </cell>
          <cell r="E750" t="str">
            <v>F</v>
          </cell>
        </row>
        <row r="751">
          <cell r="B751" t="str">
            <v>F526275</v>
          </cell>
          <cell r="C751" t="str">
            <v>F526275</v>
          </cell>
          <cell r="D751">
            <v>3</v>
          </cell>
          <cell r="E751" t="str">
            <v>F</v>
          </cell>
        </row>
        <row r="752">
          <cell r="B752" t="str">
            <v>F526276</v>
          </cell>
          <cell r="C752" t="str">
            <v>F526276</v>
          </cell>
          <cell r="D752">
            <v>3</v>
          </cell>
          <cell r="E752" t="str">
            <v>F</v>
          </cell>
        </row>
        <row r="753">
          <cell r="B753" t="str">
            <v>F526277</v>
          </cell>
          <cell r="C753" t="str">
            <v>F526277</v>
          </cell>
          <cell r="D753">
            <v>3</v>
          </cell>
          <cell r="E753" t="str">
            <v>F</v>
          </cell>
        </row>
        <row r="754">
          <cell r="B754" t="str">
            <v>F526550</v>
          </cell>
          <cell r="C754" t="str">
            <v>F526550</v>
          </cell>
          <cell r="D754">
            <v>3</v>
          </cell>
          <cell r="E754" t="str">
            <v>F</v>
          </cell>
        </row>
        <row r="755">
          <cell r="B755" t="str">
            <v>F526551</v>
          </cell>
          <cell r="C755" t="str">
            <v>F526551</v>
          </cell>
          <cell r="D755">
            <v>3</v>
          </cell>
          <cell r="E755" t="str">
            <v>F</v>
          </cell>
        </row>
        <row r="756">
          <cell r="B756" t="str">
            <v>1000FTCS</v>
          </cell>
          <cell r="C756" t="str">
            <v>FTCS</v>
          </cell>
          <cell r="D756">
            <v>4</v>
          </cell>
          <cell r="E756" t="str">
            <v>G</v>
          </cell>
        </row>
        <row r="757">
          <cell r="B757" t="str">
            <v>1000FTCSFIN</v>
          </cell>
          <cell r="C757" t="str">
            <v>FTCSFIN</v>
          </cell>
          <cell r="D757">
            <v>6</v>
          </cell>
          <cell r="E757" t="str">
            <v>G</v>
          </cell>
        </row>
        <row r="758">
          <cell r="B758" t="str">
            <v>F400427</v>
          </cell>
          <cell r="C758" t="str">
            <v>F400427</v>
          </cell>
          <cell r="D758">
            <v>7</v>
          </cell>
          <cell r="E758" t="str">
            <v>F</v>
          </cell>
        </row>
        <row r="759">
          <cell r="B759" t="str">
            <v>F400428</v>
          </cell>
          <cell r="C759" t="str">
            <v>F400428</v>
          </cell>
          <cell r="D759">
            <v>7</v>
          </cell>
          <cell r="E759" t="str">
            <v>F</v>
          </cell>
        </row>
        <row r="760">
          <cell r="B760" t="str">
            <v>F400429</v>
          </cell>
          <cell r="C760" t="str">
            <v>F400429</v>
          </cell>
          <cell r="D760">
            <v>7</v>
          </cell>
          <cell r="E760" t="str">
            <v>F</v>
          </cell>
        </row>
        <row r="761">
          <cell r="B761" t="str">
            <v>F400430</v>
          </cell>
          <cell r="C761" t="str">
            <v>F400430</v>
          </cell>
          <cell r="D761">
            <v>7</v>
          </cell>
          <cell r="E761" t="str">
            <v>F</v>
          </cell>
        </row>
        <row r="762">
          <cell r="B762" t="str">
            <v>F400431</v>
          </cell>
          <cell r="C762" t="str">
            <v>F400431</v>
          </cell>
          <cell r="D762">
            <v>7</v>
          </cell>
          <cell r="E762" t="str">
            <v>F</v>
          </cell>
        </row>
        <row r="763">
          <cell r="B763" t="str">
            <v>F400432</v>
          </cell>
          <cell r="C763" t="str">
            <v>F400432</v>
          </cell>
          <cell r="D763">
            <v>7</v>
          </cell>
          <cell r="E763" t="str">
            <v>F</v>
          </cell>
        </row>
        <row r="764">
          <cell r="B764" t="str">
            <v>F400433</v>
          </cell>
          <cell r="C764" t="str">
            <v>F400433</v>
          </cell>
          <cell r="D764">
            <v>7</v>
          </cell>
          <cell r="E764" t="str">
            <v>F</v>
          </cell>
        </row>
        <row r="765">
          <cell r="B765" t="str">
            <v>F400434</v>
          </cell>
          <cell r="C765" t="str">
            <v>F400434</v>
          </cell>
          <cell r="D765">
            <v>7</v>
          </cell>
          <cell r="E765" t="str">
            <v>F</v>
          </cell>
        </row>
        <row r="766">
          <cell r="B766" t="str">
            <v>F400446</v>
          </cell>
          <cell r="C766" t="str">
            <v>F400446</v>
          </cell>
          <cell r="D766">
            <v>7</v>
          </cell>
          <cell r="E766" t="str">
            <v>F</v>
          </cell>
        </row>
        <row r="767">
          <cell r="B767" t="str">
            <v>F400450</v>
          </cell>
          <cell r="C767" t="str">
            <v>F400450</v>
          </cell>
          <cell r="D767">
            <v>7</v>
          </cell>
          <cell r="E767" t="str">
            <v>F</v>
          </cell>
        </row>
        <row r="768">
          <cell r="B768" t="str">
            <v>F525342</v>
          </cell>
          <cell r="C768" t="str">
            <v>F525342</v>
          </cell>
          <cell r="D768">
            <v>7</v>
          </cell>
          <cell r="E768" t="str">
            <v>F</v>
          </cell>
        </row>
        <row r="769">
          <cell r="B769" t="str">
            <v>F525343</v>
          </cell>
          <cell r="C769" t="str">
            <v>F525343</v>
          </cell>
          <cell r="D769">
            <v>7</v>
          </cell>
          <cell r="E769" t="str">
            <v>F</v>
          </cell>
        </row>
        <row r="770">
          <cell r="B770" t="str">
            <v>F525344</v>
          </cell>
          <cell r="C770" t="str">
            <v>F525344</v>
          </cell>
          <cell r="D770">
            <v>7</v>
          </cell>
          <cell r="E770" t="str">
            <v>F</v>
          </cell>
        </row>
        <row r="771">
          <cell r="B771" t="str">
            <v>F525345</v>
          </cell>
          <cell r="C771" t="str">
            <v>F525345</v>
          </cell>
          <cell r="D771">
            <v>7</v>
          </cell>
          <cell r="E771" t="str">
            <v>F</v>
          </cell>
        </row>
        <row r="772">
          <cell r="B772" t="str">
            <v>F525439</v>
          </cell>
          <cell r="C772" t="str">
            <v>F525439</v>
          </cell>
          <cell r="D772">
            <v>7</v>
          </cell>
          <cell r="E772" t="str">
            <v>F</v>
          </cell>
        </row>
        <row r="773">
          <cell r="B773" t="str">
            <v>F525673</v>
          </cell>
          <cell r="C773" t="str">
            <v>F525673</v>
          </cell>
          <cell r="D773">
            <v>7</v>
          </cell>
          <cell r="E773" t="str">
            <v>F</v>
          </cell>
        </row>
        <row r="774">
          <cell r="B774" t="str">
            <v>F525674</v>
          </cell>
          <cell r="C774" t="str">
            <v>F525674</v>
          </cell>
          <cell r="D774">
            <v>7</v>
          </cell>
          <cell r="E774" t="str">
            <v>F</v>
          </cell>
        </row>
        <row r="775">
          <cell r="B775" t="str">
            <v>F526594</v>
          </cell>
          <cell r="C775" t="str">
            <v>F526594</v>
          </cell>
          <cell r="D775">
            <v>7</v>
          </cell>
          <cell r="E775" t="str">
            <v>F</v>
          </cell>
        </row>
        <row r="776">
          <cell r="B776" t="str">
            <v>1000FTCSFINPRO</v>
          </cell>
          <cell r="C776" t="str">
            <v>FTCSFINPRO</v>
          </cell>
          <cell r="D776">
            <v>8</v>
          </cell>
          <cell r="E776" t="str">
            <v>G</v>
          </cell>
        </row>
        <row r="777">
          <cell r="B777" t="str">
            <v>F516716</v>
          </cell>
          <cell r="C777" t="str">
            <v>F516716</v>
          </cell>
          <cell r="D777">
            <v>9</v>
          </cell>
          <cell r="E777" t="str">
            <v>F</v>
          </cell>
        </row>
        <row r="778">
          <cell r="B778" t="str">
            <v>1000FTCSCLSVCS</v>
          </cell>
          <cell r="C778" t="str">
            <v>FTCSCLSVCS</v>
          </cell>
          <cell r="D778">
            <v>6</v>
          </cell>
          <cell r="E778" t="str">
            <v>G</v>
          </cell>
        </row>
        <row r="779">
          <cell r="B779" t="str">
            <v>F400425</v>
          </cell>
          <cell r="C779" t="str">
            <v>F400425</v>
          </cell>
          <cell r="D779">
            <v>7</v>
          </cell>
          <cell r="E779" t="str">
            <v>F</v>
          </cell>
        </row>
        <row r="780">
          <cell r="B780" t="str">
            <v>F400426</v>
          </cell>
          <cell r="C780" t="str">
            <v>F400426</v>
          </cell>
          <cell r="D780">
            <v>7</v>
          </cell>
          <cell r="E780" t="str">
            <v>F</v>
          </cell>
        </row>
        <row r="781">
          <cell r="B781" t="str">
            <v>F400435</v>
          </cell>
          <cell r="C781" t="str">
            <v>F400435</v>
          </cell>
          <cell r="D781">
            <v>7</v>
          </cell>
          <cell r="E781" t="str">
            <v>F</v>
          </cell>
        </row>
        <row r="782">
          <cell r="B782" t="str">
            <v>F400436</v>
          </cell>
          <cell r="C782" t="str">
            <v>F400436</v>
          </cell>
          <cell r="D782">
            <v>7</v>
          </cell>
          <cell r="E782" t="str">
            <v>F</v>
          </cell>
        </row>
        <row r="783">
          <cell r="B783" t="str">
            <v>F400437</v>
          </cell>
          <cell r="C783" t="str">
            <v>F400437</v>
          </cell>
          <cell r="D783">
            <v>7</v>
          </cell>
          <cell r="E783" t="str">
            <v>F</v>
          </cell>
        </row>
        <row r="784">
          <cell r="B784" t="str">
            <v>F400438</v>
          </cell>
          <cell r="C784" t="str">
            <v>F400438</v>
          </cell>
          <cell r="D784">
            <v>7</v>
          </cell>
          <cell r="E784" t="str">
            <v>F</v>
          </cell>
        </row>
        <row r="785">
          <cell r="B785" t="str">
            <v>F400439</v>
          </cell>
          <cell r="C785" t="str">
            <v>F400439</v>
          </cell>
          <cell r="D785">
            <v>7</v>
          </cell>
          <cell r="E785" t="str">
            <v>F</v>
          </cell>
        </row>
        <row r="786">
          <cell r="B786" t="str">
            <v>F400440</v>
          </cell>
          <cell r="C786" t="str">
            <v>F400440</v>
          </cell>
          <cell r="D786">
            <v>7</v>
          </cell>
          <cell r="E786" t="str">
            <v>F</v>
          </cell>
        </row>
        <row r="787">
          <cell r="B787" t="str">
            <v>F400441</v>
          </cell>
          <cell r="C787" t="str">
            <v>F400441</v>
          </cell>
          <cell r="D787">
            <v>7</v>
          </cell>
          <cell r="E787" t="str">
            <v>F</v>
          </cell>
        </row>
        <row r="788">
          <cell r="B788" t="str">
            <v>F525346</v>
          </cell>
          <cell r="C788" t="str">
            <v>F525346</v>
          </cell>
          <cell r="D788">
            <v>7</v>
          </cell>
          <cell r="E788" t="str">
            <v>F</v>
          </cell>
        </row>
        <row r="789">
          <cell r="B789" t="str">
            <v>F525347</v>
          </cell>
          <cell r="C789" t="str">
            <v>F525347</v>
          </cell>
          <cell r="D789">
            <v>7</v>
          </cell>
          <cell r="E789" t="str">
            <v>F</v>
          </cell>
        </row>
        <row r="790">
          <cell r="B790" t="str">
            <v>1000FTCSADPRO</v>
          </cell>
          <cell r="C790" t="str">
            <v>FTCSADPRO</v>
          </cell>
          <cell r="D790">
            <v>8</v>
          </cell>
          <cell r="E790" t="str">
            <v>G</v>
          </cell>
        </row>
        <row r="791">
          <cell r="B791" t="str">
            <v>F516718</v>
          </cell>
          <cell r="C791" t="str">
            <v>F516718</v>
          </cell>
          <cell r="D791">
            <v>9</v>
          </cell>
          <cell r="E791" t="str">
            <v>F</v>
          </cell>
        </row>
        <row r="792">
          <cell r="B792" t="str">
            <v>1000FTCSCICPRO</v>
          </cell>
          <cell r="C792" t="str">
            <v>FTCSCICPRO</v>
          </cell>
          <cell r="D792">
            <v>8</v>
          </cell>
          <cell r="E792" t="str">
            <v>G</v>
          </cell>
        </row>
        <row r="793">
          <cell r="B793" t="str">
            <v>F516717</v>
          </cell>
          <cell r="C793" t="str">
            <v>F516717</v>
          </cell>
          <cell r="D793">
            <v>9</v>
          </cell>
          <cell r="E793" t="str">
            <v>F</v>
          </cell>
        </row>
        <row r="794">
          <cell r="B794" t="str">
            <v>1000FTCSTECH</v>
          </cell>
          <cell r="C794" t="str">
            <v>FTCSTECH</v>
          </cell>
          <cell r="D794">
            <v>6</v>
          </cell>
          <cell r="E794" t="str">
            <v>G</v>
          </cell>
        </row>
        <row r="795">
          <cell r="B795" t="str">
            <v>F400442</v>
          </cell>
          <cell r="C795" t="str">
            <v>F400442</v>
          </cell>
          <cell r="D795">
            <v>7</v>
          </cell>
          <cell r="E795" t="str">
            <v>F</v>
          </cell>
        </row>
        <row r="796">
          <cell r="B796" t="str">
            <v>F400443</v>
          </cell>
          <cell r="C796" t="str">
            <v>F400443</v>
          </cell>
          <cell r="D796">
            <v>7</v>
          </cell>
          <cell r="E796" t="str">
            <v>F</v>
          </cell>
        </row>
        <row r="797">
          <cell r="B797" t="str">
            <v>F400444</v>
          </cell>
          <cell r="C797" t="str">
            <v>F400444</v>
          </cell>
          <cell r="D797">
            <v>7</v>
          </cell>
          <cell r="E797" t="str">
            <v>F</v>
          </cell>
        </row>
        <row r="798">
          <cell r="B798" t="str">
            <v>F400445</v>
          </cell>
          <cell r="C798" t="str">
            <v>F400445</v>
          </cell>
          <cell r="D798">
            <v>7</v>
          </cell>
          <cell r="E798" t="str">
            <v>F</v>
          </cell>
        </row>
        <row r="799">
          <cell r="B799" t="str">
            <v>F400447</v>
          </cell>
          <cell r="C799" t="str">
            <v>F400447</v>
          </cell>
          <cell r="D799">
            <v>7</v>
          </cell>
          <cell r="E799" t="str">
            <v>F</v>
          </cell>
        </row>
        <row r="800">
          <cell r="B800" t="str">
            <v>F400448</v>
          </cell>
          <cell r="C800" t="str">
            <v>F400448</v>
          </cell>
          <cell r="D800">
            <v>7</v>
          </cell>
          <cell r="E800" t="str">
            <v>F</v>
          </cell>
        </row>
        <row r="801">
          <cell r="B801" t="str">
            <v>F400449</v>
          </cell>
          <cell r="C801" t="str">
            <v>F400449</v>
          </cell>
          <cell r="D801">
            <v>7</v>
          </cell>
          <cell r="E801" t="str">
            <v>F</v>
          </cell>
        </row>
        <row r="802">
          <cell r="B802" t="str">
            <v>F400451</v>
          </cell>
          <cell r="C802" t="str">
            <v>F400451</v>
          </cell>
          <cell r="D802">
            <v>7</v>
          </cell>
          <cell r="E802" t="str">
            <v>F</v>
          </cell>
        </row>
        <row r="803">
          <cell r="B803" t="str">
            <v>1000FTCSDIVM</v>
          </cell>
          <cell r="C803" t="str">
            <v>FTCSDIVM</v>
          </cell>
          <cell r="D803">
            <v>6</v>
          </cell>
          <cell r="E803" t="str">
            <v>G</v>
          </cell>
        </row>
        <row r="804">
          <cell r="B804" t="str">
            <v>F400423</v>
          </cell>
          <cell r="C804" t="str">
            <v>F400423</v>
          </cell>
          <cell r="D804">
            <v>7</v>
          </cell>
          <cell r="E804" t="str">
            <v>F</v>
          </cell>
        </row>
        <row r="805">
          <cell r="B805" t="str">
            <v>F400424</v>
          </cell>
          <cell r="C805" t="str">
            <v>F400424</v>
          </cell>
          <cell r="D805">
            <v>7</v>
          </cell>
          <cell r="E805" t="str">
            <v>F</v>
          </cell>
        </row>
        <row r="806">
          <cell r="B806" t="str">
            <v>F525348</v>
          </cell>
          <cell r="C806" t="str">
            <v>F525348</v>
          </cell>
          <cell r="D806">
            <v>7</v>
          </cell>
          <cell r="E806" t="str">
            <v>F</v>
          </cell>
        </row>
        <row r="807">
          <cell r="B807" t="str">
            <v>1000BCD</v>
          </cell>
          <cell r="C807" t="str">
            <v>BCD</v>
          </cell>
          <cell r="D807">
            <v>4</v>
          </cell>
          <cell r="E807" t="str">
            <v>G</v>
          </cell>
        </row>
        <row r="808">
          <cell r="B808" t="str">
            <v>1000BCDGOVT</v>
          </cell>
          <cell r="C808" t="str">
            <v>BCDGOVT</v>
          </cell>
          <cell r="D808">
            <v>6</v>
          </cell>
          <cell r="E808" t="str">
            <v>G</v>
          </cell>
        </row>
        <row r="809">
          <cell r="B809" t="str">
            <v>F400500</v>
          </cell>
          <cell r="C809" t="str">
            <v>F400500</v>
          </cell>
          <cell r="D809">
            <v>7</v>
          </cell>
          <cell r="E809" t="str">
            <v>F</v>
          </cell>
        </row>
        <row r="810">
          <cell r="B810" t="str">
            <v>F400501</v>
          </cell>
          <cell r="C810" t="str">
            <v>F400501</v>
          </cell>
          <cell r="D810">
            <v>7</v>
          </cell>
          <cell r="E810" t="str">
            <v>F</v>
          </cell>
        </row>
        <row r="811">
          <cell r="B811" t="str">
            <v>F400502</v>
          </cell>
          <cell r="C811" t="str">
            <v>F400502</v>
          </cell>
          <cell r="D811">
            <v>7</v>
          </cell>
          <cell r="E811" t="str">
            <v>F</v>
          </cell>
        </row>
        <row r="812">
          <cell r="B812" t="str">
            <v>F400503</v>
          </cell>
          <cell r="C812" t="str">
            <v>F400503</v>
          </cell>
          <cell r="D812">
            <v>7</v>
          </cell>
          <cell r="E812" t="str">
            <v>F</v>
          </cell>
        </row>
        <row r="813">
          <cell r="B813" t="str">
            <v>F400504</v>
          </cell>
          <cell r="C813" t="str">
            <v>F400504</v>
          </cell>
          <cell r="D813">
            <v>7</v>
          </cell>
          <cell r="E813" t="str">
            <v>F</v>
          </cell>
        </row>
        <row r="814">
          <cell r="B814" t="str">
            <v>F400505</v>
          </cell>
          <cell r="C814" t="str">
            <v>F400505</v>
          </cell>
          <cell r="D814">
            <v>7</v>
          </cell>
          <cell r="E814" t="str">
            <v>F</v>
          </cell>
        </row>
        <row r="815">
          <cell r="B815" t="str">
            <v>F400506</v>
          </cell>
          <cell r="C815" t="str">
            <v>F400506</v>
          </cell>
          <cell r="D815">
            <v>7</v>
          </cell>
          <cell r="E815" t="str">
            <v>F</v>
          </cell>
        </row>
        <row r="816">
          <cell r="B816" t="str">
            <v>F400507</v>
          </cell>
          <cell r="C816" t="str">
            <v>F400507</v>
          </cell>
          <cell r="D816">
            <v>7</v>
          </cell>
          <cell r="E816" t="str">
            <v>F</v>
          </cell>
        </row>
        <row r="817">
          <cell r="B817" t="str">
            <v>F400508</v>
          </cell>
          <cell r="C817" t="str">
            <v>F400508</v>
          </cell>
          <cell r="D817">
            <v>7</v>
          </cell>
          <cell r="E817" t="str">
            <v>F</v>
          </cell>
        </row>
        <row r="818">
          <cell r="B818" t="str">
            <v>F400509</v>
          </cell>
          <cell r="C818" t="str">
            <v>F400509</v>
          </cell>
          <cell r="D818">
            <v>7</v>
          </cell>
          <cell r="E818" t="str">
            <v>F</v>
          </cell>
        </row>
        <row r="819">
          <cell r="B819" t="str">
            <v>F400510</v>
          </cell>
          <cell r="C819" t="str">
            <v>F400510</v>
          </cell>
          <cell r="D819">
            <v>7</v>
          </cell>
          <cell r="E819" t="str">
            <v>F</v>
          </cell>
        </row>
        <row r="820">
          <cell r="B820" t="str">
            <v>F400511</v>
          </cell>
          <cell r="C820" t="str">
            <v>F400511</v>
          </cell>
          <cell r="D820">
            <v>7</v>
          </cell>
          <cell r="E820" t="str">
            <v>F</v>
          </cell>
        </row>
        <row r="821">
          <cell r="B821" t="str">
            <v>F400512</v>
          </cell>
          <cell r="C821" t="str">
            <v>F400512</v>
          </cell>
          <cell r="D821">
            <v>7</v>
          </cell>
          <cell r="E821" t="str">
            <v>F</v>
          </cell>
        </row>
        <row r="822">
          <cell r="B822" t="str">
            <v>F400513</v>
          </cell>
          <cell r="C822" t="str">
            <v>F400513</v>
          </cell>
          <cell r="D822">
            <v>7</v>
          </cell>
          <cell r="E822" t="str">
            <v>F</v>
          </cell>
        </row>
        <row r="823">
          <cell r="B823" t="str">
            <v>F400514</v>
          </cell>
          <cell r="C823" t="str">
            <v>F400514</v>
          </cell>
          <cell r="D823">
            <v>7</v>
          </cell>
          <cell r="E823" t="str">
            <v>F</v>
          </cell>
        </row>
        <row r="824">
          <cell r="B824" t="str">
            <v>F400515</v>
          </cell>
          <cell r="C824" t="str">
            <v>F400515</v>
          </cell>
          <cell r="D824">
            <v>7</v>
          </cell>
          <cell r="E824" t="str">
            <v>F</v>
          </cell>
        </row>
        <row r="825">
          <cell r="B825" t="str">
            <v>1000BCDCOMMNL</v>
          </cell>
          <cell r="C825" t="str">
            <v>BCDCOMMNL</v>
          </cell>
          <cell r="D825">
            <v>6</v>
          </cell>
          <cell r="E825" t="str">
            <v>G</v>
          </cell>
        </row>
        <row r="826">
          <cell r="B826" t="str">
            <v>F400476</v>
          </cell>
          <cell r="C826" t="str">
            <v>F400476</v>
          </cell>
          <cell r="D826">
            <v>7</v>
          </cell>
          <cell r="E826" t="str">
            <v>F</v>
          </cell>
        </row>
        <row r="827">
          <cell r="B827" t="str">
            <v>F400477</v>
          </cell>
          <cell r="C827" t="str">
            <v>F400477</v>
          </cell>
          <cell r="D827">
            <v>7</v>
          </cell>
          <cell r="E827" t="str">
            <v>F</v>
          </cell>
        </row>
        <row r="828">
          <cell r="B828" t="str">
            <v>F400478</v>
          </cell>
          <cell r="C828" t="str">
            <v>F400478</v>
          </cell>
          <cell r="D828">
            <v>7</v>
          </cell>
          <cell r="E828" t="str">
            <v>F</v>
          </cell>
        </row>
        <row r="829">
          <cell r="B829" t="str">
            <v>F400479</v>
          </cell>
          <cell r="C829" t="str">
            <v>F400479</v>
          </cell>
          <cell r="D829">
            <v>7</v>
          </cell>
          <cell r="E829" t="str">
            <v>F</v>
          </cell>
        </row>
        <row r="830">
          <cell r="B830" t="str">
            <v>F400480</v>
          </cell>
          <cell r="C830" t="str">
            <v>F400480</v>
          </cell>
          <cell r="D830">
            <v>7</v>
          </cell>
          <cell r="E830" t="str">
            <v>F</v>
          </cell>
        </row>
        <row r="831">
          <cell r="B831" t="str">
            <v>F400481</v>
          </cell>
          <cell r="C831" t="str">
            <v>F400481</v>
          </cell>
          <cell r="D831">
            <v>7</v>
          </cell>
          <cell r="E831" t="str">
            <v>F</v>
          </cell>
        </row>
        <row r="832">
          <cell r="B832" t="str">
            <v>F400482</v>
          </cell>
          <cell r="C832" t="str">
            <v>F400482</v>
          </cell>
          <cell r="D832">
            <v>7</v>
          </cell>
          <cell r="E832" t="str">
            <v>F</v>
          </cell>
        </row>
        <row r="833">
          <cell r="B833" t="str">
            <v>F400483</v>
          </cell>
          <cell r="C833" t="str">
            <v>F400483</v>
          </cell>
          <cell r="D833">
            <v>7</v>
          </cell>
          <cell r="E833" t="str">
            <v>F</v>
          </cell>
        </row>
        <row r="834">
          <cell r="B834" t="str">
            <v>F400484</v>
          </cell>
          <cell r="C834" t="str">
            <v>F400484</v>
          </cell>
          <cell r="D834">
            <v>7</v>
          </cell>
          <cell r="E834" t="str">
            <v>F</v>
          </cell>
        </row>
        <row r="835">
          <cell r="B835" t="str">
            <v>F400485</v>
          </cell>
          <cell r="C835" t="str">
            <v>F400485</v>
          </cell>
          <cell r="D835">
            <v>7</v>
          </cell>
          <cell r="E835" t="str">
            <v>F</v>
          </cell>
        </row>
        <row r="836">
          <cell r="B836" t="str">
            <v>F400486</v>
          </cell>
          <cell r="C836" t="str">
            <v>F400486</v>
          </cell>
          <cell r="D836">
            <v>7</v>
          </cell>
          <cell r="E836" t="str">
            <v>F</v>
          </cell>
        </row>
        <row r="837">
          <cell r="B837" t="str">
            <v>F400487</v>
          </cell>
          <cell r="C837" t="str">
            <v>F400487</v>
          </cell>
          <cell r="D837">
            <v>7</v>
          </cell>
          <cell r="E837" t="str">
            <v>F</v>
          </cell>
        </row>
        <row r="838">
          <cell r="B838" t="str">
            <v>F400488</v>
          </cell>
          <cell r="C838" t="str">
            <v>F400488</v>
          </cell>
          <cell r="D838">
            <v>7</v>
          </cell>
          <cell r="E838" t="str">
            <v>F</v>
          </cell>
        </row>
        <row r="839">
          <cell r="B839" t="str">
            <v>F400489</v>
          </cell>
          <cell r="C839" t="str">
            <v>F400489</v>
          </cell>
          <cell r="D839">
            <v>7</v>
          </cell>
          <cell r="E839" t="str">
            <v>F</v>
          </cell>
        </row>
        <row r="840">
          <cell r="B840" t="str">
            <v>F400490</v>
          </cell>
          <cell r="C840" t="str">
            <v>F400490</v>
          </cell>
          <cell r="D840">
            <v>7</v>
          </cell>
          <cell r="E840" t="str">
            <v>F</v>
          </cell>
        </row>
        <row r="841">
          <cell r="B841" t="str">
            <v>F400491</v>
          </cell>
          <cell r="C841" t="str">
            <v>F400491</v>
          </cell>
          <cell r="D841">
            <v>7</v>
          </cell>
          <cell r="E841" t="str">
            <v>F</v>
          </cell>
        </row>
        <row r="842">
          <cell r="B842" t="str">
            <v>F400492</v>
          </cell>
          <cell r="C842" t="str">
            <v>F400492</v>
          </cell>
          <cell r="D842">
            <v>7</v>
          </cell>
          <cell r="E842" t="str">
            <v>F</v>
          </cell>
        </row>
        <row r="843">
          <cell r="B843" t="str">
            <v>F400493</v>
          </cell>
          <cell r="C843" t="str">
            <v>F400493</v>
          </cell>
          <cell r="D843">
            <v>7</v>
          </cell>
          <cell r="E843" t="str">
            <v>F</v>
          </cell>
        </row>
        <row r="844">
          <cell r="B844" t="str">
            <v>F400494</v>
          </cell>
          <cell r="C844" t="str">
            <v>F400494</v>
          </cell>
          <cell r="D844">
            <v>7</v>
          </cell>
          <cell r="E844" t="str">
            <v>F</v>
          </cell>
        </row>
        <row r="845">
          <cell r="B845" t="str">
            <v>F400495</v>
          </cell>
          <cell r="C845" t="str">
            <v>F400495</v>
          </cell>
          <cell r="D845">
            <v>7</v>
          </cell>
          <cell r="E845" t="str">
            <v>F</v>
          </cell>
        </row>
        <row r="846">
          <cell r="B846" t="str">
            <v>F400496</v>
          </cell>
          <cell r="C846" t="str">
            <v>F400496</v>
          </cell>
          <cell r="D846">
            <v>7</v>
          </cell>
          <cell r="E846" t="str">
            <v>F</v>
          </cell>
        </row>
        <row r="847">
          <cell r="B847" t="str">
            <v>F400497</v>
          </cell>
          <cell r="C847" t="str">
            <v>F400497</v>
          </cell>
          <cell r="D847">
            <v>7</v>
          </cell>
          <cell r="E847" t="str">
            <v>F</v>
          </cell>
        </row>
        <row r="848">
          <cell r="B848" t="str">
            <v>F400498</v>
          </cell>
          <cell r="C848" t="str">
            <v>F400498</v>
          </cell>
          <cell r="D848">
            <v>7</v>
          </cell>
          <cell r="E848" t="str">
            <v>F</v>
          </cell>
        </row>
        <row r="849">
          <cell r="B849" t="str">
            <v>F400499</v>
          </cell>
          <cell r="C849" t="str">
            <v>F400499</v>
          </cell>
          <cell r="D849">
            <v>7</v>
          </cell>
          <cell r="E849" t="str">
            <v>F</v>
          </cell>
        </row>
        <row r="850">
          <cell r="B850" t="str">
            <v>1000BCSS</v>
          </cell>
          <cell r="C850" t="str">
            <v>BCSS</v>
          </cell>
          <cell r="D850">
            <v>6</v>
          </cell>
          <cell r="E850" t="str">
            <v>G</v>
          </cell>
        </row>
        <row r="851">
          <cell r="B851" t="str">
            <v>F400516</v>
          </cell>
          <cell r="C851" t="str">
            <v>F400516</v>
          </cell>
          <cell r="D851">
            <v>7</v>
          </cell>
          <cell r="E851" t="str">
            <v>F</v>
          </cell>
        </row>
        <row r="852">
          <cell r="B852" t="str">
            <v>F400517</v>
          </cell>
          <cell r="C852" t="str">
            <v>F400517</v>
          </cell>
          <cell r="D852">
            <v>7</v>
          </cell>
          <cell r="E852" t="str">
            <v>F</v>
          </cell>
        </row>
        <row r="853">
          <cell r="B853" t="str">
            <v>F400518</v>
          </cell>
          <cell r="C853" t="str">
            <v>F400518</v>
          </cell>
          <cell r="D853">
            <v>7</v>
          </cell>
          <cell r="E853" t="str">
            <v>F</v>
          </cell>
        </row>
        <row r="854">
          <cell r="B854" t="str">
            <v>F400519</v>
          </cell>
          <cell r="C854" t="str">
            <v>F400519</v>
          </cell>
          <cell r="D854">
            <v>7</v>
          </cell>
          <cell r="E854" t="str">
            <v>F</v>
          </cell>
        </row>
        <row r="855">
          <cell r="B855" t="str">
            <v>F400520</v>
          </cell>
          <cell r="C855" t="str">
            <v>F400520</v>
          </cell>
          <cell r="D855">
            <v>7</v>
          </cell>
          <cell r="E855" t="str">
            <v>F</v>
          </cell>
        </row>
        <row r="856">
          <cell r="B856" t="str">
            <v>F400521</v>
          </cell>
          <cell r="C856" t="str">
            <v>F400521</v>
          </cell>
          <cell r="D856">
            <v>7</v>
          </cell>
          <cell r="E856" t="str">
            <v>F</v>
          </cell>
        </row>
        <row r="857">
          <cell r="B857" t="str">
            <v>F400522</v>
          </cell>
          <cell r="C857" t="str">
            <v>F400522</v>
          </cell>
          <cell r="D857">
            <v>7</v>
          </cell>
          <cell r="E857" t="str">
            <v>F</v>
          </cell>
        </row>
        <row r="858">
          <cell r="B858" t="str">
            <v>F400523</v>
          </cell>
          <cell r="C858" t="str">
            <v>F400523</v>
          </cell>
          <cell r="D858">
            <v>7</v>
          </cell>
          <cell r="E858" t="str">
            <v>F</v>
          </cell>
        </row>
        <row r="859">
          <cell r="B859" t="str">
            <v>F400524</v>
          </cell>
          <cell r="C859" t="str">
            <v>F400524</v>
          </cell>
          <cell r="D859">
            <v>7</v>
          </cell>
          <cell r="E859" t="str">
            <v>F</v>
          </cell>
        </row>
        <row r="860">
          <cell r="B860" t="str">
            <v>F400525</v>
          </cell>
          <cell r="C860" t="str">
            <v>F400525</v>
          </cell>
          <cell r="D860">
            <v>7</v>
          </cell>
          <cell r="E860" t="str">
            <v>F</v>
          </cell>
        </row>
        <row r="861">
          <cell r="B861" t="str">
            <v>F400526</v>
          </cell>
          <cell r="C861" t="str">
            <v>F400526</v>
          </cell>
          <cell r="D861">
            <v>7</v>
          </cell>
          <cell r="E861" t="str">
            <v>F</v>
          </cell>
        </row>
        <row r="862">
          <cell r="B862" t="str">
            <v>F400527</v>
          </cell>
          <cell r="C862" t="str">
            <v>F400527</v>
          </cell>
          <cell r="D862">
            <v>7</v>
          </cell>
          <cell r="E862" t="str">
            <v>F</v>
          </cell>
        </row>
        <row r="863">
          <cell r="B863" t="str">
            <v>F400528</v>
          </cell>
          <cell r="C863" t="str">
            <v>F400528</v>
          </cell>
          <cell r="D863">
            <v>7</v>
          </cell>
          <cell r="E863" t="str">
            <v>F</v>
          </cell>
        </row>
        <row r="864">
          <cell r="B864" t="str">
            <v>F400529</v>
          </cell>
          <cell r="C864" t="str">
            <v>F400529</v>
          </cell>
          <cell r="D864">
            <v>7</v>
          </cell>
          <cell r="E864" t="str">
            <v>F</v>
          </cell>
        </row>
        <row r="865">
          <cell r="B865" t="str">
            <v>F400530</v>
          </cell>
          <cell r="C865" t="str">
            <v>F400530</v>
          </cell>
          <cell r="D865">
            <v>7</v>
          </cell>
          <cell r="E865" t="str">
            <v>F</v>
          </cell>
        </row>
        <row r="866">
          <cell r="B866" t="str">
            <v>F400531</v>
          </cell>
          <cell r="C866" t="str">
            <v>F400531</v>
          </cell>
          <cell r="D866">
            <v>7</v>
          </cell>
          <cell r="E866" t="str">
            <v>F</v>
          </cell>
        </row>
        <row r="867">
          <cell r="B867" t="str">
            <v>F400532</v>
          </cell>
          <cell r="C867" t="str">
            <v>F400532</v>
          </cell>
          <cell r="D867">
            <v>7</v>
          </cell>
          <cell r="E867" t="str">
            <v>F</v>
          </cell>
        </row>
        <row r="868">
          <cell r="B868" t="str">
            <v>F400533</v>
          </cell>
          <cell r="C868" t="str">
            <v>F400533</v>
          </cell>
          <cell r="D868">
            <v>7</v>
          </cell>
          <cell r="E868" t="str">
            <v>F</v>
          </cell>
        </row>
        <row r="869">
          <cell r="B869" t="str">
            <v>F400534</v>
          </cell>
          <cell r="C869" t="str">
            <v>F400534</v>
          </cell>
          <cell r="D869">
            <v>7</v>
          </cell>
          <cell r="E869" t="str">
            <v>F</v>
          </cell>
        </row>
        <row r="870">
          <cell r="B870" t="str">
            <v>F400535</v>
          </cell>
          <cell r="C870" t="str">
            <v>F400535</v>
          </cell>
          <cell r="D870">
            <v>7</v>
          </cell>
          <cell r="E870" t="str">
            <v>F</v>
          </cell>
        </row>
        <row r="871">
          <cell r="B871" t="str">
            <v>F400536</v>
          </cell>
          <cell r="C871" t="str">
            <v>F400536</v>
          </cell>
          <cell r="D871">
            <v>7</v>
          </cell>
          <cell r="E871" t="str">
            <v>F</v>
          </cell>
        </row>
        <row r="872">
          <cell r="B872" t="str">
            <v>F400537</v>
          </cell>
          <cell r="C872" t="str">
            <v>F400537</v>
          </cell>
          <cell r="D872">
            <v>7</v>
          </cell>
          <cell r="E872" t="str">
            <v>F</v>
          </cell>
        </row>
        <row r="873">
          <cell r="B873" t="str">
            <v>F400538</v>
          </cell>
          <cell r="C873" t="str">
            <v>F400538</v>
          </cell>
          <cell r="D873">
            <v>7</v>
          </cell>
          <cell r="E873" t="str">
            <v>F</v>
          </cell>
        </row>
        <row r="874">
          <cell r="B874" t="str">
            <v>F400539</v>
          </cell>
          <cell r="C874" t="str">
            <v>F400539</v>
          </cell>
          <cell r="D874">
            <v>7</v>
          </cell>
          <cell r="E874" t="str">
            <v>F</v>
          </cell>
        </row>
        <row r="875">
          <cell r="B875" t="str">
            <v>F525390</v>
          </cell>
          <cell r="C875" t="str">
            <v>F525390</v>
          </cell>
          <cell r="D875">
            <v>7</v>
          </cell>
          <cell r="E875" t="str">
            <v>F</v>
          </cell>
        </row>
        <row r="876">
          <cell r="B876" t="str">
            <v>F525718</v>
          </cell>
          <cell r="C876" t="str">
            <v>F525718</v>
          </cell>
          <cell r="D876">
            <v>7</v>
          </cell>
          <cell r="E876" t="str">
            <v>F</v>
          </cell>
        </row>
        <row r="877">
          <cell r="B877" t="str">
            <v>1000TECHSUP</v>
          </cell>
          <cell r="C877" t="str">
            <v>TECHSUP</v>
          </cell>
          <cell r="D877">
            <v>6</v>
          </cell>
          <cell r="E877" t="str">
            <v>G</v>
          </cell>
        </row>
        <row r="878">
          <cell r="B878" t="str">
            <v>F400540</v>
          </cell>
          <cell r="C878" t="str">
            <v>F400540</v>
          </cell>
          <cell r="D878">
            <v>7</v>
          </cell>
          <cell r="E878" t="str">
            <v>F</v>
          </cell>
        </row>
        <row r="879">
          <cell r="B879" t="str">
            <v>F400541</v>
          </cell>
          <cell r="C879" t="str">
            <v>F400541</v>
          </cell>
          <cell r="D879">
            <v>7</v>
          </cell>
          <cell r="E879" t="str">
            <v>F</v>
          </cell>
        </row>
        <row r="880">
          <cell r="B880" t="str">
            <v>F400542</v>
          </cell>
          <cell r="C880" t="str">
            <v>F400542</v>
          </cell>
          <cell r="D880">
            <v>7</v>
          </cell>
          <cell r="E880" t="str">
            <v>F</v>
          </cell>
        </row>
        <row r="881">
          <cell r="B881" t="str">
            <v>F400543</v>
          </cell>
          <cell r="C881" t="str">
            <v>F400543</v>
          </cell>
          <cell r="D881">
            <v>7</v>
          </cell>
          <cell r="E881" t="str">
            <v>F</v>
          </cell>
        </row>
        <row r="882">
          <cell r="B882" t="str">
            <v>F400544</v>
          </cell>
          <cell r="C882" t="str">
            <v>F400544</v>
          </cell>
          <cell r="D882">
            <v>7</v>
          </cell>
          <cell r="E882" t="str">
            <v>F</v>
          </cell>
        </row>
        <row r="883">
          <cell r="B883" t="str">
            <v>F400545</v>
          </cell>
          <cell r="C883" t="str">
            <v>F400545</v>
          </cell>
          <cell r="D883">
            <v>7</v>
          </cell>
          <cell r="E883" t="str">
            <v>F</v>
          </cell>
        </row>
        <row r="884">
          <cell r="B884" t="str">
            <v>F400546</v>
          </cell>
          <cell r="C884" t="str">
            <v>F400546</v>
          </cell>
          <cell r="D884">
            <v>7</v>
          </cell>
          <cell r="E884" t="str">
            <v>F</v>
          </cell>
        </row>
        <row r="885">
          <cell r="B885" t="str">
            <v>F400547</v>
          </cell>
          <cell r="C885" t="str">
            <v>F400547</v>
          </cell>
          <cell r="D885">
            <v>7</v>
          </cell>
          <cell r="E885" t="str">
            <v>F</v>
          </cell>
        </row>
        <row r="886">
          <cell r="B886" t="str">
            <v>F400548</v>
          </cell>
          <cell r="C886" t="str">
            <v>F400548</v>
          </cell>
          <cell r="D886">
            <v>7</v>
          </cell>
          <cell r="E886" t="str">
            <v>F</v>
          </cell>
        </row>
        <row r="887">
          <cell r="B887" t="str">
            <v>F400549</v>
          </cell>
          <cell r="C887" t="str">
            <v>F400549</v>
          </cell>
          <cell r="D887">
            <v>7</v>
          </cell>
          <cell r="E887" t="str">
            <v>F</v>
          </cell>
        </row>
        <row r="888">
          <cell r="B888" t="str">
            <v>F400550</v>
          </cell>
          <cell r="C888" t="str">
            <v>F400550</v>
          </cell>
          <cell r="D888">
            <v>7</v>
          </cell>
          <cell r="E888" t="str">
            <v>F</v>
          </cell>
        </row>
        <row r="889">
          <cell r="B889" t="str">
            <v>F400551</v>
          </cell>
          <cell r="C889" t="str">
            <v>F400551</v>
          </cell>
          <cell r="D889">
            <v>7</v>
          </cell>
          <cell r="E889" t="str">
            <v>F</v>
          </cell>
        </row>
        <row r="890">
          <cell r="B890" t="str">
            <v>F400552</v>
          </cell>
          <cell r="C890" t="str">
            <v>F400552</v>
          </cell>
          <cell r="D890">
            <v>7</v>
          </cell>
          <cell r="E890" t="str">
            <v>F</v>
          </cell>
        </row>
        <row r="891">
          <cell r="B891" t="str">
            <v>F400553</v>
          </cell>
          <cell r="C891" t="str">
            <v>F400553</v>
          </cell>
          <cell r="D891">
            <v>7</v>
          </cell>
          <cell r="E891" t="str">
            <v>F</v>
          </cell>
        </row>
        <row r="892">
          <cell r="B892" t="str">
            <v>F400554</v>
          </cell>
          <cell r="C892" t="str">
            <v>F400554</v>
          </cell>
          <cell r="D892">
            <v>7</v>
          </cell>
          <cell r="E892" t="str">
            <v>F</v>
          </cell>
        </row>
        <row r="893">
          <cell r="B893" t="str">
            <v>F400555</v>
          </cell>
          <cell r="C893" t="str">
            <v>F400555</v>
          </cell>
          <cell r="D893">
            <v>7</v>
          </cell>
          <cell r="E893" t="str">
            <v>F</v>
          </cell>
        </row>
        <row r="894">
          <cell r="B894" t="str">
            <v>F400556</v>
          </cell>
          <cell r="C894" t="str">
            <v>F400556</v>
          </cell>
          <cell r="D894">
            <v>7</v>
          </cell>
          <cell r="E894" t="str">
            <v>F</v>
          </cell>
        </row>
        <row r="895">
          <cell r="B895" t="str">
            <v>F400557</v>
          </cell>
          <cell r="C895" t="str">
            <v>F400557</v>
          </cell>
          <cell r="D895">
            <v>7</v>
          </cell>
          <cell r="E895" t="str">
            <v>F</v>
          </cell>
        </row>
        <row r="896">
          <cell r="B896" t="str">
            <v>F525349</v>
          </cell>
          <cell r="C896" t="str">
            <v>F525349</v>
          </cell>
          <cell r="D896">
            <v>7</v>
          </cell>
          <cell r="E896" t="str">
            <v>F</v>
          </cell>
        </row>
        <row r="897">
          <cell r="B897" t="str">
            <v>F525350</v>
          </cell>
          <cell r="C897" t="str">
            <v>F525350</v>
          </cell>
          <cell r="D897">
            <v>7</v>
          </cell>
          <cell r="E897" t="str">
            <v>F</v>
          </cell>
        </row>
        <row r="898">
          <cell r="B898" t="str">
            <v>F525351</v>
          </cell>
          <cell r="C898" t="str">
            <v>F525351</v>
          </cell>
          <cell r="D898">
            <v>7</v>
          </cell>
          <cell r="E898" t="str">
            <v>F</v>
          </cell>
        </row>
        <row r="899">
          <cell r="B899" t="str">
            <v>F525938</v>
          </cell>
          <cell r="C899" t="str">
            <v>F525938</v>
          </cell>
          <cell r="D899">
            <v>7</v>
          </cell>
          <cell r="E899" t="str">
            <v>F</v>
          </cell>
        </row>
        <row r="900">
          <cell r="B900" t="str">
            <v>F525939</v>
          </cell>
          <cell r="C900" t="str">
            <v>F525939</v>
          </cell>
          <cell r="D900">
            <v>7</v>
          </cell>
          <cell r="E900" t="str">
            <v>F</v>
          </cell>
        </row>
        <row r="901">
          <cell r="B901" t="str">
            <v>F525940</v>
          </cell>
          <cell r="C901" t="str">
            <v>F525940</v>
          </cell>
          <cell r="D901">
            <v>7</v>
          </cell>
          <cell r="E901" t="str">
            <v>F</v>
          </cell>
        </row>
        <row r="902">
          <cell r="B902" t="str">
            <v>F525941</v>
          </cell>
          <cell r="C902" t="str">
            <v>F525941</v>
          </cell>
          <cell r="D902">
            <v>7</v>
          </cell>
          <cell r="E902" t="str">
            <v>F</v>
          </cell>
        </row>
        <row r="903">
          <cell r="B903" t="str">
            <v>1000BCDINDUST</v>
          </cell>
          <cell r="C903" t="str">
            <v>BCDINDUST</v>
          </cell>
          <cell r="D903">
            <v>6</v>
          </cell>
          <cell r="E903" t="str">
            <v>G</v>
          </cell>
        </row>
        <row r="904">
          <cell r="B904" t="str">
            <v>F400456</v>
          </cell>
          <cell r="C904" t="str">
            <v>F400456</v>
          </cell>
          <cell r="D904">
            <v>7</v>
          </cell>
          <cell r="E904" t="str">
            <v>F</v>
          </cell>
        </row>
        <row r="905">
          <cell r="B905" t="str">
            <v>F400457</v>
          </cell>
          <cell r="C905" t="str">
            <v>F400457</v>
          </cell>
          <cell r="D905">
            <v>7</v>
          </cell>
          <cell r="E905" t="str">
            <v>F</v>
          </cell>
        </row>
        <row r="906">
          <cell r="B906" t="str">
            <v>F400458</v>
          </cell>
          <cell r="C906" t="str">
            <v>F400458</v>
          </cell>
          <cell r="D906">
            <v>7</v>
          </cell>
          <cell r="E906" t="str">
            <v>F</v>
          </cell>
        </row>
        <row r="907">
          <cell r="B907" t="str">
            <v>F400459</v>
          </cell>
          <cell r="C907" t="str">
            <v>F400459</v>
          </cell>
          <cell r="D907">
            <v>7</v>
          </cell>
          <cell r="E907" t="str">
            <v>F</v>
          </cell>
        </row>
        <row r="908">
          <cell r="B908" t="str">
            <v>F400460</v>
          </cell>
          <cell r="C908" t="str">
            <v>F400460</v>
          </cell>
          <cell r="D908">
            <v>7</v>
          </cell>
          <cell r="E908" t="str">
            <v>F</v>
          </cell>
        </row>
        <row r="909">
          <cell r="B909" t="str">
            <v>F400461</v>
          </cell>
          <cell r="C909" t="str">
            <v>F400461</v>
          </cell>
          <cell r="D909">
            <v>7</v>
          </cell>
          <cell r="E909" t="str">
            <v>F</v>
          </cell>
        </row>
        <row r="910">
          <cell r="B910" t="str">
            <v>F400462</v>
          </cell>
          <cell r="C910" t="str">
            <v>F400462</v>
          </cell>
          <cell r="D910">
            <v>7</v>
          </cell>
          <cell r="E910" t="str">
            <v>F</v>
          </cell>
        </row>
        <row r="911">
          <cell r="B911" t="str">
            <v>F400463</v>
          </cell>
          <cell r="C911" t="str">
            <v>F400463</v>
          </cell>
          <cell r="D911">
            <v>7</v>
          </cell>
          <cell r="E911" t="str">
            <v>F</v>
          </cell>
        </row>
        <row r="912">
          <cell r="B912" t="str">
            <v>F400464</v>
          </cell>
          <cell r="C912" t="str">
            <v>F400464</v>
          </cell>
          <cell r="D912">
            <v>7</v>
          </cell>
          <cell r="E912" t="str">
            <v>F</v>
          </cell>
        </row>
        <row r="913">
          <cell r="B913" t="str">
            <v>F400465</v>
          </cell>
          <cell r="C913" t="str">
            <v>F400465</v>
          </cell>
          <cell r="D913">
            <v>7</v>
          </cell>
          <cell r="E913" t="str">
            <v>F</v>
          </cell>
        </row>
        <row r="914">
          <cell r="B914" t="str">
            <v>F400466</v>
          </cell>
          <cell r="C914" t="str">
            <v>F400466</v>
          </cell>
          <cell r="D914">
            <v>7</v>
          </cell>
          <cell r="E914" t="str">
            <v>F</v>
          </cell>
        </row>
        <row r="915">
          <cell r="B915" t="str">
            <v>F400467</v>
          </cell>
          <cell r="C915" t="str">
            <v>F400467</v>
          </cell>
          <cell r="D915">
            <v>7</v>
          </cell>
          <cell r="E915" t="str">
            <v>F</v>
          </cell>
        </row>
        <row r="916">
          <cell r="B916" t="str">
            <v>F400468</v>
          </cell>
          <cell r="C916" t="str">
            <v>F400468</v>
          </cell>
          <cell r="D916">
            <v>7</v>
          </cell>
          <cell r="E916" t="str">
            <v>F</v>
          </cell>
        </row>
        <row r="917">
          <cell r="B917" t="str">
            <v>F400469</v>
          </cell>
          <cell r="C917" t="str">
            <v>F400469</v>
          </cell>
          <cell r="D917">
            <v>7</v>
          </cell>
          <cell r="E917" t="str">
            <v>F</v>
          </cell>
        </row>
        <row r="918">
          <cell r="B918" t="str">
            <v>F400470</v>
          </cell>
          <cell r="C918" t="str">
            <v>F400470</v>
          </cell>
          <cell r="D918">
            <v>7</v>
          </cell>
          <cell r="E918" t="str">
            <v>F</v>
          </cell>
        </row>
        <row r="919">
          <cell r="B919" t="str">
            <v>F400471</v>
          </cell>
          <cell r="C919" t="str">
            <v>F400471</v>
          </cell>
          <cell r="D919">
            <v>7</v>
          </cell>
          <cell r="E919" t="str">
            <v>F</v>
          </cell>
        </row>
        <row r="920">
          <cell r="B920" t="str">
            <v>F400472</v>
          </cell>
          <cell r="C920" t="str">
            <v>F400472</v>
          </cell>
          <cell r="D920">
            <v>7</v>
          </cell>
          <cell r="E920" t="str">
            <v>F</v>
          </cell>
        </row>
        <row r="921">
          <cell r="B921" t="str">
            <v>F400473</v>
          </cell>
          <cell r="C921" t="str">
            <v>F400473</v>
          </cell>
          <cell r="D921">
            <v>7</v>
          </cell>
          <cell r="E921" t="str">
            <v>F</v>
          </cell>
        </row>
        <row r="922">
          <cell r="B922" t="str">
            <v>F400474</v>
          </cell>
          <cell r="C922" t="str">
            <v>F400474</v>
          </cell>
          <cell r="D922">
            <v>7</v>
          </cell>
          <cell r="E922" t="str">
            <v>F</v>
          </cell>
        </row>
        <row r="923">
          <cell r="B923" t="str">
            <v>F400475</v>
          </cell>
          <cell r="C923" t="str">
            <v>F400475</v>
          </cell>
          <cell r="D923">
            <v>7</v>
          </cell>
          <cell r="E923" t="str">
            <v>F</v>
          </cell>
        </row>
        <row r="924">
          <cell r="B924" t="str">
            <v>1000CSBUSVP</v>
          </cell>
          <cell r="C924" t="str">
            <v>CSBUSVP</v>
          </cell>
          <cell r="D924">
            <v>6</v>
          </cell>
          <cell r="E924" t="str">
            <v>G</v>
          </cell>
        </row>
        <row r="925">
          <cell r="B925" t="str">
            <v>F400300</v>
          </cell>
          <cell r="C925" t="str">
            <v>F400300</v>
          </cell>
          <cell r="D925">
            <v>7</v>
          </cell>
          <cell r="E925" t="str">
            <v>F</v>
          </cell>
        </row>
        <row r="926">
          <cell r="B926" t="str">
            <v>F400301</v>
          </cell>
          <cell r="C926" t="str">
            <v>F400301</v>
          </cell>
          <cell r="D926">
            <v>7</v>
          </cell>
          <cell r="E926" t="str">
            <v>F</v>
          </cell>
        </row>
        <row r="927">
          <cell r="B927" t="str">
            <v>F400302</v>
          </cell>
          <cell r="C927" t="str">
            <v>F400302</v>
          </cell>
          <cell r="D927">
            <v>7</v>
          </cell>
          <cell r="E927" t="str">
            <v>F</v>
          </cell>
        </row>
        <row r="928">
          <cell r="B928" t="str">
            <v>F400303</v>
          </cell>
          <cell r="C928" t="str">
            <v>F400303</v>
          </cell>
          <cell r="D928">
            <v>7</v>
          </cell>
          <cell r="E928" t="str">
            <v>F</v>
          </cell>
        </row>
        <row r="929">
          <cell r="B929" t="str">
            <v>F526595</v>
          </cell>
          <cell r="C929" t="str">
            <v>F526595</v>
          </cell>
          <cell r="D929">
            <v>7</v>
          </cell>
          <cell r="E929" t="str">
            <v>F</v>
          </cell>
        </row>
        <row r="930">
          <cell r="B930" t="str">
            <v>F526596</v>
          </cell>
          <cell r="C930" t="str">
            <v>F526596</v>
          </cell>
          <cell r="D930">
            <v>7</v>
          </cell>
          <cell r="E930" t="str">
            <v>F</v>
          </cell>
        </row>
        <row r="931">
          <cell r="B931" t="str">
            <v>1000LPALGA</v>
          </cell>
          <cell r="C931" t="str">
            <v>LPALGA</v>
          </cell>
          <cell r="D931">
            <v>6</v>
          </cell>
          <cell r="E931" t="str">
            <v>G</v>
          </cell>
        </row>
        <row r="932">
          <cell r="B932" t="str">
            <v>F400564</v>
          </cell>
          <cell r="C932" t="str">
            <v>F400564</v>
          </cell>
          <cell r="D932">
            <v>7</v>
          </cell>
          <cell r="E932" t="str">
            <v>F</v>
          </cell>
        </row>
        <row r="933">
          <cell r="B933" t="str">
            <v>F400565</v>
          </cell>
          <cell r="C933" t="str">
            <v>F400565</v>
          </cell>
          <cell r="D933">
            <v>7</v>
          </cell>
          <cell r="E933" t="str">
            <v>F</v>
          </cell>
        </row>
        <row r="934">
          <cell r="B934" t="str">
            <v>F400566</v>
          </cell>
          <cell r="C934" t="str">
            <v>F400566</v>
          </cell>
          <cell r="D934">
            <v>7</v>
          </cell>
          <cell r="E934" t="str">
            <v>F</v>
          </cell>
        </row>
        <row r="935">
          <cell r="B935" t="str">
            <v>F400567</v>
          </cell>
          <cell r="C935" t="str">
            <v>F400567</v>
          </cell>
          <cell r="D935">
            <v>7</v>
          </cell>
          <cell r="E935" t="str">
            <v>F</v>
          </cell>
        </row>
        <row r="936">
          <cell r="B936" t="str">
            <v>F400568</v>
          </cell>
          <cell r="C936" t="str">
            <v>F400568</v>
          </cell>
          <cell r="D936">
            <v>7</v>
          </cell>
          <cell r="E936" t="str">
            <v>F</v>
          </cell>
        </row>
        <row r="937">
          <cell r="B937" t="str">
            <v>F400569</v>
          </cell>
          <cell r="C937" t="str">
            <v>F400569</v>
          </cell>
          <cell r="D937">
            <v>7</v>
          </cell>
          <cell r="E937" t="str">
            <v>F</v>
          </cell>
        </row>
        <row r="938">
          <cell r="B938" t="str">
            <v>F400570</v>
          </cell>
          <cell r="C938" t="str">
            <v>F400570</v>
          </cell>
          <cell r="D938">
            <v>7</v>
          </cell>
          <cell r="E938" t="str">
            <v>F</v>
          </cell>
        </row>
        <row r="939">
          <cell r="B939" t="str">
            <v>F400571</v>
          </cell>
          <cell r="C939" t="str">
            <v>F400571</v>
          </cell>
          <cell r="D939">
            <v>7</v>
          </cell>
          <cell r="E939" t="str">
            <v>F</v>
          </cell>
        </row>
        <row r="940">
          <cell r="B940" t="str">
            <v>F400572</v>
          </cell>
          <cell r="C940" t="str">
            <v>F400572</v>
          </cell>
          <cell r="D940">
            <v>7</v>
          </cell>
          <cell r="E940" t="str">
            <v>F</v>
          </cell>
        </row>
        <row r="941">
          <cell r="B941" t="str">
            <v>1000BCDDIVM</v>
          </cell>
          <cell r="C941" t="str">
            <v>BCDDIVM</v>
          </cell>
          <cell r="D941">
            <v>6</v>
          </cell>
          <cell r="E941" t="str">
            <v>G</v>
          </cell>
        </row>
        <row r="942">
          <cell r="B942" t="str">
            <v>F400452</v>
          </cell>
          <cell r="C942" t="str">
            <v>F400452</v>
          </cell>
          <cell r="D942">
            <v>7</v>
          </cell>
          <cell r="E942" t="str">
            <v>F</v>
          </cell>
        </row>
        <row r="943">
          <cell r="B943" t="str">
            <v>F400453</v>
          </cell>
          <cell r="C943" t="str">
            <v>F400453</v>
          </cell>
          <cell r="D943">
            <v>7</v>
          </cell>
          <cell r="E943" t="str">
            <v>F</v>
          </cell>
        </row>
        <row r="944">
          <cell r="B944" t="str">
            <v>F400454</v>
          </cell>
          <cell r="C944" t="str">
            <v>F400454</v>
          </cell>
          <cell r="D944">
            <v>7</v>
          </cell>
          <cell r="E944" t="str">
            <v>F</v>
          </cell>
        </row>
        <row r="945">
          <cell r="B945" t="str">
            <v>F400455</v>
          </cell>
          <cell r="C945" t="str">
            <v>F400455</v>
          </cell>
          <cell r="D945">
            <v>7</v>
          </cell>
          <cell r="E945" t="str">
            <v>F</v>
          </cell>
        </row>
        <row r="946">
          <cell r="B946" t="str">
            <v>1000CPS</v>
          </cell>
          <cell r="C946" t="str">
            <v>CPS</v>
          </cell>
          <cell r="D946">
            <v>4</v>
          </cell>
          <cell r="E946" t="str">
            <v>G</v>
          </cell>
        </row>
        <row r="947">
          <cell r="B947" t="str">
            <v>1000BRCA</v>
          </cell>
          <cell r="C947" t="str">
            <v>BRCA</v>
          </cell>
          <cell r="D947">
            <v>6</v>
          </cell>
          <cell r="E947" t="str">
            <v>G</v>
          </cell>
        </row>
        <row r="948">
          <cell r="B948" t="str">
            <v>F400311</v>
          </cell>
          <cell r="C948" t="str">
            <v>F400311</v>
          </cell>
          <cell r="D948">
            <v>7</v>
          </cell>
          <cell r="E948" t="str">
            <v>F</v>
          </cell>
        </row>
        <row r="949">
          <cell r="B949" t="str">
            <v>F400312</v>
          </cell>
          <cell r="C949" t="str">
            <v>F400312</v>
          </cell>
          <cell r="D949">
            <v>7</v>
          </cell>
          <cell r="E949" t="str">
            <v>F</v>
          </cell>
        </row>
        <row r="950">
          <cell r="B950" t="str">
            <v>F400313</v>
          </cell>
          <cell r="C950" t="str">
            <v>F400313</v>
          </cell>
          <cell r="D950">
            <v>7</v>
          </cell>
          <cell r="E950" t="str">
            <v>F</v>
          </cell>
        </row>
        <row r="951">
          <cell r="B951" t="str">
            <v>F400314</v>
          </cell>
          <cell r="C951" t="str">
            <v>F400314</v>
          </cell>
          <cell r="D951">
            <v>7</v>
          </cell>
          <cell r="E951" t="str">
            <v>F</v>
          </cell>
        </row>
        <row r="952">
          <cell r="B952" t="str">
            <v>F400315</v>
          </cell>
          <cell r="C952" t="str">
            <v>F400315</v>
          </cell>
          <cell r="D952">
            <v>7</v>
          </cell>
          <cell r="E952" t="str">
            <v>F</v>
          </cell>
        </row>
        <row r="953">
          <cell r="B953" t="str">
            <v>F400316</v>
          </cell>
          <cell r="C953" t="str">
            <v>F400316</v>
          </cell>
          <cell r="D953">
            <v>7</v>
          </cell>
          <cell r="E953" t="str">
            <v>F</v>
          </cell>
        </row>
        <row r="954">
          <cell r="B954" t="str">
            <v>F400317</v>
          </cell>
          <cell r="C954" t="str">
            <v>F400317</v>
          </cell>
          <cell r="D954">
            <v>7</v>
          </cell>
          <cell r="E954" t="str">
            <v>F</v>
          </cell>
        </row>
        <row r="955">
          <cell r="B955" t="str">
            <v>F400320</v>
          </cell>
          <cell r="C955" t="str">
            <v>F400320</v>
          </cell>
          <cell r="D955">
            <v>7</v>
          </cell>
          <cell r="E955" t="str">
            <v>F</v>
          </cell>
        </row>
        <row r="956">
          <cell r="B956" t="str">
            <v>F400321</v>
          </cell>
          <cell r="C956" t="str">
            <v>F400321</v>
          </cell>
          <cell r="D956">
            <v>7</v>
          </cell>
          <cell r="E956" t="str">
            <v>F</v>
          </cell>
        </row>
        <row r="957">
          <cell r="B957" t="str">
            <v>F400322</v>
          </cell>
          <cell r="C957" t="str">
            <v>F400322</v>
          </cell>
          <cell r="D957">
            <v>7</v>
          </cell>
          <cell r="E957" t="str">
            <v>F</v>
          </cell>
        </row>
        <row r="958">
          <cell r="B958" t="str">
            <v>F400323</v>
          </cell>
          <cell r="C958" t="str">
            <v>F400323</v>
          </cell>
          <cell r="D958">
            <v>7</v>
          </cell>
          <cell r="E958" t="str">
            <v>F</v>
          </cell>
        </row>
        <row r="959">
          <cell r="B959" t="str">
            <v>F400324</v>
          </cell>
          <cell r="C959" t="str">
            <v>F400324</v>
          </cell>
          <cell r="D959">
            <v>7</v>
          </cell>
          <cell r="E959" t="str">
            <v>F</v>
          </cell>
        </row>
        <row r="960">
          <cell r="B960" t="str">
            <v>F400325</v>
          </cell>
          <cell r="C960" t="str">
            <v>F400325</v>
          </cell>
          <cell r="D960">
            <v>7</v>
          </cell>
          <cell r="E960" t="str">
            <v>F</v>
          </cell>
        </row>
        <row r="961">
          <cell r="B961" t="str">
            <v>F400326</v>
          </cell>
          <cell r="C961" t="str">
            <v>F400326</v>
          </cell>
          <cell r="D961">
            <v>7</v>
          </cell>
          <cell r="E961" t="str">
            <v>F</v>
          </cell>
        </row>
        <row r="962">
          <cell r="B962" t="str">
            <v>F400327</v>
          </cell>
          <cell r="C962" t="str">
            <v>F400327</v>
          </cell>
          <cell r="D962">
            <v>7</v>
          </cell>
          <cell r="E962" t="str">
            <v>F</v>
          </cell>
        </row>
        <row r="963">
          <cell r="B963" t="str">
            <v>F525768</v>
          </cell>
          <cell r="C963" t="str">
            <v>F525768</v>
          </cell>
          <cell r="D963">
            <v>7</v>
          </cell>
          <cell r="E963" t="str">
            <v>F</v>
          </cell>
        </row>
        <row r="964">
          <cell r="B964" t="str">
            <v>F525769</v>
          </cell>
          <cell r="C964" t="str">
            <v>F525769</v>
          </cell>
          <cell r="D964">
            <v>7</v>
          </cell>
          <cell r="E964" t="str">
            <v>F</v>
          </cell>
        </row>
        <row r="965">
          <cell r="B965" t="str">
            <v>1000BRCABPA</v>
          </cell>
          <cell r="C965" t="str">
            <v>BRCABPA</v>
          </cell>
          <cell r="D965">
            <v>8</v>
          </cell>
          <cell r="E965" t="str">
            <v>G</v>
          </cell>
        </row>
        <row r="966">
          <cell r="B966" t="str">
            <v>F400318</v>
          </cell>
          <cell r="C966" t="str">
            <v>F400318</v>
          </cell>
          <cell r="D966">
            <v>9</v>
          </cell>
          <cell r="E966" t="str">
            <v>F</v>
          </cell>
        </row>
        <row r="967">
          <cell r="B967" t="str">
            <v>F400319</v>
          </cell>
          <cell r="C967" t="str">
            <v>F400319</v>
          </cell>
          <cell r="D967">
            <v>9</v>
          </cell>
          <cell r="E967" t="str">
            <v>F</v>
          </cell>
        </row>
        <row r="968">
          <cell r="B968" t="str">
            <v>1000CPSETS</v>
          </cell>
          <cell r="C968" t="str">
            <v>CPSETS</v>
          </cell>
          <cell r="D968">
            <v>6</v>
          </cell>
          <cell r="E968" t="str">
            <v>G</v>
          </cell>
        </row>
        <row r="969">
          <cell r="B969" t="str">
            <v>F400328</v>
          </cell>
          <cell r="C969" t="str">
            <v>F400328</v>
          </cell>
          <cell r="D969">
            <v>7</v>
          </cell>
          <cell r="E969" t="str">
            <v>F</v>
          </cell>
        </row>
        <row r="970">
          <cell r="B970" t="str">
            <v>F400329</v>
          </cell>
          <cell r="C970" t="str">
            <v>F400329</v>
          </cell>
          <cell r="D970">
            <v>7</v>
          </cell>
          <cell r="E970" t="str">
            <v>F</v>
          </cell>
        </row>
        <row r="971">
          <cell r="B971" t="str">
            <v>F400330</v>
          </cell>
          <cell r="C971" t="str">
            <v>F400330</v>
          </cell>
          <cell r="D971">
            <v>7</v>
          </cell>
          <cell r="E971" t="str">
            <v>F</v>
          </cell>
        </row>
        <row r="972">
          <cell r="B972" t="str">
            <v>F400331</v>
          </cell>
          <cell r="C972" t="str">
            <v>F400331</v>
          </cell>
          <cell r="D972">
            <v>7</v>
          </cell>
          <cell r="E972" t="str">
            <v>F</v>
          </cell>
        </row>
        <row r="973">
          <cell r="B973" t="str">
            <v>F400332</v>
          </cell>
          <cell r="C973" t="str">
            <v>F400332</v>
          </cell>
          <cell r="D973">
            <v>7</v>
          </cell>
          <cell r="E973" t="str">
            <v>F</v>
          </cell>
        </row>
        <row r="974">
          <cell r="B974" t="str">
            <v>F400333</v>
          </cell>
          <cell r="C974" t="str">
            <v>F400333</v>
          </cell>
          <cell r="D974">
            <v>7</v>
          </cell>
          <cell r="E974" t="str">
            <v>F</v>
          </cell>
        </row>
        <row r="975">
          <cell r="B975" t="str">
            <v>F400334</v>
          </cell>
          <cell r="C975" t="str">
            <v>F400334</v>
          </cell>
          <cell r="D975">
            <v>7</v>
          </cell>
          <cell r="E975" t="str">
            <v>F</v>
          </cell>
        </row>
        <row r="976">
          <cell r="B976" t="str">
            <v>F400335</v>
          </cell>
          <cell r="C976" t="str">
            <v>F400335</v>
          </cell>
          <cell r="D976">
            <v>7</v>
          </cell>
          <cell r="E976" t="str">
            <v>F</v>
          </cell>
        </row>
        <row r="977">
          <cell r="B977" t="str">
            <v>F400336</v>
          </cell>
          <cell r="C977" t="str">
            <v>F400336</v>
          </cell>
          <cell r="D977">
            <v>7</v>
          </cell>
          <cell r="E977" t="str">
            <v>F</v>
          </cell>
        </row>
        <row r="978">
          <cell r="B978" t="str">
            <v>F400337</v>
          </cell>
          <cell r="C978" t="str">
            <v>F400337</v>
          </cell>
          <cell r="D978">
            <v>7</v>
          </cell>
          <cell r="E978" t="str">
            <v>F</v>
          </cell>
        </row>
        <row r="979">
          <cell r="B979" t="str">
            <v>F400338</v>
          </cell>
          <cell r="C979" t="str">
            <v>F400338</v>
          </cell>
          <cell r="D979">
            <v>7</v>
          </cell>
          <cell r="E979" t="str">
            <v>F</v>
          </cell>
        </row>
        <row r="980">
          <cell r="B980" t="str">
            <v>F400339</v>
          </cell>
          <cell r="C980" t="str">
            <v>F400339</v>
          </cell>
          <cell r="D980">
            <v>7</v>
          </cell>
          <cell r="E980" t="str">
            <v>F</v>
          </cell>
        </row>
        <row r="981">
          <cell r="B981" t="str">
            <v>F516641</v>
          </cell>
          <cell r="C981" t="str">
            <v>F516641</v>
          </cell>
          <cell r="D981">
            <v>7</v>
          </cell>
          <cell r="E981" t="str">
            <v>F</v>
          </cell>
        </row>
        <row r="982">
          <cell r="B982" t="str">
            <v>1000CPSEE</v>
          </cell>
          <cell r="C982" t="str">
            <v>CPSEE</v>
          </cell>
          <cell r="D982">
            <v>6</v>
          </cell>
          <cell r="E982" t="str">
            <v>G</v>
          </cell>
        </row>
        <row r="983">
          <cell r="B983" t="str">
            <v>F400391</v>
          </cell>
          <cell r="C983" t="str">
            <v>F400391</v>
          </cell>
          <cell r="D983">
            <v>7</v>
          </cell>
          <cell r="E983" t="str">
            <v>F</v>
          </cell>
        </row>
        <row r="984">
          <cell r="B984" t="str">
            <v>F400392</v>
          </cell>
          <cell r="C984" t="str">
            <v>F400392</v>
          </cell>
          <cell r="D984">
            <v>7</v>
          </cell>
          <cell r="E984" t="str">
            <v>F</v>
          </cell>
        </row>
        <row r="985">
          <cell r="B985" t="str">
            <v>F400410</v>
          </cell>
          <cell r="C985" t="str">
            <v>F400410</v>
          </cell>
          <cell r="D985">
            <v>7</v>
          </cell>
          <cell r="E985" t="str">
            <v>F</v>
          </cell>
        </row>
        <row r="986">
          <cell r="B986" t="str">
            <v>F400411</v>
          </cell>
          <cell r="C986" t="str">
            <v>F400411</v>
          </cell>
          <cell r="D986">
            <v>7</v>
          </cell>
          <cell r="E986" t="str">
            <v>F</v>
          </cell>
        </row>
        <row r="987">
          <cell r="B987" t="str">
            <v>F400412</v>
          </cell>
          <cell r="C987" t="str">
            <v>F400412</v>
          </cell>
          <cell r="D987">
            <v>7</v>
          </cell>
          <cell r="E987" t="str">
            <v>F</v>
          </cell>
        </row>
        <row r="988">
          <cell r="B988" t="str">
            <v>F400413</v>
          </cell>
          <cell r="C988" t="str">
            <v>F400413</v>
          </cell>
          <cell r="D988">
            <v>7</v>
          </cell>
          <cell r="E988" t="str">
            <v>F</v>
          </cell>
        </row>
        <row r="989">
          <cell r="B989" t="str">
            <v>F400414</v>
          </cell>
          <cell r="C989" t="str">
            <v>F400414</v>
          </cell>
          <cell r="D989">
            <v>7</v>
          </cell>
          <cell r="E989" t="str">
            <v>F</v>
          </cell>
        </row>
        <row r="990">
          <cell r="B990" t="str">
            <v>F400415</v>
          </cell>
          <cell r="C990" t="str">
            <v>F400415</v>
          </cell>
          <cell r="D990">
            <v>7</v>
          </cell>
          <cell r="E990" t="str">
            <v>F</v>
          </cell>
        </row>
        <row r="991">
          <cell r="B991" t="str">
            <v>F400416</v>
          </cell>
          <cell r="C991" t="str">
            <v>F400416</v>
          </cell>
          <cell r="D991">
            <v>7</v>
          </cell>
          <cell r="E991" t="str">
            <v>F</v>
          </cell>
        </row>
        <row r="992">
          <cell r="B992" t="str">
            <v>F400417</v>
          </cell>
          <cell r="C992" t="str">
            <v>F400417</v>
          </cell>
          <cell r="D992">
            <v>7</v>
          </cell>
          <cell r="E992" t="str">
            <v>F</v>
          </cell>
        </row>
        <row r="993">
          <cell r="B993" t="str">
            <v>F400418</v>
          </cell>
          <cell r="C993" t="str">
            <v>F400418</v>
          </cell>
          <cell r="D993">
            <v>7</v>
          </cell>
          <cell r="E993" t="str">
            <v>F</v>
          </cell>
        </row>
        <row r="994">
          <cell r="B994" t="str">
            <v>F400419</v>
          </cell>
          <cell r="C994" t="str">
            <v>F400419</v>
          </cell>
          <cell r="D994">
            <v>7</v>
          </cell>
          <cell r="E994" t="str">
            <v>F</v>
          </cell>
        </row>
        <row r="995">
          <cell r="B995" t="str">
            <v>F400420</v>
          </cell>
          <cell r="C995" t="str">
            <v>F400420</v>
          </cell>
          <cell r="D995">
            <v>7</v>
          </cell>
          <cell r="E995" t="str">
            <v>F</v>
          </cell>
        </row>
        <row r="996">
          <cell r="B996" t="str">
            <v>F400421</v>
          </cell>
          <cell r="C996" t="str">
            <v>F400421</v>
          </cell>
          <cell r="D996">
            <v>7</v>
          </cell>
          <cell r="E996" t="str">
            <v>F</v>
          </cell>
        </row>
        <row r="997">
          <cell r="B997" t="str">
            <v>F400422</v>
          </cell>
          <cell r="C997" t="str">
            <v>F400422</v>
          </cell>
          <cell r="D997">
            <v>7</v>
          </cell>
          <cell r="E997" t="str">
            <v>F</v>
          </cell>
        </row>
        <row r="998">
          <cell r="B998" t="str">
            <v>F525352</v>
          </cell>
          <cell r="C998" t="str">
            <v>F525352</v>
          </cell>
          <cell r="D998">
            <v>7</v>
          </cell>
          <cell r="E998" t="str">
            <v>F</v>
          </cell>
        </row>
        <row r="999">
          <cell r="B999" t="str">
            <v>F525353</v>
          </cell>
          <cell r="C999" t="str">
            <v>F525353</v>
          </cell>
          <cell r="D999">
            <v>7</v>
          </cell>
          <cell r="E999" t="str">
            <v>F</v>
          </cell>
        </row>
        <row r="1000">
          <cell r="B1000" t="str">
            <v>F525354</v>
          </cell>
          <cell r="C1000" t="str">
            <v>F525354</v>
          </cell>
          <cell r="D1000">
            <v>7</v>
          </cell>
          <cell r="E1000" t="str">
            <v>F</v>
          </cell>
        </row>
        <row r="1001">
          <cell r="B1001" t="str">
            <v>F525355</v>
          </cell>
          <cell r="C1001" t="str">
            <v>F525355</v>
          </cell>
          <cell r="D1001">
            <v>7</v>
          </cell>
          <cell r="E1001" t="str">
            <v>F</v>
          </cell>
        </row>
        <row r="1002">
          <cell r="B1002" t="str">
            <v>F525356</v>
          </cell>
          <cell r="C1002" t="str">
            <v>F525356</v>
          </cell>
          <cell r="D1002">
            <v>7</v>
          </cell>
          <cell r="E1002" t="str">
            <v>F</v>
          </cell>
        </row>
        <row r="1003">
          <cell r="B1003" t="str">
            <v>F525357</v>
          </cell>
          <cell r="C1003" t="str">
            <v>F525357</v>
          </cell>
          <cell r="D1003">
            <v>7</v>
          </cell>
          <cell r="E1003" t="str">
            <v>F</v>
          </cell>
        </row>
        <row r="1004">
          <cell r="B1004" t="str">
            <v>F525358</v>
          </cell>
          <cell r="C1004" t="str">
            <v>F525358</v>
          </cell>
          <cell r="D1004">
            <v>7</v>
          </cell>
          <cell r="E1004" t="str">
            <v>F</v>
          </cell>
        </row>
        <row r="1005">
          <cell r="B1005" t="str">
            <v>F525359</v>
          </cell>
          <cell r="C1005" t="str">
            <v>F525359</v>
          </cell>
          <cell r="D1005">
            <v>7</v>
          </cell>
          <cell r="E1005" t="str">
            <v>F</v>
          </cell>
        </row>
        <row r="1006">
          <cell r="B1006" t="str">
            <v>F525360</v>
          </cell>
          <cell r="C1006" t="str">
            <v>F525360</v>
          </cell>
          <cell r="D1006">
            <v>7</v>
          </cell>
          <cell r="E1006" t="str">
            <v>F</v>
          </cell>
        </row>
        <row r="1007">
          <cell r="B1007" t="str">
            <v>F525361</v>
          </cell>
          <cell r="C1007" t="str">
            <v>F525361</v>
          </cell>
          <cell r="D1007">
            <v>7</v>
          </cell>
          <cell r="E1007" t="str">
            <v>F</v>
          </cell>
        </row>
        <row r="1008">
          <cell r="B1008" t="str">
            <v>F525362</v>
          </cell>
          <cell r="C1008" t="str">
            <v>F525362</v>
          </cell>
          <cell r="D1008">
            <v>7</v>
          </cell>
          <cell r="E1008" t="str">
            <v>F</v>
          </cell>
        </row>
        <row r="1009">
          <cell r="B1009" t="str">
            <v>F525363</v>
          </cell>
          <cell r="C1009" t="str">
            <v>F525363</v>
          </cell>
          <cell r="D1009">
            <v>7</v>
          </cell>
          <cell r="E1009" t="str">
            <v>F</v>
          </cell>
        </row>
        <row r="1010">
          <cell r="B1010" t="str">
            <v>F525364</v>
          </cell>
          <cell r="C1010" t="str">
            <v>F525364</v>
          </cell>
          <cell r="D1010">
            <v>7</v>
          </cell>
          <cell r="E1010" t="str">
            <v>F</v>
          </cell>
        </row>
        <row r="1011">
          <cell r="B1011" t="str">
            <v>F525365</v>
          </cell>
          <cell r="C1011" t="str">
            <v>F525365</v>
          </cell>
          <cell r="D1011">
            <v>7</v>
          </cell>
          <cell r="E1011" t="str">
            <v>F</v>
          </cell>
        </row>
        <row r="1012">
          <cell r="B1012" t="str">
            <v>F525366</v>
          </cell>
          <cell r="C1012" t="str">
            <v>F525366</v>
          </cell>
          <cell r="D1012">
            <v>7</v>
          </cell>
          <cell r="E1012" t="str">
            <v>F</v>
          </cell>
        </row>
        <row r="1013">
          <cell r="B1013" t="str">
            <v>F525367</v>
          </cell>
          <cell r="C1013" t="str">
            <v>F525367</v>
          </cell>
          <cell r="D1013">
            <v>7</v>
          </cell>
          <cell r="E1013" t="str">
            <v>F</v>
          </cell>
        </row>
        <row r="1014">
          <cell r="B1014" t="str">
            <v>F525368</v>
          </cell>
          <cell r="C1014" t="str">
            <v>F525368</v>
          </cell>
          <cell r="D1014">
            <v>7</v>
          </cell>
          <cell r="E1014" t="str">
            <v>F</v>
          </cell>
        </row>
        <row r="1015">
          <cell r="B1015" t="str">
            <v>F525369</v>
          </cell>
          <cell r="C1015" t="str">
            <v>F525369</v>
          </cell>
          <cell r="D1015">
            <v>7</v>
          </cell>
          <cell r="E1015" t="str">
            <v>F</v>
          </cell>
        </row>
        <row r="1016">
          <cell r="B1016" t="str">
            <v>F525370</v>
          </cell>
          <cell r="C1016" t="str">
            <v>F525370</v>
          </cell>
          <cell r="D1016">
            <v>7</v>
          </cell>
          <cell r="E1016" t="str">
            <v>F</v>
          </cell>
        </row>
        <row r="1017">
          <cell r="B1017" t="str">
            <v>F525371</v>
          </cell>
          <cell r="C1017" t="str">
            <v>F525371</v>
          </cell>
          <cell r="D1017">
            <v>7</v>
          </cell>
          <cell r="E1017" t="str">
            <v>F</v>
          </cell>
        </row>
        <row r="1018">
          <cell r="B1018" t="str">
            <v>F525372</v>
          </cell>
          <cell r="C1018" t="str">
            <v>F525372</v>
          </cell>
          <cell r="D1018">
            <v>7</v>
          </cell>
          <cell r="E1018" t="str">
            <v>F</v>
          </cell>
        </row>
        <row r="1019">
          <cell r="B1019" t="str">
            <v>F525373</v>
          </cell>
          <cell r="C1019" t="str">
            <v>F525373</v>
          </cell>
          <cell r="D1019">
            <v>7</v>
          </cell>
          <cell r="E1019" t="str">
            <v>F</v>
          </cell>
        </row>
        <row r="1020">
          <cell r="B1020" t="str">
            <v>F525374</v>
          </cell>
          <cell r="C1020" t="str">
            <v>F525374</v>
          </cell>
          <cell r="D1020">
            <v>7</v>
          </cell>
          <cell r="E1020" t="str">
            <v>F</v>
          </cell>
        </row>
        <row r="1021">
          <cell r="B1021" t="str">
            <v>F525375</v>
          </cell>
          <cell r="C1021" t="str">
            <v>F525375</v>
          </cell>
          <cell r="D1021">
            <v>7</v>
          </cell>
          <cell r="E1021" t="str">
            <v>F</v>
          </cell>
        </row>
        <row r="1022">
          <cell r="B1022" t="str">
            <v>F525376</v>
          </cell>
          <cell r="C1022" t="str">
            <v>F525376</v>
          </cell>
          <cell r="D1022">
            <v>7</v>
          </cell>
          <cell r="E1022" t="str">
            <v>F</v>
          </cell>
        </row>
        <row r="1023">
          <cell r="B1023" t="str">
            <v>F525377</v>
          </cell>
          <cell r="C1023" t="str">
            <v>F525377</v>
          </cell>
          <cell r="D1023">
            <v>7</v>
          </cell>
          <cell r="E1023" t="str">
            <v>F</v>
          </cell>
        </row>
        <row r="1024">
          <cell r="B1024" t="str">
            <v>F525378</v>
          </cell>
          <cell r="C1024" t="str">
            <v>F525378</v>
          </cell>
          <cell r="D1024">
            <v>7</v>
          </cell>
          <cell r="E1024" t="str">
            <v>F</v>
          </cell>
        </row>
        <row r="1025">
          <cell r="B1025" t="str">
            <v>1000EEMGMTPRO</v>
          </cell>
          <cell r="C1025" t="str">
            <v>EEMGMTPRO</v>
          </cell>
          <cell r="D1025">
            <v>8</v>
          </cell>
          <cell r="E1025" t="str">
            <v>G</v>
          </cell>
        </row>
        <row r="1026">
          <cell r="B1026" t="str">
            <v>F516715</v>
          </cell>
          <cell r="C1026" t="str">
            <v>F516715</v>
          </cell>
          <cell r="D1026">
            <v>9</v>
          </cell>
          <cell r="E1026" t="str">
            <v>F</v>
          </cell>
        </row>
        <row r="1027">
          <cell r="B1027" t="str">
            <v>1000RESEE</v>
          </cell>
          <cell r="C1027" t="str">
            <v>RESEE</v>
          </cell>
          <cell r="D1027">
            <v>8</v>
          </cell>
          <cell r="E1027" t="str">
            <v>G</v>
          </cell>
        </row>
        <row r="1028">
          <cell r="B1028" t="str">
            <v>F400399</v>
          </cell>
          <cell r="C1028" t="str">
            <v>F400399</v>
          </cell>
          <cell r="D1028">
            <v>9</v>
          </cell>
          <cell r="E1028" t="str">
            <v>F</v>
          </cell>
        </row>
        <row r="1029">
          <cell r="B1029" t="str">
            <v>F400400</v>
          </cell>
          <cell r="C1029" t="str">
            <v>F400400</v>
          </cell>
          <cell r="D1029">
            <v>9</v>
          </cell>
          <cell r="E1029" t="str">
            <v>F</v>
          </cell>
        </row>
        <row r="1030">
          <cell r="B1030" t="str">
            <v>F400401</v>
          </cell>
          <cell r="C1030" t="str">
            <v>F400401</v>
          </cell>
          <cell r="D1030">
            <v>9</v>
          </cell>
          <cell r="E1030" t="str">
            <v>F</v>
          </cell>
        </row>
        <row r="1031">
          <cell r="B1031" t="str">
            <v>F400402</v>
          </cell>
          <cell r="C1031" t="str">
            <v>F400402</v>
          </cell>
          <cell r="D1031">
            <v>9</v>
          </cell>
          <cell r="E1031" t="str">
            <v>F</v>
          </cell>
        </row>
        <row r="1032">
          <cell r="B1032" t="str">
            <v>F400403</v>
          </cell>
          <cell r="C1032" t="str">
            <v>F400403</v>
          </cell>
          <cell r="D1032">
            <v>9</v>
          </cell>
          <cell r="E1032" t="str">
            <v>F</v>
          </cell>
        </row>
        <row r="1033">
          <cell r="B1033" t="str">
            <v>F400404</v>
          </cell>
          <cell r="C1033" t="str">
            <v>F400404</v>
          </cell>
          <cell r="D1033">
            <v>9</v>
          </cell>
          <cell r="E1033" t="str">
            <v>F</v>
          </cell>
        </row>
        <row r="1034">
          <cell r="B1034" t="str">
            <v>F400405</v>
          </cell>
          <cell r="C1034" t="str">
            <v>F400405</v>
          </cell>
          <cell r="D1034">
            <v>9</v>
          </cell>
          <cell r="E1034" t="str">
            <v>F</v>
          </cell>
        </row>
        <row r="1035">
          <cell r="B1035" t="str">
            <v>F400406</v>
          </cell>
          <cell r="C1035" t="str">
            <v>F400406</v>
          </cell>
          <cell r="D1035">
            <v>9</v>
          </cell>
          <cell r="E1035" t="str">
            <v>F</v>
          </cell>
        </row>
        <row r="1036">
          <cell r="B1036" t="str">
            <v>F400407</v>
          </cell>
          <cell r="C1036" t="str">
            <v>F400407</v>
          </cell>
          <cell r="D1036">
            <v>9</v>
          </cell>
          <cell r="E1036" t="str">
            <v>F</v>
          </cell>
        </row>
        <row r="1037">
          <cell r="B1037" t="str">
            <v>F400408</v>
          </cell>
          <cell r="C1037" t="str">
            <v>F400408</v>
          </cell>
          <cell r="D1037">
            <v>9</v>
          </cell>
          <cell r="E1037" t="str">
            <v>F</v>
          </cell>
        </row>
        <row r="1038">
          <cell r="B1038" t="str">
            <v>F400409</v>
          </cell>
          <cell r="C1038" t="str">
            <v>F400409</v>
          </cell>
          <cell r="D1038">
            <v>9</v>
          </cell>
          <cell r="E1038" t="str">
            <v>F</v>
          </cell>
        </row>
        <row r="1039">
          <cell r="B1039" t="str">
            <v>F516720</v>
          </cell>
          <cell r="C1039" t="str">
            <v>F516720</v>
          </cell>
          <cell r="D1039">
            <v>9</v>
          </cell>
          <cell r="E1039" t="str">
            <v>F</v>
          </cell>
        </row>
        <row r="1040">
          <cell r="B1040" t="str">
            <v>1000NONRESEE</v>
          </cell>
          <cell r="C1040" t="str">
            <v>NONRESEE</v>
          </cell>
          <cell r="D1040">
            <v>8</v>
          </cell>
          <cell r="E1040" t="str">
            <v>G</v>
          </cell>
        </row>
        <row r="1041">
          <cell r="B1041" t="str">
            <v>F400393</v>
          </cell>
          <cell r="C1041" t="str">
            <v>F400393</v>
          </cell>
          <cell r="D1041">
            <v>9</v>
          </cell>
          <cell r="E1041" t="str">
            <v>F</v>
          </cell>
        </row>
        <row r="1042">
          <cell r="B1042" t="str">
            <v>F400394</v>
          </cell>
          <cell r="C1042" t="str">
            <v>F400394</v>
          </cell>
          <cell r="D1042">
            <v>9</v>
          </cell>
          <cell r="E1042" t="str">
            <v>F</v>
          </cell>
        </row>
        <row r="1043">
          <cell r="B1043" t="str">
            <v>F400395</v>
          </cell>
          <cell r="C1043" t="str">
            <v>F400395</v>
          </cell>
          <cell r="D1043">
            <v>9</v>
          </cell>
          <cell r="E1043" t="str">
            <v>F</v>
          </cell>
        </row>
        <row r="1044">
          <cell r="B1044" t="str">
            <v>F400396</v>
          </cell>
          <cell r="C1044" t="str">
            <v>F400396</v>
          </cell>
          <cell r="D1044">
            <v>9</v>
          </cell>
          <cell r="E1044" t="str">
            <v>F</v>
          </cell>
        </row>
        <row r="1045">
          <cell r="B1045" t="str">
            <v>F400397</v>
          </cell>
          <cell r="C1045" t="str">
            <v>F400397</v>
          </cell>
          <cell r="D1045">
            <v>9</v>
          </cell>
          <cell r="E1045" t="str">
            <v>F</v>
          </cell>
        </row>
        <row r="1046">
          <cell r="B1046" t="str">
            <v>F400398</v>
          </cell>
          <cell r="C1046" t="str">
            <v>F400398</v>
          </cell>
          <cell r="D1046">
            <v>9</v>
          </cell>
          <cell r="E1046" t="str">
            <v>F</v>
          </cell>
        </row>
        <row r="1047">
          <cell r="B1047" t="str">
            <v>F516719</v>
          </cell>
          <cell r="C1047" t="str">
            <v>F516719</v>
          </cell>
          <cell r="D1047">
            <v>9</v>
          </cell>
          <cell r="E1047" t="str">
            <v>F</v>
          </cell>
        </row>
        <row r="1048">
          <cell r="B1048" t="str">
            <v>1000CEM</v>
          </cell>
          <cell r="C1048" t="str">
            <v>CEM</v>
          </cell>
          <cell r="D1048">
            <v>6</v>
          </cell>
          <cell r="E1048" t="str">
            <v>G</v>
          </cell>
        </row>
        <row r="1049">
          <cell r="B1049" t="str">
            <v>F400340</v>
          </cell>
          <cell r="C1049" t="str">
            <v>F400340</v>
          </cell>
          <cell r="D1049">
            <v>7</v>
          </cell>
          <cell r="E1049" t="str">
            <v>F</v>
          </cell>
        </row>
        <row r="1050">
          <cell r="B1050" t="str">
            <v>F400341</v>
          </cell>
          <cell r="C1050" t="str">
            <v>F400341</v>
          </cell>
          <cell r="D1050">
            <v>7</v>
          </cell>
          <cell r="E1050" t="str">
            <v>F</v>
          </cell>
        </row>
        <row r="1051">
          <cell r="B1051" t="str">
            <v>F400342</v>
          </cell>
          <cell r="C1051" t="str">
            <v>F400342</v>
          </cell>
          <cell r="D1051">
            <v>7</v>
          </cell>
          <cell r="E1051" t="str">
            <v>F</v>
          </cell>
        </row>
        <row r="1052">
          <cell r="B1052" t="str">
            <v>F400361</v>
          </cell>
          <cell r="C1052" t="str">
            <v>F400361</v>
          </cell>
          <cell r="D1052">
            <v>7</v>
          </cell>
          <cell r="E1052" t="str">
            <v>F</v>
          </cell>
        </row>
        <row r="1053">
          <cell r="B1053" t="str">
            <v>F400362</v>
          </cell>
          <cell r="C1053" t="str">
            <v>F400362</v>
          </cell>
          <cell r="D1053">
            <v>7</v>
          </cell>
          <cell r="E1053" t="str">
            <v>F</v>
          </cell>
        </row>
        <row r="1054">
          <cell r="B1054" t="str">
            <v>F400363</v>
          </cell>
          <cell r="C1054" t="str">
            <v>F400363</v>
          </cell>
          <cell r="D1054">
            <v>7</v>
          </cell>
          <cell r="E1054" t="str">
            <v>F</v>
          </cell>
        </row>
        <row r="1055">
          <cell r="B1055" t="str">
            <v>F400364</v>
          </cell>
          <cell r="C1055" t="str">
            <v>F400364</v>
          </cell>
          <cell r="D1055">
            <v>7</v>
          </cell>
          <cell r="E1055" t="str">
            <v>F</v>
          </cell>
        </row>
        <row r="1056">
          <cell r="B1056" t="str">
            <v>F400365</v>
          </cell>
          <cell r="C1056" t="str">
            <v>F400365</v>
          </cell>
          <cell r="D1056">
            <v>7</v>
          </cell>
          <cell r="E1056" t="str">
            <v>F</v>
          </cell>
        </row>
        <row r="1057">
          <cell r="B1057" t="str">
            <v>F400366</v>
          </cell>
          <cell r="C1057" t="str">
            <v>F400366</v>
          </cell>
          <cell r="D1057">
            <v>7</v>
          </cell>
          <cell r="E1057" t="str">
            <v>F</v>
          </cell>
        </row>
        <row r="1058">
          <cell r="B1058" t="str">
            <v>F400367</v>
          </cell>
          <cell r="C1058" t="str">
            <v>F400367</v>
          </cell>
          <cell r="D1058">
            <v>7</v>
          </cell>
          <cell r="E1058" t="str">
            <v>F</v>
          </cell>
        </row>
        <row r="1059">
          <cell r="B1059" t="str">
            <v>F525379</v>
          </cell>
          <cell r="C1059" t="str">
            <v>F525379</v>
          </cell>
          <cell r="D1059">
            <v>7</v>
          </cell>
          <cell r="E1059" t="str">
            <v>F</v>
          </cell>
        </row>
        <row r="1060">
          <cell r="B1060" t="str">
            <v>F525380</v>
          </cell>
          <cell r="C1060" t="str">
            <v>F525380</v>
          </cell>
          <cell r="D1060">
            <v>7</v>
          </cell>
          <cell r="E1060" t="str">
            <v>F</v>
          </cell>
        </row>
        <row r="1061">
          <cell r="B1061" t="str">
            <v>F525383</v>
          </cell>
          <cell r="C1061" t="str">
            <v>F525383</v>
          </cell>
          <cell r="D1061">
            <v>7</v>
          </cell>
          <cell r="E1061" t="str">
            <v>F</v>
          </cell>
        </row>
        <row r="1062">
          <cell r="B1062" t="str">
            <v>F525384</v>
          </cell>
          <cell r="C1062" t="str">
            <v>F525384</v>
          </cell>
          <cell r="D1062">
            <v>7</v>
          </cell>
          <cell r="E1062" t="str">
            <v>F</v>
          </cell>
        </row>
        <row r="1063">
          <cell r="B1063" t="str">
            <v>F525385</v>
          </cell>
          <cell r="C1063" t="str">
            <v>F525385</v>
          </cell>
          <cell r="D1063">
            <v>7</v>
          </cell>
          <cell r="E1063" t="str">
            <v>F</v>
          </cell>
        </row>
        <row r="1064">
          <cell r="B1064" t="str">
            <v>F525386</v>
          </cell>
          <cell r="C1064" t="str">
            <v>F525386</v>
          </cell>
          <cell r="D1064">
            <v>7</v>
          </cell>
          <cell r="E1064" t="str">
            <v>F</v>
          </cell>
        </row>
        <row r="1065">
          <cell r="B1065" t="str">
            <v>F526397</v>
          </cell>
          <cell r="C1065" t="str">
            <v>F526397</v>
          </cell>
          <cell r="D1065">
            <v>7</v>
          </cell>
          <cell r="E1065" t="str">
            <v>F</v>
          </cell>
        </row>
        <row r="1066">
          <cell r="B1066" t="str">
            <v>F526398</v>
          </cell>
          <cell r="C1066" t="str">
            <v>F526398</v>
          </cell>
          <cell r="D1066">
            <v>7</v>
          </cell>
          <cell r="E1066" t="str">
            <v>F</v>
          </cell>
        </row>
        <row r="1067">
          <cell r="B1067" t="str">
            <v>F526399</v>
          </cell>
          <cell r="C1067" t="str">
            <v>F526399</v>
          </cell>
          <cell r="D1067">
            <v>7</v>
          </cell>
          <cell r="E1067" t="str">
            <v>F</v>
          </cell>
        </row>
        <row r="1068">
          <cell r="B1068" t="str">
            <v>F526485</v>
          </cell>
          <cell r="C1068" t="str">
            <v>F526485</v>
          </cell>
          <cell r="D1068">
            <v>7</v>
          </cell>
          <cell r="E1068" t="str">
            <v>F</v>
          </cell>
        </row>
        <row r="1069">
          <cell r="B1069" t="str">
            <v>F526486</v>
          </cell>
          <cell r="C1069" t="str">
            <v>F526486</v>
          </cell>
          <cell r="D1069">
            <v>7</v>
          </cell>
          <cell r="E1069" t="str">
            <v>F</v>
          </cell>
        </row>
        <row r="1070">
          <cell r="B1070" t="str">
            <v>F526487</v>
          </cell>
          <cell r="C1070" t="str">
            <v>F526487</v>
          </cell>
          <cell r="D1070">
            <v>7</v>
          </cell>
          <cell r="E1070" t="str">
            <v>F</v>
          </cell>
        </row>
        <row r="1071">
          <cell r="B1071" t="str">
            <v>F526488</v>
          </cell>
          <cell r="C1071" t="str">
            <v>F526488</v>
          </cell>
          <cell r="D1071">
            <v>7</v>
          </cell>
          <cell r="E1071" t="str">
            <v>F</v>
          </cell>
        </row>
        <row r="1072">
          <cell r="B1072" t="str">
            <v>1000CEMMM</v>
          </cell>
          <cell r="C1072" t="str">
            <v>CEMMM</v>
          </cell>
          <cell r="D1072">
            <v>8</v>
          </cell>
          <cell r="E1072" t="str">
            <v>G</v>
          </cell>
        </row>
        <row r="1073">
          <cell r="B1073" t="str">
            <v>F400343</v>
          </cell>
          <cell r="C1073" t="str">
            <v>F400343</v>
          </cell>
          <cell r="D1073">
            <v>9</v>
          </cell>
          <cell r="E1073" t="str">
            <v>F</v>
          </cell>
        </row>
        <row r="1074">
          <cell r="B1074" t="str">
            <v>F400344</v>
          </cell>
          <cell r="C1074" t="str">
            <v>F400344</v>
          </cell>
          <cell r="D1074">
            <v>9</v>
          </cell>
          <cell r="E1074" t="str">
            <v>F</v>
          </cell>
        </row>
        <row r="1075">
          <cell r="B1075" t="str">
            <v>F400345</v>
          </cell>
          <cell r="C1075" t="str">
            <v>F400345</v>
          </cell>
          <cell r="D1075">
            <v>9</v>
          </cell>
          <cell r="E1075" t="str">
            <v>F</v>
          </cell>
        </row>
        <row r="1076">
          <cell r="B1076" t="str">
            <v>F400346</v>
          </cell>
          <cell r="C1076" t="str">
            <v>F400346</v>
          </cell>
          <cell r="D1076">
            <v>9</v>
          </cell>
          <cell r="E1076" t="str">
            <v>F</v>
          </cell>
        </row>
        <row r="1077">
          <cell r="B1077" t="str">
            <v>F400347</v>
          </cell>
          <cell r="C1077" t="str">
            <v>F400347</v>
          </cell>
          <cell r="D1077">
            <v>9</v>
          </cell>
          <cell r="E1077" t="str">
            <v>F</v>
          </cell>
        </row>
        <row r="1078">
          <cell r="B1078" t="str">
            <v>F400348</v>
          </cell>
          <cell r="C1078" t="str">
            <v>F400348</v>
          </cell>
          <cell r="D1078">
            <v>9</v>
          </cell>
          <cell r="E1078" t="str">
            <v>F</v>
          </cell>
        </row>
        <row r="1079">
          <cell r="B1079" t="str">
            <v>F400349</v>
          </cell>
          <cell r="C1079" t="str">
            <v>F400349</v>
          </cell>
          <cell r="D1079">
            <v>9</v>
          </cell>
          <cell r="E1079" t="str">
            <v>F</v>
          </cell>
        </row>
        <row r="1080">
          <cell r="B1080" t="str">
            <v>F400350</v>
          </cell>
          <cell r="C1080" t="str">
            <v>F400350</v>
          </cell>
          <cell r="D1080">
            <v>9</v>
          </cell>
          <cell r="E1080" t="str">
            <v>F</v>
          </cell>
        </row>
        <row r="1081">
          <cell r="B1081" t="str">
            <v>F400351</v>
          </cell>
          <cell r="C1081" t="str">
            <v>F400351</v>
          </cell>
          <cell r="D1081">
            <v>9</v>
          </cell>
          <cell r="E1081" t="str">
            <v>F</v>
          </cell>
        </row>
        <row r="1082">
          <cell r="B1082" t="str">
            <v>F400352</v>
          </cell>
          <cell r="C1082" t="str">
            <v>F400352</v>
          </cell>
          <cell r="D1082">
            <v>9</v>
          </cell>
          <cell r="E1082" t="str">
            <v>F</v>
          </cell>
        </row>
        <row r="1083">
          <cell r="B1083" t="str">
            <v>F400353</v>
          </cell>
          <cell r="C1083" t="str">
            <v>F400353</v>
          </cell>
          <cell r="D1083">
            <v>9</v>
          </cell>
          <cell r="E1083" t="str">
            <v>F</v>
          </cell>
        </row>
        <row r="1084">
          <cell r="B1084" t="str">
            <v>F400354</v>
          </cell>
          <cell r="C1084" t="str">
            <v>F400354</v>
          </cell>
          <cell r="D1084">
            <v>9</v>
          </cell>
          <cell r="E1084" t="str">
            <v>F</v>
          </cell>
        </row>
        <row r="1085">
          <cell r="B1085" t="str">
            <v>F400355</v>
          </cell>
          <cell r="C1085" t="str">
            <v>F400355</v>
          </cell>
          <cell r="D1085">
            <v>9</v>
          </cell>
          <cell r="E1085" t="str">
            <v>F</v>
          </cell>
        </row>
        <row r="1086">
          <cell r="B1086" t="str">
            <v>F400356</v>
          </cell>
          <cell r="C1086" t="str">
            <v>F400356</v>
          </cell>
          <cell r="D1086">
            <v>9</v>
          </cell>
          <cell r="E1086" t="str">
            <v>F</v>
          </cell>
        </row>
        <row r="1087">
          <cell r="B1087" t="str">
            <v>F400357</v>
          </cell>
          <cell r="C1087" t="str">
            <v>F400357</v>
          </cell>
          <cell r="D1087">
            <v>9</v>
          </cell>
          <cell r="E1087" t="str">
            <v>F</v>
          </cell>
        </row>
        <row r="1088">
          <cell r="B1088" t="str">
            <v>F400358</v>
          </cell>
          <cell r="C1088" t="str">
            <v>F400358</v>
          </cell>
          <cell r="D1088">
            <v>9</v>
          </cell>
          <cell r="E1088" t="str">
            <v>F</v>
          </cell>
        </row>
        <row r="1089">
          <cell r="B1089" t="str">
            <v>F400359</v>
          </cell>
          <cell r="C1089" t="str">
            <v>F400359</v>
          </cell>
          <cell r="D1089">
            <v>9</v>
          </cell>
          <cell r="E1089" t="str">
            <v>F</v>
          </cell>
        </row>
        <row r="1090">
          <cell r="B1090" t="str">
            <v>F400360</v>
          </cell>
          <cell r="C1090" t="str">
            <v>F400360</v>
          </cell>
          <cell r="D1090">
            <v>9</v>
          </cell>
          <cell r="E1090" t="str">
            <v>F</v>
          </cell>
        </row>
        <row r="1091">
          <cell r="B1091" t="str">
            <v>F525195</v>
          </cell>
          <cell r="C1091" t="str">
            <v>F525195</v>
          </cell>
          <cell r="D1091">
            <v>9</v>
          </cell>
          <cell r="E1091" t="str">
            <v>F</v>
          </cell>
        </row>
        <row r="1092">
          <cell r="B1092" t="str">
            <v>F525196</v>
          </cell>
          <cell r="C1092" t="str">
            <v>F525196</v>
          </cell>
          <cell r="D1092">
            <v>9</v>
          </cell>
          <cell r="E1092" t="str">
            <v>F</v>
          </cell>
        </row>
        <row r="1093">
          <cell r="B1093" t="str">
            <v>F525381</v>
          </cell>
          <cell r="C1093" t="str">
            <v>F525381</v>
          </cell>
          <cell r="D1093">
            <v>9</v>
          </cell>
          <cell r="E1093" t="str">
            <v>F</v>
          </cell>
        </row>
        <row r="1094">
          <cell r="B1094" t="str">
            <v>F525382</v>
          </cell>
          <cell r="C1094" t="str">
            <v>F525382</v>
          </cell>
          <cell r="D1094">
            <v>9</v>
          </cell>
          <cell r="E1094" t="str">
            <v>F</v>
          </cell>
        </row>
        <row r="1095">
          <cell r="B1095" t="str">
            <v>1000CEMMMPGC</v>
          </cell>
          <cell r="C1095" t="str">
            <v>CEMMMPGC</v>
          </cell>
          <cell r="D1095">
            <v>10</v>
          </cell>
          <cell r="E1095" t="str">
            <v>G</v>
          </cell>
        </row>
        <row r="1096">
          <cell r="B1096" t="str">
            <v>F516709</v>
          </cell>
          <cell r="C1096" t="str">
            <v>F516709</v>
          </cell>
          <cell r="D1096">
            <v>11</v>
          </cell>
          <cell r="E1096" t="str">
            <v>F</v>
          </cell>
        </row>
        <row r="1097">
          <cell r="B1097" t="str">
            <v>F516711</v>
          </cell>
          <cell r="C1097" t="str">
            <v>F516711</v>
          </cell>
          <cell r="D1097">
            <v>11</v>
          </cell>
          <cell r="E1097" t="str">
            <v>F</v>
          </cell>
        </row>
        <row r="1098">
          <cell r="B1098" t="str">
            <v>F516713</v>
          </cell>
          <cell r="C1098" t="str">
            <v>F516713</v>
          </cell>
          <cell r="D1098">
            <v>11</v>
          </cell>
          <cell r="E1098" t="str">
            <v>F</v>
          </cell>
        </row>
        <row r="1099">
          <cell r="B1099" t="str">
            <v>1000CEMMMPRO</v>
          </cell>
          <cell r="C1099" t="str">
            <v>CEMMMPRO</v>
          </cell>
          <cell r="D1099">
            <v>10</v>
          </cell>
          <cell r="E1099" t="str">
            <v>G</v>
          </cell>
        </row>
        <row r="1100">
          <cell r="B1100" t="str">
            <v>F516708</v>
          </cell>
          <cell r="C1100" t="str">
            <v>F516708</v>
          </cell>
          <cell r="D1100">
            <v>11</v>
          </cell>
          <cell r="E1100" t="str">
            <v>F</v>
          </cell>
        </row>
        <row r="1101">
          <cell r="B1101" t="str">
            <v>F516710</v>
          </cell>
          <cell r="C1101" t="str">
            <v>F516710</v>
          </cell>
          <cell r="D1101">
            <v>11</v>
          </cell>
          <cell r="E1101" t="str">
            <v>F</v>
          </cell>
        </row>
        <row r="1102">
          <cell r="B1102" t="str">
            <v>F516712</v>
          </cell>
          <cell r="C1102" t="str">
            <v>F516712</v>
          </cell>
          <cell r="D1102">
            <v>11</v>
          </cell>
          <cell r="E1102" t="str">
            <v>F</v>
          </cell>
        </row>
        <row r="1103">
          <cell r="B1103" t="str">
            <v>F516714</v>
          </cell>
          <cell r="C1103" t="str">
            <v>F516714</v>
          </cell>
          <cell r="D1103">
            <v>11</v>
          </cell>
          <cell r="E1103" t="str">
            <v>F</v>
          </cell>
        </row>
        <row r="1104">
          <cell r="B1104" t="str">
            <v>1000CPSDIVM</v>
          </cell>
          <cell r="C1104" t="str">
            <v>CPSDIVM</v>
          </cell>
          <cell r="D1104">
            <v>6</v>
          </cell>
          <cell r="E1104" t="str">
            <v>G</v>
          </cell>
        </row>
        <row r="1105">
          <cell r="B1105" t="str">
            <v>F400308</v>
          </cell>
          <cell r="C1105" t="str">
            <v>F400308</v>
          </cell>
          <cell r="D1105">
            <v>7</v>
          </cell>
          <cell r="E1105" t="str">
            <v>F</v>
          </cell>
        </row>
        <row r="1106">
          <cell r="B1106" t="str">
            <v>F400309</v>
          </cell>
          <cell r="C1106" t="str">
            <v>F400309</v>
          </cell>
          <cell r="D1106">
            <v>7</v>
          </cell>
          <cell r="E1106" t="str">
            <v>F</v>
          </cell>
        </row>
        <row r="1107">
          <cell r="B1107" t="str">
            <v>F400310</v>
          </cell>
          <cell r="C1107" t="str">
            <v>F400310</v>
          </cell>
          <cell r="D1107">
            <v>7</v>
          </cell>
          <cell r="E1107" t="str">
            <v>F</v>
          </cell>
        </row>
        <row r="1108">
          <cell r="B1108" t="str">
            <v>1000CSOD</v>
          </cell>
          <cell r="C1108" t="str">
            <v>CSOD</v>
          </cell>
          <cell r="D1108">
            <v>4</v>
          </cell>
          <cell r="E1108" t="str">
            <v>G</v>
          </cell>
        </row>
        <row r="1109">
          <cell r="B1109" t="str">
            <v>F400585</v>
          </cell>
          <cell r="C1109" t="str">
            <v>F400585</v>
          </cell>
          <cell r="D1109">
            <v>5</v>
          </cell>
          <cell r="E1109" t="str">
            <v>F</v>
          </cell>
        </row>
        <row r="1110">
          <cell r="B1110" t="str">
            <v>F400586</v>
          </cell>
          <cell r="C1110" t="str">
            <v>F400586</v>
          </cell>
          <cell r="D1110">
            <v>5</v>
          </cell>
          <cell r="E1110" t="str">
            <v>F</v>
          </cell>
        </row>
        <row r="1111">
          <cell r="B1111" t="str">
            <v>F400587</v>
          </cell>
          <cell r="C1111" t="str">
            <v>F400587</v>
          </cell>
          <cell r="D1111">
            <v>5</v>
          </cell>
          <cell r="E1111" t="str">
            <v>F</v>
          </cell>
        </row>
        <row r="1112">
          <cell r="B1112" t="str">
            <v>F400588</v>
          </cell>
          <cell r="C1112" t="str">
            <v>F400588</v>
          </cell>
          <cell r="D1112">
            <v>5</v>
          </cell>
          <cell r="E1112" t="str">
            <v>F</v>
          </cell>
        </row>
        <row r="1113">
          <cell r="B1113" t="str">
            <v>F400984</v>
          </cell>
          <cell r="C1113" t="str">
            <v>F400984</v>
          </cell>
          <cell r="D1113">
            <v>5</v>
          </cell>
          <cell r="E1113" t="str">
            <v>F</v>
          </cell>
        </row>
        <row r="1114">
          <cell r="B1114" t="str">
            <v>1000CCO</v>
          </cell>
          <cell r="C1114" t="str">
            <v>CCO</v>
          </cell>
          <cell r="D1114">
            <v>6</v>
          </cell>
          <cell r="E1114" t="str">
            <v>G</v>
          </cell>
        </row>
        <row r="1115">
          <cell r="B1115" t="str">
            <v>F400589</v>
          </cell>
          <cell r="C1115" t="str">
            <v>F400589</v>
          </cell>
          <cell r="D1115">
            <v>7</v>
          </cell>
          <cell r="E1115" t="str">
            <v>F</v>
          </cell>
        </row>
        <row r="1116">
          <cell r="B1116" t="str">
            <v>F400590</v>
          </cell>
          <cell r="C1116" t="str">
            <v>F400590</v>
          </cell>
          <cell r="D1116">
            <v>7</v>
          </cell>
          <cell r="E1116" t="str">
            <v>F</v>
          </cell>
        </row>
        <row r="1117">
          <cell r="B1117" t="str">
            <v>F400591</v>
          </cell>
          <cell r="C1117" t="str">
            <v>F400591</v>
          </cell>
          <cell r="D1117">
            <v>7</v>
          </cell>
          <cell r="E1117" t="str">
            <v>F</v>
          </cell>
        </row>
        <row r="1118">
          <cell r="B1118" t="str">
            <v>F400592</v>
          </cell>
          <cell r="C1118" t="str">
            <v>F400592</v>
          </cell>
          <cell r="D1118">
            <v>7</v>
          </cell>
          <cell r="E1118" t="str">
            <v>F</v>
          </cell>
        </row>
        <row r="1119">
          <cell r="B1119" t="str">
            <v>F400593</v>
          </cell>
          <cell r="C1119" t="str">
            <v>F400593</v>
          </cell>
          <cell r="D1119">
            <v>7</v>
          </cell>
          <cell r="E1119" t="str">
            <v>F</v>
          </cell>
        </row>
        <row r="1120">
          <cell r="B1120" t="str">
            <v>F400594</v>
          </cell>
          <cell r="C1120" t="str">
            <v>F400594</v>
          </cell>
          <cell r="D1120">
            <v>7</v>
          </cell>
          <cell r="E1120" t="str">
            <v>F</v>
          </cell>
        </row>
        <row r="1121">
          <cell r="B1121" t="str">
            <v>F400595</v>
          </cell>
          <cell r="C1121" t="str">
            <v>F400595</v>
          </cell>
          <cell r="D1121">
            <v>7</v>
          </cell>
          <cell r="E1121" t="str">
            <v>F</v>
          </cell>
        </row>
        <row r="1122">
          <cell r="B1122" t="str">
            <v>F400596</v>
          </cell>
          <cell r="C1122" t="str">
            <v>F400596</v>
          </cell>
          <cell r="D1122">
            <v>7</v>
          </cell>
          <cell r="E1122" t="str">
            <v>F</v>
          </cell>
        </row>
        <row r="1123">
          <cell r="B1123" t="str">
            <v>F400597</v>
          </cell>
          <cell r="C1123" t="str">
            <v>F400597</v>
          </cell>
          <cell r="D1123">
            <v>7</v>
          </cell>
          <cell r="E1123" t="str">
            <v>F</v>
          </cell>
        </row>
        <row r="1124">
          <cell r="B1124" t="str">
            <v>F400598</v>
          </cell>
          <cell r="C1124" t="str">
            <v>F400598</v>
          </cell>
          <cell r="D1124">
            <v>7</v>
          </cell>
          <cell r="E1124" t="str">
            <v>F</v>
          </cell>
        </row>
        <row r="1125">
          <cell r="B1125" t="str">
            <v>F400599</v>
          </cell>
          <cell r="C1125" t="str">
            <v>F400599</v>
          </cell>
          <cell r="D1125">
            <v>7</v>
          </cell>
          <cell r="E1125" t="str">
            <v>F</v>
          </cell>
        </row>
        <row r="1126">
          <cell r="B1126" t="str">
            <v>F400600</v>
          </cell>
          <cell r="C1126" t="str">
            <v>F400600</v>
          </cell>
          <cell r="D1126">
            <v>7</v>
          </cell>
          <cell r="E1126" t="str">
            <v>F</v>
          </cell>
        </row>
        <row r="1127">
          <cell r="B1127" t="str">
            <v>F400601</v>
          </cell>
          <cell r="C1127" t="str">
            <v>F400601</v>
          </cell>
          <cell r="D1127">
            <v>7</v>
          </cell>
          <cell r="E1127" t="str">
            <v>F</v>
          </cell>
        </row>
        <row r="1128">
          <cell r="B1128" t="str">
            <v>F400602</v>
          </cell>
          <cell r="C1128" t="str">
            <v>F400602</v>
          </cell>
          <cell r="D1128">
            <v>7</v>
          </cell>
          <cell r="E1128" t="str">
            <v>F</v>
          </cell>
        </row>
        <row r="1129">
          <cell r="B1129" t="str">
            <v>F400603</v>
          </cell>
          <cell r="C1129" t="str">
            <v>F400603</v>
          </cell>
          <cell r="D1129">
            <v>7</v>
          </cell>
          <cell r="E1129" t="str">
            <v>F</v>
          </cell>
        </row>
        <row r="1130">
          <cell r="B1130" t="str">
            <v>F400604</v>
          </cell>
          <cell r="C1130" t="str">
            <v>F400604</v>
          </cell>
          <cell r="D1130">
            <v>7</v>
          </cell>
          <cell r="E1130" t="str">
            <v>F</v>
          </cell>
        </row>
        <row r="1131">
          <cell r="B1131" t="str">
            <v>F400605</v>
          </cell>
          <cell r="C1131" t="str">
            <v>F400605</v>
          </cell>
          <cell r="D1131">
            <v>7</v>
          </cell>
          <cell r="E1131" t="str">
            <v>F</v>
          </cell>
        </row>
        <row r="1132">
          <cell r="B1132" t="str">
            <v>F400606</v>
          </cell>
          <cell r="C1132" t="str">
            <v>F400606</v>
          </cell>
          <cell r="D1132">
            <v>7</v>
          </cell>
          <cell r="E1132" t="str">
            <v>F</v>
          </cell>
        </row>
        <row r="1133">
          <cell r="B1133" t="str">
            <v>F400607</v>
          </cell>
          <cell r="C1133" t="str">
            <v>F400607</v>
          </cell>
          <cell r="D1133">
            <v>7</v>
          </cell>
          <cell r="E1133" t="str">
            <v>F</v>
          </cell>
        </row>
        <row r="1134">
          <cell r="B1134" t="str">
            <v>F400608</v>
          </cell>
          <cell r="C1134" t="str">
            <v>F400608</v>
          </cell>
          <cell r="D1134">
            <v>7</v>
          </cell>
          <cell r="E1134" t="str">
            <v>F</v>
          </cell>
        </row>
        <row r="1135">
          <cell r="B1135" t="str">
            <v>F525716</v>
          </cell>
          <cell r="C1135" t="str">
            <v>F525716</v>
          </cell>
          <cell r="D1135">
            <v>7</v>
          </cell>
          <cell r="E1135" t="str">
            <v>F</v>
          </cell>
        </row>
        <row r="1136">
          <cell r="B1136" t="str">
            <v>F525771</v>
          </cell>
          <cell r="C1136" t="str">
            <v>F525771</v>
          </cell>
          <cell r="D1136">
            <v>7</v>
          </cell>
          <cell r="E1136" t="str">
            <v>F</v>
          </cell>
        </row>
        <row r="1137">
          <cell r="B1137" t="str">
            <v>F526038</v>
          </cell>
          <cell r="C1137" t="str">
            <v>F526038</v>
          </cell>
          <cell r="D1137">
            <v>7</v>
          </cell>
          <cell r="E1137" t="str">
            <v>F</v>
          </cell>
        </row>
        <row r="1138">
          <cell r="B1138" t="str">
            <v>F526039</v>
          </cell>
          <cell r="C1138" t="str">
            <v>F526039</v>
          </cell>
          <cell r="D1138">
            <v>7</v>
          </cell>
          <cell r="E1138" t="str">
            <v>F</v>
          </cell>
        </row>
        <row r="1139">
          <cell r="B1139" t="str">
            <v>F526040</v>
          </cell>
          <cell r="C1139" t="str">
            <v>F526040</v>
          </cell>
          <cell r="D1139">
            <v>7</v>
          </cell>
          <cell r="E1139" t="str">
            <v>F</v>
          </cell>
        </row>
        <row r="1140">
          <cell r="B1140" t="str">
            <v>F526041</v>
          </cell>
          <cell r="C1140" t="str">
            <v>F526041</v>
          </cell>
          <cell r="D1140">
            <v>7</v>
          </cell>
          <cell r="E1140" t="str">
            <v>F</v>
          </cell>
        </row>
        <row r="1141">
          <cell r="B1141" t="str">
            <v>F526042</v>
          </cell>
          <cell r="C1141" t="str">
            <v>F526042</v>
          </cell>
          <cell r="D1141">
            <v>7</v>
          </cell>
          <cell r="E1141" t="str">
            <v>F</v>
          </cell>
        </row>
        <row r="1142">
          <cell r="B1142" t="str">
            <v>F526043</v>
          </cell>
          <cell r="C1142" t="str">
            <v>F526043</v>
          </cell>
          <cell r="D1142">
            <v>7</v>
          </cell>
          <cell r="E1142" t="str">
            <v>F</v>
          </cell>
        </row>
        <row r="1143">
          <cell r="B1143" t="str">
            <v>F526044</v>
          </cell>
          <cell r="C1143" t="str">
            <v>F526044</v>
          </cell>
          <cell r="D1143">
            <v>7</v>
          </cell>
          <cell r="E1143" t="str">
            <v>F</v>
          </cell>
        </row>
        <row r="1144">
          <cell r="B1144" t="str">
            <v>F526045</v>
          </cell>
          <cell r="C1144" t="str">
            <v>F526045</v>
          </cell>
          <cell r="D1144">
            <v>7</v>
          </cell>
          <cell r="E1144" t="str">
            <v>F</v>
          </cell>
        </row>
        <row r="1145">
          <cell r="B1145" t="str">
            <v>F526046</v>
          </cell>
          <cell r="C1145" t="str">
            <v>F526046</v>
          </cell>
          <cell r="D1145">
            <v>7</v>
          </cell>
          <cell r="E1145" t="str">
            <v>F</v>
          </cell>
        </row>
        <row r="1146">
          <cell r="B1146" t="str">
            <v>F526047</v>
          </cell>
          <cell r="C1146" t="str">
            <v>F526047</v>
          </cell>
          <cell r="D1146">
            <v>7</v>
          </cell>
          <cell r="E1146" t="str">
            <v>F</v>
          </cell>
        </row>
        <row r="1147">
          <cell r="B1147" t="str">
            <v>F526048</v>
          </cell>
          <cell r="C1147" t="str">
            <v>F526048</v>
          </cell>
          <cell r="D1147">
            <v>7</v>
          </cell>
          <cell r="E1147" t="str">
            <v>F</v>
          </cell>
        </row>
        <row r="1148">
          <cell r="B1148" t="str">
            <v>F526049</v>
          </cell>
          <cell r="C1148" t="str">
            <v>F526049</v>
          </cell>
          <cell r="D1148">
            <v>7</v>
          </cell>
          <cell r="E1148" t="str">
            <v>F</v>
          </cell>
        </row>
        <row r="1149">
          <cell r="B1149" t="str">
            <v>F526278</v>
          </cell>
          <cell r="C1149" t="str">
            <v>F526278</v>
          </cell>
          <cell r="D1149">
            <v>7</v>
          </cell>
          <cell r="E1149" t="str">
            <v>F</v>
          </cell>
        </row>
        <row r="1150">
          <cell r="B1150" t="str">
            <v>F526279</v>
          </cell>
          <cell r="C1150" t="str">
            <v>F526279</v>
          </cell>
          <cell r="D1150">
            <v>7</v>
          </cell>
          <cell r="E1150" t="str">
            <v>F</v>
          </cell>
        </row>
        <row r="1151">
          <cell r="B1151" t="str">
            <v>F526280</v>
          </cell>
          <cell r="C1151" t="str">
            <v>F526280</v>
          </cell>
          <cell r="D1151">
            <v>7</v>
          </cell>
          <cell r="E1151" t="str">
            <v>F</v>
          </cell>
        </row>
        <row r="1152">
          <cell r="B1152" t="str">
            <v>F526281</v>
          </cell>
          <cell r="C1152" t="str">
            <v>F526281</v>
          </cell>
          <cell r="D1152">
            <v>7</v>
          </cell>
          <cell r="E1152" t="str">
            <v>F</v>
          </cell>
        </row>
        <row r="1153">
          <cell r="B1153" t="str">
            <v>F526282</v>
          </cell>
          <cell r="C1153" t="str">
            <v>F526282</v>
          </cell>
          <cell r="D1153">
            <v>7</v>
          </cell>
          <cell r="E1153" t="str">
            <v>F</v>
          </cell>
        </row>
        <row r="1154">
          <cell r="B1154" t="str">
            <v>F526283</v>
          </cell>
          <cell r="C1154" t="str">
            <v>F526283</v>
          </cell>
          <cell r="D1154">
            <v>7</v>
          </cell>
          <cell r="E1154" t="str">
            <v>F</v>
          </cell>
        </row>
        <row r="1155">
          <cell r="B1155" t="str">
            <v>F526284</v>
          </cell>
          <cell r="C1155" t="str">
            <v>F526284</v>
          </cell>
          <cell r="D1155">
            <v>7</v>
          </cell>
          <cell r="E1155" t="str">
            <v>F</v>
          </cell>
        </row>
        <row r="1156">
          <cell r="B1156" t="str">
            <v>F526285</v>
          </cell>
          <cell r="C1156" t="str">
            <v>F526285</v>
          </cell>
          <cell r="D1156">
            <v>7</v>
          </cell>
          <cell r="E1156" t="str">
            <v>F</v>
          </cell>
        </row>
        <row r="1157">
          <cell r="B1157" t="str">
            <v>F526286</v>
          </cell>
          <cell r="C1157" t="str">
            <v>F526286</v>
          </cell>
          <cell r="D1157">
            <v>7</v>
          </cell>
          <cell r="E1157" t="str">
            <v>F</v>
          </cell>
        </row>
        <row r="1158">
          <cell r="B1158" t="str">
            <v>F526287</v>
          </cell>
          <cell r="C1158" t="str">
            <v>F526287</v>
          </cell>
          <cell r="D1158">
            <v>7</v>
          </cell>
          <cell r="E1158" t="str">
            <v>F</v>
          </cell>
        </row>
        <row r="1159">
          <cell r="B1159" t="str">
            <v>F526288</v>
          </cell>
          <cell r="C1159" t="str">
            <v>F526288</v>
          </cell>
          <cell r="D1159">
            <v>7</v>
          </cell>
          <cell r="E1159" t="str">
            <v>F</v>
          </cell>
        </row>
        <row r="1160">
          <cell r="B1160" t="str">
            <v>F526289</v>
          </cell>
          <cell r="C1160" t="str">
            <v>F526289</v>
          </cell>
          <cell r="D1160">
            <v>7</v>
          </cell>
          <cell r="E1160" t="str">
            <v>F</v>
          </cell>
        </row>
        <row r="1161">
          <cell r="B1161" t="str">
            <v>F526290</v>
          </cell>
          <cell r="C1161" t="str">
            <v>F526290</v>
          </cell>
          <cell r="D1161">
            <v>7</v>
          </cell>
          <cell r="E1161" t="str">
            <v>F</v>
          </cell>
        </row>
        <row r="1162">
          <cell r="B1162" t="str">
            <v>F526291</v>
          </cell>
          <cell r="C1162" t="str">
            <v>F526291</v>
          </cell>
          <cell r="D1162">
            <v>7</v>
          </cell>
          <cell r="E1162" t="str">
            <v>F</v>
          </cell>
        </row>
        <row r="1163">
          <cell r="B1163" t="str">
            <v>1000MSO</v>
          </cell>
          <cell r="C1163" t="str">
            <v>MSO</v>
          </cell>
          <cell r="D1163">
            <v>6</v>
          </cell>
          <cell r="E1163" t="str">
            <v>G</v>
          </cell>
        </row>
        <row r="1164">
          <cell r="B1164" t="str">
            <v>F400638</v>
          </cell>
          <cell r="C1164" t="str">
            <v>F400638</v>
          </cell>
          <cell r="D1164">
            <v>7</v>
          </cell>
          <cell r="E1164" t="str">
            <v>F</v>
          </cell>
        </row>
        <row r="1165">
          <cell r="B1165" t="str">
            <v>F400639</v>
          </cell>
          <cell r="C1165" t="str">
            <v>F400639</v>
          </cell>
          <cell r="D1165">
            <v>7</v>
          </cell>
          <cell r="E1165" t="str">
            <v>F</v>
          </cell>
        </row>
        <row r="1166">
          <cell r="B1166" t="str">
            <v>F525717</v>
          </cell>
          <cell r="C1166" t="str">
            <v>F525717</v>
          </cell>
          <cell r="D1166">
            <v>7</v>
          </cell>
          <cell r="E1166" t="str">
            <v>F</v>
          </cell>
        </row>
        <row r="1167">
          <cell r="B1167" t="str">
            <v>1000MSOBIZSUP</v>
          </cell>
          <cell r="C1167" t="str">
            <v>MSOBIZSUP</v>
          </cell>
          <cell r="D1167">
            <v>8</v>
          </cell>
          <cell r="E1167" t="str">
            <v>G</v>
          </cell>
        </row>
        <row r="1168">
          <cell r="B1168" t="str">
            <v>F400966</v>
          </cell>
          <cell r="C1168" t="str">
            <v>F400966</v>
          </cell>
          <cell r="D1168">
            <v>9</v>
          </cell>
          <cell r="E1168" t="str">
            <v>F</v>
          </cell>
        </row>
        <row r="1169">
          <cell r="B1169" t="str">
            <v>F400967</v>
          </cell>
          <cell r="C1169" t="str">
            <v>F400967</v>
          </cell>
          <cell r="D1169">
            <v>9</v>
          </cell>
          <cell r="E1169" t="str">
            <v>F</v>
          </cell>
        </row>
        <row r="1170">
          <cell r="B1170" t="str">
            <v>F400968</v>
          </cell>
          <cell r="C1170" t="str">
            <v>F400968</v>
          </cell>
          <cell r="D1170">
            <v>9</v>
          </cell>
          <cell r="E1170" t="str">
            <v>F</v>
          </cell>
        </row>
        <row r="1171">
          <cell r="B1171" t="str">
            <v>F400969</v>
          </cell>
          <cell r="C1171" t="str">
            <v>F400969</v>
          </cell>
          <cell r="D1171">
            <v>9</v>
          </cell>
          <cell r="E1171" t="str">
            <v>F</v>
          </cell>
        </row>
        <row r="1172">
          <cell r="B1172" t="str">
            <v>F400970</v>
          </cell>
          <cell r="C1172" t="str">
            <v>F400970</v>
          </cell>
          <cell r="D1172">
            <v>9</v>
          </cell>
          <cell r="E1172" t="str">
            <v>F</v>
          </cell>
        </row>
        <row r="1173">
          <cell r="B1173" t="str">
            <v>F400971</v>
          </cell>
          <cell r="C1173" t="str">
            <v>F400971</v>
          </cell>
          <cell r="D1173">
            <v>9</v>
          </cell>
          <cell r="E1173" t="str">
            <v>F</v>
          </cell>
        </row>
        <row r="1174">
          <cell r="B1174" t="str">
            <v>1000MSOBUSSUP</v>
          </cell>
          <cell r="C1174" t="str">
            <v>MSOBUSSUP</v>
          </cell>
          <cell r="D1174">
            <v>10</v>
          </cell>
          <cell r="E1174" t="str">
            <v>G</v>
          </cell>
        </row>
        <row r="1175">
          <cell r="B1175" t="str">
            <v>1000FSMRO</v>
          </cell>
          <cell r="C1175" t="str">
            <v>FSMRO</v>
          </cell>
          <cell r="D1175">
            <v>10</v>
          </cell>
          <cell r="E1175" t="str">
            <v>G</v>
          </cell>
        </row>
        <row r="1176">
          <cell r="B1176" t="str">
            <v>F400972</v>
          </cell>
          <cell r="C1176" t="str">
            <v>F400972</v>
          </cell>
          <cell r="D1176">
            <v>11</v>
          </cell>
          <cell r="E1176" t="str">
            <v>F</v>
          </cell>
        </row>
        <row r="1177">
          <cell r="B1177" t="str">
            <v>F400973</v>
          </cell>
          <cell r="C1177" t="str">
            <v>F400973</v>
          </cell>
          <cell r="D1177">
            <v>11</v>
          </cell>
          <cell r="E1177" t="str">
            <v>F</v>
          </cell>
        </row>
        <row r="1178">
          <cell r="B1178" t="str">
            <v>F400974</v>
          </cell>
          <cell r="C1178" t="str">
            <v>F400974</v>
          </cell>
          <cell r="D1178">
            <v>11</v>
          </cell>
          <cell r="E1178" t="str">
            <v>F</v>
          </cell>
        </row>
        <row r="1179">
          <cell r="B1179" t="str">
            <v>F400975</v>
          </cell>
          <cell r="C1179" t="str">
            <v>F400975</v>
          </cell>
          <cell r="D1179">
            <v>11</v>
          </cell>
          <cell r="E1179" t="str">
            <v>F</v>
          </cell>
        </row>
        <row r="1180">
          <cell r="B1180" t="str">
            <v>F400976</v>
          </cell>
          <cell r="C1180" t="str">
            <v>F400976</v>
          </cell>
          <cell r="D1180">
            <v>11</v>
          </cell>
          <cell r="E1180" t="str">
            <v>F</v>
          </cell>
        </row>
        <row r="1181">
          <cell r="B1181" t="str">
            <v>F400977</v>
          </cell>
          <cell r="C1181" t="str">
            <v>F400977</v>
          </cell>
          <cell r="D1181">
            <v>11</v>
          </cell>
          <cell r="E1181" t="str">
            <v>F</v>
          </cell>
        </row>
        <row r="1182">
          <cell r="B1182" t="str">
            <v>F400978</v>
          </cell>
          <cell r="C1182" t="str">
            <v>F400978</v>
          </cell>
          <cell r="D1182">
            <v>11</v>
          </cell>
          <cell r="E1182" t="str">
            <v>F</v>
          </cell>
        </row>
        <row r="1183">
          <cell r="B1183" t="str">
            <v>F400979</v>
          </cell>
          <cell r="C1183" t="str">
            <v>F400979</v>
          </cell>
          <cell r="D1183">
            <v>11</v>
          </cell>
          <cell r="E1183" t="str">
            <v>F</v>
          </cell>
        </row>
        <row r="1184">
          <cell r="B1184" t="str">
            <v>F400980</v>
          </cell>
          <cell r="C1184" t="str">
            <v>F400980</v>
          </cell>
          <cell r="D1184">
            <v>11</v>
          </cell>
          <cell r="E1184" t="str">
            <v>F</v>
          </cell>
        </row>
        <row r="1185">
          <cell r="B1185" t="str">
            <v>F400981</v>
          </cell>
          <cell r="C1185" t="str">
            <v>F400981</v>
          </cell>
          <cell r="D1185">
            <v>11</v>
          </cell>
          <cell r="E1185" t="str">
            <v>F</v>
          </cell>
        </row>
        <row r="1186">
          <cell r="B1186" t="str">
            <v>F400982</v>
          </cell>
          <cell r="C1186" t="str">
            <v>F400982</v>
          </cell>
          <cell r="D1186">
            <v>11</v>
          </cell>
          <cell r="E1186" t="str">
            <v>F</v>
          </cell>
        </row>
        <row r="1187">
          <cell r="B1187" t="str">
            <v>F400983</v>
          </cell>
          <cell r="C1187" t="str">
            <v>F400983</v>
          </cell>
          <cell r="D1187">
            <v>11</v>
          </cell>
          <cell r="E1187" t="str">
            <v>F</v>
          </cell>
        </row>
        <row r="1188">
          <cell r="B1188" t="str">
            <v>1000MSOR1</v>
          </cell>
          <cell r="C1188" t="str">
            <v>MSOR1</v>
          </cell>
          <cell r="D1188">
            <v>8</v>
          </cell>
          <cell r="E1188" t="str">
            <v>G</v>
          </cell>
        </row>
        <row r="1189">
          <cell r="B1189" t="str">
            <v>1000MSOR1MGMT</v>
          </cell>
          <cell r="C1189" t="str">
            <v>MSOR1MGMT</v>
          </cell>
          <cell r="D1189">
            <v>10</v>
          </cell>
          <cell r="E1189" t="str">
            <v>G</v>
          </cell>
        </row>
        <row r="1190">
          <cell r="B1190" t="str">
            <v>F400640</v>
          </cell>
          <cell r="C1190" t="str">
            <v>F400640</v>
          </cell>
          <cell r="D1190">
            <v>11</v>
          </cell>
          <cell r="E1190" t="str">
            <v>F</v>
          </cell>
        </row>
        <row r="1191">
          <cell r="B1191" t="str">
            <v>F400641</v>
          </cell>
          <cell r="C1191" t="str">
            <v>F400641</v>
          </cell>
          <cell r="D1191">
            <v>11</v>
          </cell>
          <cell r="E1191" t="str">
            <v>F</v>
          </cell>
        </row>
        <row r="1192">
          <cell r="B1192" t="str">
            <v>1000MSOR1COMP</v>
          </cell>
          <cell r="C1192" t="str">
            <v>MSOR1COMP</v>
          </cell>
          <cell r="D1192">
            <v>10</v>
          </cell>
          <cell r="E1192" t="str">
            <v>G</v>
          </cell>
        </row>
        <row r="1193">
          <cell r="B1193" t="str">
            <v>F400642</v>
          </cell>
          <cell r="C1193" t="str">
            <v>F400642</v>
          </cell>
          <cell r="D1193">
            <v>11</v>
          </cell>
          <cell r="E1193" t="str">
            <v>F</v>
          </cell>
        </row>
        <row r="1194">
          <cell r="B1194" t="str">
            <v>F400643</v>
          </cell>
          <cell r="C1194" t="str">
            <v>F400643</v>
          </cell>
          <cell r="D1194">
            <v>11</v>
          </cell>
          <cell r="E1194" t="str">
            <v>F</v>
          </cell>
        </row>
        <row r="1195">
          <cell r="B1195" t="str">
            <v>F400644</v>
          </cell>
          <cell r="C1195" t="str">
            <v>F400644</v>
          </cell>
          <cell r="D1195">
            <v>11</v>
          </cell>
          <cell r="E1195" t="str">
            <v>F</v>
          </cell>
        </row>
        <row r="1196">
          <cell r="B1196" t="str">
            <v>F400645</v>
          </cell>
          <cell r="C1196" t="str">
            <v>F400645</v>
          </cell>
          <cell r="D1196">
            <v>11</v>
          </cell>
          <cell r="E1196" t="str">
            <v>F</v>
          </cell>
        </row>
        <row r="1197">
          <cell r="B1197" t="str">
            <v>F400646</v>
          </cell>
          <cell r="C1197" t="str">
            <v>F400646</v>
          </cell>
          <cell r="D1197">
            <v>11</v>
          </cell>
          <cell r="E1197" t="str">
            <v>F</v>
          </cell>
        </row>
        <row r="1198">
          <cell r="B1198" t="str">
            <v>F400647</v>
          </cell>
          <cell r="C1198" t="str">
            <v>F400647</v>
          </cell>
          <cell r="D1198">
            <v>11</v>
          </cell>
          <cell r="E1198" t="str">
            <v>F</v>
          </cell>
        </row>
        <row r="1199">
          <cell r="B1199" t="str">
            <v>F400648</v>
          </cell>
          <cell r="C1199" t="str">
            <v>F400648</v>
          </cell>
          <cell r="D1199">
            <v>11</v>
          </cell>
          <cell r="E1199" t="str">
            <v>F</v>
          </cell>
        </row>
        <row r="1200">
          <cell r="B1200" t="str">
            <v>F400649</v>
          </cell>
          <cell r="C1200" t="str">
            <v>F400649</v>
          </cell>
          <cell r="D1200">
            <v>11</v>
          </cell>
          <cell r="E1200" t="str">
            <v>F</v>
          </cell>
        </row>
        <row r="1201">
          <cell r="B1201" t="str">
            <v>F400650</v>
          </cell>
          <cell r="C1201" t="str">
            <v>F400650</v>
          </cell>
          <cell r="D1201">
            <v>11</v>
          </cell>
          <cell r="E1201" t="str">
            <v>F</v>
          </cell>
        </row>
        <row r="1202">
          <cell r="B1202" t="str">
            <v>F400651</v>
          </cell>
          <cell r="C1202" t="str">
            <v>F400651</v>
          </cell>
          <cell r="D1202">
            <v>11</v>
          </cell>
          <cell r="E1202" t="str">
            <v>F</v>
          </cell>
        </row>
        <row r="1203">
          <cell r="B1203" t="str">
            <v>F400652</v>
          </cell>
          <cell r="C1203" t="str">
            <v>F400652</v>
          </cell>
          <cell r="D1203">
            <v>11</v>
          </cell>
          <cell r="E1203" t="str">
            <v>F</v>
          </cell>
        </row>
        <row r="1204">
          <cell r="B1204" t="str">
            <v>F526214</v>
          </cell>
          <cell r="C1204" t="str">
            <v>F526214</v>
          </cell>
          <cell r="D1204">
            <v>11</v>
          </cell>
          <cell r="E1204" t="str">
            <v>F</v>
          </cell>
        </row>
        <row r="1205">
          <cell r="B1205" t="str">
            <v>1000MSOR1STMON</v>
          </cell>
          <cell r="C1205" t="str">
            <v>MSOR1STMON</v>
          </cell>
          <cell r="D1205">
            <v>10</v>
          </cell>
          <cell r="E1205" t="str">
            <v>G</v>
          </cell>
        </row>
        <row r="1206">
          <cell r="B1206" t="str">
            <v>F400653</v>
          </cell>
          <cell r="C1206" t="str">
            <v>F400653</v>
          </cell>
          <cell r="D1206">
            <v>11</v>
          </cell>
          <cell r="E1206" t="str">
            <v>F</v>
          </cell>
        </row>
        <row r="1207">
          <cell r="B1207" t="str">
            <v>F400654</v>
          </cell>
          <cell r="C1207" t="str">
            <v>F400654</v>
          </cell>
          <cell r="D1207">
            <v>11</v>
          </cell>
          <cell r="E1207" t="str">
            <v>F</v>
          </cell>
        </row>
        <row r="1208">
          <cell r="B1208" t="str">
            <v>F400655</v>
          </cell>
          <cell r="C1208" t="str">
            <v>F400655</v>
          </cell>
          <cell r="D1208">
            <v>11</v>
          </cell>
          <cell r="E1208" t="str">
            <v>F</v>
          </cell>
        </row>
        <row r="1209">
          <cell r="B1209" t="str">
            <v>F400656</v>
          </cell>
          <cell r="C1209" t="str">
            <v>F400656</v>
          </cell>
          <cell r="D1209">
            <v>11</v>
          </cell>
          <cell r="E1209" t="str">
            <v>F</v>
          </cell>
        </row>
        <row r="1210">
          <cell r="B1210" t="str">
            <v>F400657</v>
          </cell>
          <cell r="C1210" t="str">
            <v>F400657</v>
          </cell>
          <cell r="D1210">
            <v>11</v>
          </cell>
          <cell r="E1210" t="str">
            <v>F</v>
          </cell>
        </row>
        <row r="1211">
          <cell r="B1211" t="str">
            <v>F400658</v>
          </cell>
          <cell r="C1211" t="str">
            <v>F400658</v>
          </cell>
          <cell r="D1211">
            <v>11</v>
          </cell>
          <cell r="E1211" t="str">
            <v>F</v>
          </cell>
        </row>
        <row r="1212">
          <cell r="B1212" t="str">
            <v>F400659</v>
          </cell>
          <cell r="C1212" t="str">
            <v>F400659</v>
          </cell>
          <cell r="D1212">
            <v>11</v>
          </cell>
          <cell r="E1212" t="str">
            <v>F</v>
          </cell>
        </row>
        <row r="1213">
          <cell r="B1213" t="str">
            <v>F400660</v>
          </cell>
          <cell r="C1213" t="str">
            <v>F400660</v>
          </cell>
          <cell r="D1213">
            <v>11</v>
          </cell>
          <cell r="E1213" t="str">
            <v>F</v>
          </cell>
        </row>
        <row r="1214">
          <cell r="B1214" t="str">
            <v>F400661</v>
          </cell>
          <cell r="C1214" t="str">
            <v>F400661</v>
          </cell>
          <cell r="D1214">
            <v>11</v>
          </cell>
          <cell r="E1214" t="str">
            <v>F</v>
          </cell>
        </row>
        <row r="1215">
          <cell r="B1215" t="str">
            <v>F400662</v>
          </cell>
          <cell r="C1215" t="str">
            <v>F400662</v>
          </cell>
          <cell r="D1215">
            <v>11</v>
          </cell>
          <cell r="E1215" t="str">
            <v>F</v>
          </cell>
        </row>
        <row r="1216">
          <cell r="B1216" t="str">
            <v>F526220</v>
          </cell>
          <cell r="C1216" t="str">
            <v>F526220</v>
          </cell>
          <cell r="D1216">
            <v>11</v>
          </cell>
          <cell r="E1216" t="str">
            <v>F</v>
          </cell>
        </row>
        <row r="1217">
          <cell r="B1217" t="str">
            <v>1000MSOR1STHBY</v>
          </cell>
          <cell r="C1217" t="str">
            <v>MSOR1STHBY</v>
          </cell>
          <cell r="D1217">
            <v>10</v>
          </cell>
          <cell r="E1217" t="str">
            <v>G</v>
          </cell>
        </row>
        <row r="1218">
          <cell r="B1218" t="str">
            <v>F400663</v>
          </cell>
          <cell r="C1218" t="str">
            <v>F400663</v>
          </cell>
          <cell r="D1218">
            <v>11</v>
          </cell>
          <cell r="E1218" t="str">
            <v>F</v>
          </cell>
        </row>
        <row r="1219">
          <cell r="B1219" t="str">
            <v>F400664</v>
          </cell>
          <cell r="C1219" t="str">
            <v>F400664</v>
          </cell>
          <cell r="D1219">
            <v>11</v>
          </cell>
          <cell r="E1219" t="str">
            <v>F</v>
          </cell>
        </row>
        <row r="1220">
          <cell r="B1220" t="str">
            <v>F400665</v>
          </cell>
          <cell r="C1220" t="str">
            <v>F400665</v>
          </cell>
          <cell r="D1220">
            <v>11</v>
          </cell>
          <cell r="E1220" t="str">
            <v>F</v>
          </cell>
        </row>
        <row r="1221">
          <cell r="B1221" t="str">
            <v>F400666</v>
          </cell>
          <cell r="C1221" t="str">
            <v>F400666</v>
          </cell>
          <cell r="D1221">
            <v>11</v>
          </cell>
          <cell r="E1221" t="str">
            <v>F</v>
          </cell>
        </row>
        <row r="1222">
          <cell r="B1222" t="str">
            <v>F400667</v>
          </cell>
          <cell r="C1222" t="str">
            <v>F400667</v>
          </cell>
          <cell r="D1222">
            <v>11</v>
          </cell>
          <cell r="E1222" t="str">
            <v>F</v>
          </cell>
        </row>
        <row r="1223">
          <cell r="B1223" t="str">
            <v>F400668</v>
          </cell>
          <cell r="C1223" t="str">
            <v>F400668</v>
          </cell>
          <cell r="D1223">
            <v>11</v>
          </cell>
          <cell r="E1223" t="str">
            <v>F</v>
          </cell>
        </row>
        <row r="1224">
          <cell r="B1224" t="str">
            <v>F400669</v>
          </cell>
          <cell r="C1224" t="str">
            <v>F400669</v>
          </cell>
          <cell r="D1224">
            <v>11</v>
          </cell>
          <cell r="E1224" t="str">
            <v>F</v>
          </cell>
        </row>
        <row r="1225">
          <cell r="B1225" t="str">
            <v>F400670</v>
          </cell>
          <cell r="C1225" t="str">
            <v>F400670</v>
          </cell>
          <cell r="D1225">
            <v>11</v>
          </cell>
          <cell r="E1225" t="str">
            <v>F</v>
          </cell>
        </row>
        <row r="1226">
          <cell r="B1226" t="str">
            <v>F400671</v>
          </cell>
          <cell r="C1226" t="str">
            <v>F400671</v>
          </cell>
          <cell r="D1226">
            <v>11</v>
          </cell>
          <cell r="E1226" t="str">
            <v>F</v>
          </cell>
        </row>
        <row r="1227">
          <cell r="B1227" t="str">
            <v>F400672</v>
          </cell>
          <cell r="C1227" t="str">
            <v>F400672</v>
          </cell>
          <cell r="D1227">
            <v>11</v>
          </cell>
          <cell r="E1227" t="str">
            <v>F</v>
          </cell>
        </row>
        <row r="1228">
          <cell r="B1228" t="str">
            <v>F526222</v>
          </cell>
          <cell r="C1228" t="str">
            <v>F526222</v>
          </cell>
          <cell r="D1228">
            <v>11</v>
          </cell>
          <cell r="E1228" t="str">
            <v>F</v>
          </cell>
        </row>
        <row r="1229">
          <cell r="B1229" t="str">
            <v>1000MSOR1LOBCH</v>
          </cell>
          <cell r="C1229" t="str">
            <v>MSOR1LOBCH</v>
          </cell>
          <cell r="D1229">
            <v>10</v>
          </cell>
          <cell r="E1229" t="str">
            <v>G</v>
          </cell>
        </row>
        <row r="1230">
          <cell r="B1230" t="str">
            <v>F400673</v>
          </cell>
          <cell r="C1230" t="str">
            <v>F400673</v>
          </cell>
          <cell r="D1230">
            <v>11</v>
          </cell>
          <cell r="E1230" t="str">
            <v>F</v>
          </cell>
        </row>
        <row r="1231">
          <cell r="B1231" t="str">
            <v>F400674</v>
          </cell>
          <cell r="C1231" t="str">
            <v>F400674</v>
          </cell>
          <cell r="D1231">
            <v>11</v>
          </cell>
          <cell r="E1231" t="str">
            <v>F</v>
          </cell>
        </row>
        <row r="1232">
          <cell r="B1232" t="str">
            <v>F400675</v>
          </cell>
          <cell r="C1232" t="str">
            <v>F400675</v>
          </cell>
          <cell r="D1232">
            <v>11</v>
          </cell>
          <cell r="E1232" t="str">
            <v>F</v>
          </cell>
        </row>
        <row r="1233">
          <cell r="B1233" t="str">
            <v>F400676</v>
          </cell>
          <cell r="C1233" t="str">
            <v>F400676</v>
          </cell>
          <cell r="D1233">
            <v>11</v>
          </cell>
          <cell r="E1233" t="str">
            <v>F</v>
          </cell>
        </row>
        <row r="1234">
          <cell r="B1234" t="str">
            <v>F400677</v>
          </cell>
          <cell r="C1234" t="str">
            <v>F400677</v>
          </cell>
          <cell r="D1234">
            <v>11</v>
          </cell>
          <cell r="E1234" t="str">
            <v>F</v>
          </cell>
        </row>
        <row r="1235">
          <cell r="B1235" t="str">
            <v>F400678</v>
          </cell>
          <cell r="C1235" t="str">
            <v>F400678</v>
          </cell>
          <cell r="D1235">
            <v>11</v>
          </cell>
          <cell r="E1235" t="str">
            <v>F</v>
          </cell>
        </row>
        <row r="1236">
          <cell r="B1236" t="str">
            <v>F400679</v>
          </cell>
          <cell r="C1236" t="str">
            <v>F400679</v>
          </cell>
          <cell r="D1236">
            <v>11</v>
          </cell>
          <cell r="E1236" t="str">
            <v>F</v>
          </cell>
        </row>
        <row r="1237">
          <cell r="B1237" t="str">
            <v>F400680</v>
          </cell>
          <cell r="C1237" t="str">
            <v>F400680</v>
          </cell>
          <cell r="D1237">
            <v>11</v>
          </cell>
          <cell r="E1237" t="str">
            <v>F</v>
          </cell>
        </row>
        <row r="1238">
          <cell r="B1238" t="str">
            <v>F400681</v>
          </cell>
          <cell r="C1238" t="str">
            <v>F400681</v>
          </cell>
          <cell r="D1238">
            <v>11</v>
          </cell>
          <cell r="E1238" t="str">
            <v>F</v>
          </cell>
        </row>
        <row r="1239">
          <cell r="B1239" t="str">
            <v>F400682</v>
          </cell>
          <cell r="C1239" t="str">
            <v>F400682</v>
          </cell>
          <cell r="D1239">
            <v>11</v>
          </cell>
          <cell r="E1239" t="str">
            <v>F</v>
          </cell>
        </row>
        <row r="1240">
          <cell r="B1240" t="str">
            <v>F526223</v>
          </cell>
          <cell r="C1240" t="str">
            <v>F526223</v>
          </cell>
          <cell r="D1240">
            <v>11</v>
          </cell>
          <cell r="E1240" t="str">
            <v>F</v>
          </cell>
        </row>
        <row r="1241">
          <cell r="B1241" t="str">
            <v>1000MSOR1WHITT</v>
          </cell>
          <cell r="C1241" t="str">
            <v>MSOR1WHITT</v>
          </cell>
          <cell r="D1241">
            <v>10</v>
          </cell>
          <cell r="E1241" t="str">
            <v>G</v>
          </cell>
        </row>
        <row r="1242">
          <cell r="B1242" t="str">
            <v>F400683</v>
          </cell>
          <cell r="C1242" t="str">
            <v>F400683</v>
          </cell>
          <cell r="D1242">
            <v>11</v>
          </cell>
          <cell r="E1242" t="str">
            <v>F</v>
          </cell>
        </row>
        <row r="1243">
          <cell r="B1243" t="str">
            <v>F400684</v>
          </cell>
          <cell r="C1243" t="str">
            <v>F400684</v>
          </cell>
          <cell r="D1243">
            <v>11</v>
          </cell>
          <cell r="E1243" t="str">
            <v>F</v>
          </cell>
        </row>
        <row r="1244">
          <cell r="B1244" t="str">
            <v>F400685</v>
          </cell>
          <cell r="C1244" t="str">
            <v>F400685</v>
          </cell>
          <cell r="D1244">
            <v>11</v>
          </cell>
          <cell r="E1244" t="str">
            <v>F</v>
          </cell>
        </row>
        <row r="1245">
          <cell r="B1245" t="str">
            <v>F400686</v>
          </cell>
          <cell r="C1245" t="str">
            <v>F400686</v>
          </cell>
          <cell r="D1245">
            <v>11</v>
          </cell>
          <cell r="E1245" t="str">
            <v>F</v>
          </cell>
        </row>
        <row r="1246">
          <cell r="B1246" t="str">
            <v>F400687</v>
          </cell>
          <cell r="C1246" t="str">
            <v>F400687</v>
          </cell>
          <cell r="D1246">
            <v>11</v>
          </cell>
          <cell r="E1246" t="str">
            <v>F</v>
          </cell>
        </row>
        <row r="1247">
          <cell r="B1247" t="str">
            <v>F400688</v>
          </cell>
          <cell r="C1247" t="str">
            <v>F400688</v>
          </cell>
          <cell r="D1247">
            <v>11</v>
          </cell>
          <cell r="E1247" t="str">
            <v>F</v>
          </cell>
        </row>
        <row r="1248">
          <cell r="B1248" t="str">
            <v>F400689</v>
          </cell>
          <cell r="C1248" t="str">
            <v>F400689</v>
          </cell>
          <cell r="D1248">
            <v>11</v>
          </cell>
          <cell r="E1248" t="str">
            <v>F</v>
          </cell>
        </row>
        <row r="1249">
          <cell r="B1249" t="str">
            <v>F400690</v>
          </cell>
          <cell r="C1249" t="str">
            <v>F400690</v>
          </cell>
          <cell r="D1249">
            <v>11</v>
          </cell>
          <cell r="E1249" t="str">
            <v>F</v>
          </cell>
        </row>
        <row r="1250">
          <cell r="B1250" t="str">
            <v>F400691</v>
          </cell>
          <cell r="C1250" t="str">
            <v>F400691</v>
          </cell>
          <cell r="D1250">
            <v>11</v>
          </cell>
          <cell r="E1250" t="str">
            <v>F</v>
          </cell>
        </row>
        <row r="1251">
          <cell r="B1251" t="str">
            <v>F400692</v>
          </cell>
          <cell r="C1251" t="str">
            <v>F400692</v>
          </cell>
          <cell r="D1251">
            <v>11</v>
          </cell>
          <cell r="E1251" t="str">
            <v>F</v>
          </cell>
        </row>
        <row r="1252">
          <cell r="B1252" t="str">
            <v>F400693</v>
          </cell>
          <cell r="C1252" t="str">
            <v>F400693</v>
          </cell>
          <cell r="D1252">
            <v>11</v>
          </cell>
          <cell r="E1252" t="str">
            <v>F</v>
          </cell>
        </row>
        <row r="1253">
          <cell r="B1253" t="str">
            <v>F526224</v>
          </cell>
          <cell r="C1253" t="str">
            <v>F526224</v>
          </cell>
          <cell r="D1253">
            <v>11</v>
          </cell>
          <cell r="E1253" t="str">
            <v>F</v>
          </cell>
        </row>
        <row r="1254">
          <cell r="B1254" t="str">
            <v>1000MSOR2</v>
          </cell>
          <cell r="C1254" t="str">
            <v>MSOR2</v>
          </cell>
          <cell r="D1254">
            <v>8</v>
          </cell>
          <cell r="E1254" t="str">
            <v>G</v>
          </cell>
        </row>
        <row r="1255">
          <cell r="B1255" t="str">
            <v>1000MSOR2MGMT</v>
          </cell>
          <cell r="C1255" t="str">
            <v>MSOR2MGMT</v>
          </cell>
          <cell r="D1255">
            <v>10</v>
          </cell>
          <cell r="E1255" t="str">
            <v>G</v>
          </cell>
        </row>
        <row r="1256">
          <cell r="B1256" t="str">
            <v>F400694</v>
          </cell>
          <cell r="C1256" t="str">
            <v>F400694</v>
          </cell>
          <cell r="D1256">
            <v>11</v>
          </cell>
          <cell r="E1256" t="str">
            <v>F</v>
          </cell>
        </row>
        <row r="1257">
          <cell r="B1257" t="str">
            <v>F400695</v>
          </cell>
          <cell r="C1257" t="str">
            <v>F400695</v>
          </cell>
          <cell r="D1257">
            <v>11</v>
          </cell>
          <cell r="E1257" t="str">
            <v>F</v>
          </cell>
        </row>
        <row r="1258">
          <cell r="B1258" t="str">
            <v>F400696</v>
          </cell>
          <cell r="C1258" t="str">
            <v>F400696</v>
          </cell>
          <cell r="D1258">
            <v>11</v>
          </cell>
          <cell r="E1258" t="str">
            <v>F</v>
          </cell>
        </row>
        <row r="1259">
          <cell r="B1259" t="str">
            <v>1000MSOR2SBACK</v>
          </cell>
          <cell r="C1259" t="str">
            <v>MSOR2SBACK</v>
          </cell>
          <cell r="D1259">
            <v>10</v>
          </cell>
          <cell r="E1259" t="str">
            <v>G</v>
          </cell>
        </row>
        <row r="1260">
          <cell r="B1260" t="str">
            <v>F400697</v>
          </cell>
          <cell r="C1260" t="str">
            <v>F400697</v>
          </cell>
          <cell r="D1260">
            <v>11</v>
          </cell>
          <cell r="E1260" t="str">
            <v>F</v>
          </cell>
        </row>
        <row r="1261">
          <cell r="B1261" t="str">
            <v>F400698</v>
          </cell>
          <cell r="C1261" t="str">
            <v>F400698</v>
          </cell>
          <cell r="D1261">
            <v>11</v>
          </cell>
          <cell r="E1261" t="str">
            <v>F</v>
          </cell>
        </row>
        <row r="1262">
          <cell r="B1262" t="str">
            <v>F400699</v>
          </cell>
          <cell r="C1262" t="str">
            <v>F400699</v>
          </cell>
          <cell r="D1262">
            <v>11</v>
          </cell>
          <cell r="E1262" t="str">
            <v>F</v>
          </cell>
        </row>
        <row r="1263">
          <cell r="B1263" t="str">
            <v>F400700</v>
          </cell>
          <cell r="C1263" t="str">
            <v>F400700</v>
          </cell>
          <cell r="D1263">
            <v>11</v>
          </cell>
          <cell r="E1263" t="str">
            <v>F</v>
          </cell>
        </row>
        <row r="1264">
          <cell r="B1264" t="str">
            <v>F400701</v>
          </cell>
          <cell r="C1264" t="str">
            <v>F400701</v>
          </cell>
          <cell r="D1264">
            <v>11</v>
          </cell>
          <cell r="E1264" t="str">
            <v>F</v>
          </cell>
        </row>
        <row r="1265">
          <cell r="B1265" t="str">
            <v>F400702</v>
          </cell>
          <cell r="C1265" t="str">
            <v>F400702</v>
          </cell>
          <cell r="D1265">
            <v>11</v>
          </cell>
          <cell r="E1265" t="str">
            <v>F</v>
          </cell>
        </row>
        <row r="1266">
          <cell r="B1266" t="str">
            <v>F400703</v>
          </cell>
          <cell r="C1266" t="str">
            <v>F400703</v>
          </cell>
          <cell r="D1266">
            <v>11</v>
          </cell>
          <cell r="E1266" t="str">
            <v>F</v>
          </cell>
        </row>
        <row r="1267">
          <cell r="B1267" t="str">
            <v>F400704</v>
          </cell>
          <cell r="C1267" t="str">
            <v>F400704</v>
          </cell>
          <cell r="D1267">
            <v>11</v>
          </cell>
          <cell r="E1267" t="str">
            <v>F</v>
          </cell>
        </row>
        <row r="1268">
          <cell r="B1268" t="str">
            <v>F400705</v>
          </cell>
          <cell r="C1268" t="str">
            <v>F400705</v>
          </cell>
          <cell r="D1268">
            <v>11</v>
          </cell>
          <cell r="E1268" t="str">
            <v>F</v>
          </cell>
        </row>
        <row r="1269">
          <cell r="B1269" t="str">
            <v>F400706</v>
          </cell>
          <cell r="C1269" t="str">
            <v>F400706</v>
          </cell>
          <cell r="D1269">
            <v>11</v>
          </cell>
          <cell r="E1269" t="str">
            <v>F</v>
          </cell>
        </row>
        <row r="1270">
          <cell r="B1270" t="str">
            <v>F400707</v>
          </cell>
          <cell r="C1270" t="str">
            <v>F400707</v>
          </cell>
          <cell r="D1270">
            <v>11</v>
          </cell>
          <cell r="E1270" t="str">
            <v>F</v>
          </cell>
        </row>
        <row r="1271">
          <cell r="B1271" t="str">
            <v>F526215</v>
          </cell>
          <cell r="C1271" t="str">
            <v>F526215</v>
          </cell>
          <cell r="D1271">
            <v>11</v>
          </cell>
          <cell r="E1271" t="str">
            <v>F</v>
          </cell>
        </row>
        <row r="1272">
          <cell r="B1272" t="str">
            <v>F526221</v>
          </cell>
          <cell r="C1272" t="str">
            <v>F526221</v>
          </cell>
          <cell r="D1272">
            <v>11</v>
          </cell>
          <cell r="E1272" t="str">
            <v>F</v>
          </cell>
        </row>
        <row r="1273">
          <cell r="B1273" t="str">
            <v>1000MSOR2COC</v>
          </cell>
          <cell r="C1273" t="str">
            <v>MSOR2COC</v>
          </cell>
          <cell r="D1273">
            <v>10</v>
          </cell>
          <cell r="E1273" t="str">
            <v>G</v>
          </cell>
        </row>
        <row r="1274">
          <cell r="B1274" t="str">
            <v>F400708</v>
          </cell>
          <cell r="C1274" t="str">
            <v>F400708</v>
          </cell>
          <cell r="D1274">
            <v>11</v>
          </cell>
          <cell r="E1274" t="str">
            <v>F</v>
          </cell>
        </row>
        <row r="1275">
          <cell r="B1275" t="str">
            <v>F400709</v>
          </cell>
          <cell r="C1275" t="str">
            <v>F400709</v>
          </cell>
          <cell r="D1275">
            <v>11</v>
          </cell>
          <cell r="E1275" t="str">
            <v>F</v>
          </cell>
        </row>
        <row r="1276">
          <cell r="B1276" t="str">
            <v>F400710</v>
          </cell>
          <cell r="C1276" t="str">
            <v>F400710</v>
          </cell>
          <cell r="D1276">
            <v>11</v>
          </cell>
          <cell r="E1276" t="str">
            <v>F</v>
          </cell>
        </row>
        <row r="1277">
          <cell r="B1277" t="str">
            <v>F400711</v>
          </cell>
          <cell r="C1277" t="str">
            <v>F400711</v>
          </cell>
          <cell r="D1277">
            <v>11</v>
          </cell>
          <cell r="E1277" t="str">
            <v>F</v>
          </cell>
        </row>
        <row r="1278">
          <cell r="B1278" t="str">
            <v>F400712</v>
          </cell>
          <cell r="C1278" t="str">
            <v>F400712</v>
          </cell>
          <cell r="D1278">
            <v>11</v>
          </cell>
          <cell r="E1278" t="str">
            <v>F</v>
          </cell>
        </row>
        <row r="1279">
          <cell r="B1279" t="str">
            <v>F400713</v>
          </cell>
          <cell r="C1279" t="str">
            <v>F400713</v>
          </cell>
          <cell r="D1279">
            <v>11</v>
          </cell>
          <cell r="E1279" t="str">
            <v>F</v>
          </cell>
        </row>
        <row r="1280">
          <cell r="B1280" t="str">
            <v>F400714</v>
          </cell>
          <cell r="C1280" t="str">
            <v>F400714</v>
          </cell>
          <cell r="D1280">
            <v>11</v>
          </cell>
          <cell r="E1280" t="str">
            <v>F</v>
          </cell>
        </row>
        <row r="1281">
          <cell r="B1281" t="str">
            <v>F400715</v>
          </cell>
          <cell r="C1281" t="str">
            <v>F400715</v>
          </cell>
          <cell r="D1281">
            <v>11</v>
          </cell>
          <cell r="E1281" t="str">
            <v>F</v>
          </cell>
        </row>
        <row r="1282">
          <cell r="B1282" t="str">
            <v>F400716</v>
          </cell>
          <cell r="C1282" t="str">
            <v>F400716</v>
          </cell>
          <cell r="D1282">
            <v>11</v>
          </cell>
          <cell r="E1282" t="str">
            <v>F</v>
          </cell>
        </row>
        <row r="1283">
          <cell r="B1283" t="str">
            <v>F400717</v>
          </cell>
          <cell r="C1283" t="str">
            <v>F400717</v>
          </cell>
          <cell r="D1283">
            <v>11</v>
          </cell>
          <cell r="E1283" t="str">
            <v>F</v>
          </cell>
        </row>
        <row r="1284">
          <cell r="B1284" t="str">
            <v>F400718</v>
          </cell>
          <cell r="C1284" t="str">
            <v>F400718</v>
          </cell>
          <cell r="D1284">
            <v>11</v>
          </cell>
          <cell r="E1284" t="str">
            <v>F</v>
          </cell>
        </row>
        <row r="1285">
          <cell r="B1285" t="str">
            <v>F526211</v>
          </cell>
          <cell r="C1285" t="str">
            <v>F526211</v>
          </cell>
          <cell r="D1285">
            <v>11</v>
          </cell>
          <cell r="E1285" t="str">
            <v>F</v>
          </cell>
        </row>
        <row r="1286">
          <cell r="B1286" t="str">
            <v>1000MSOR2ORCST</v>
          </cell>
          <cell r="C1286" t="str">
            <v>MSOR2ORCST</v>
          </cell>
          <cell r="D1286">
            <v>10</v>
          </cell>
          <cell r="E1286" t="str">
            <v>G</v>
          </cell>
        </row>
        <row r="1287">
          <cell r="B1287" t="str">
            <v>F400719</v>
          </cell>
          <cell r="C1287" t="str">
            <v>F400719</v>
          </cell>
          <cell r="D1287">
            <v>11</v>
          </cell>
          <cell r="E1287" t="str">
            <v>F</v>
          </cell>
        </row>
        <row r="1288">
          <cell r="B1288" t="str">
            <v>F400720</v>
          </cell>
          <cell r="C1288" t="str">
            <v>F400720</v>
          </cell>
          <cell r="D1288">
            <v>11</v>
          </cell>
          <cell r="E1288" t="str">
            <v>F</v>
          </cell>
        </row>
        <row r="1289">
          <cell r="B1289" t="str">
            <v>F400721</v>
          </cell>
          <cell r="C1289" t="str">
            <v>F400721</v>
          </cell>
          <cell r="D1289">
            <v>11</v>
          </cell>
          <cell r="E1289" t="str">
            <v>F</v>
          </cell>
        </row>
        <row r="1290">
          <cell r="B1290" t="str">
            <v>F400722</v>
          </cell>
          <cell r="C1290" t="str">
            <v>F400722</v>
          </cell>
          <cell r="D1290">
            <v>11</v>
          </cell>
          <cell r="E1290" t="str">
            <v>F</v>
          </cell>
        </row>
        <row r="1291">
          <cell r="B1291" t="str">
            <v>F400723</v>
          </cell>
          <cell r="C1291" t="str">
            <v>F400723</v>
          </cell>
          <cell r="D1291">
            <v>11</v>
          </cell>
          <cell r="E1291" t="str">
            <v>F</v>
          </cell>
        </row>
        <row r="1292">
          <cell r="B1292" t="str">
            <v>F400724</v>
          </cell>
          <cell r="C1292" t="str">
            <v>F400724</v>
          </cell>
          <cell r="D1292">
            <v>11</v>
          </cell>
          <cell r="E1292" t="str">
            <v>F</v>
          </cell>
        </row>
        <row r="1293">
          <cell r="B1293" t="str">
            <v>F400725</v>
          </cell>
          <cell r="C1293" t="str">
            <v>F400725</v>
          </cell>
          <cell r="D1293">
            <v>11</v>
          </cell>
          <cell r="E1293" t="str">
            <v>F</v>
          </cell>
        </row>
        <row r="1294">
          <cell r="B1294" t="str">
            <v>F400726</v>
          </cell>
          <cell r="C1294" t="str">
            <v>F400726</v>
          </cell>
          <cell r="D1294">
            <v>11</v>
          </cell>
          <cell r="E1294" t="str">
            <v>F</v>
          </cell>
        </row>
        <row r="1295">
          <cell r="B1295" t="str">
            <v>F400727</v>
          </cell>
          <cell r="C1295" t="str">
            <v>F400727</v>
          </cell>
          <cell r="D1295">
            <v>11</v>
          </cell>
          <cell r="E1295" t="str">
            <v>F</v>
          </cell>
        </row>
        <row r="1296">
          <cell r="B1296" t="str">
            <v>F400728</v>
          </cell>
          <cell r="C1296" t="str">
            <v>F400728</v>
          </cell>
          <cell r="D1296">
            <v>11</v>
          </cell>
          <cell r="E1296" t="str">
            <v>F</v>
          </cell>
        </row>
        <row r="1297">
          <cell r="B1297" t="str">
            <v>F400729</v>
          </cell>
          <cell r="C1297" t="str">
            <v>F400729</v>
          </cell>
          <cell r="D1297">
            <v>11</v>
          </cell>
          <cell r="E1297" t="str">
            <v>F</v>
          </cell>
        </row>
        <row r="1298">
          <cell r="B1298" t="str">
            <v>1000MSOR2NOC</v>
          </cell>
          <cell r="C1298" t="str">
            <v>MSOR2NOC</v>
          </cell>
          <cell r="D1298">
            <v>10</v>
          </cell>
          <cell r="E1298" t="str">
            <v>G</v>
          </cell>
        </row>
        <row r="1299">
          <cell r="B1299" t="str">
            <v>F400730</v>
          </cell>
          <cell r="C1299" t="str">
            <v>F400730</v>
          </cell>
          <cell r="D1299">
            <v>11</v>
          </cell>
          <cell r="E1299" t="str">
            <v>F</v>
          </cell>
        </row>
        <row r="1300">
          <cell r="B1300" t="str">
            <v>F400731</v>
          </cell>
          <cell r="C1300" t="str">
            <v>F400731</v>
          </cell>
          <cell r="D1300">
            <v>11</v>
          </cell>
          <cell r="E1300" t="str">
            <v>F</v>
          </cell>
        </row>
        <row r="1301">
          <cell r="B1301" t="str">
            <v>F400732</v>
          </cell>
          <cell r="C1301" t="str">
            <v>F400732</v>
          </cell>
          <cell r="D1301">
            <v>11</v>
          </cell>
          <cell r="E1301" t="str">
            <v>F</v>
          </cell>
        </row>
        <row r="1302">
          <cell r="B1302" t="str">
            <v>F400733</v>
          </cell>
          <cell r="C1302" t="str">
            <v>F400733</v>
          </cell>
          <cell r="D1302">
            <v>11</v>
          </cell>
          <cell r="E1302" t="str">
            <v>F</v>
          </cell>
        </row>
        <row r="1303">
          <cell r="B1303" t="str">
            <v>F400734</v>
          </cell>
          <cell r="C1303" t="str">
            <v>F400734</v>
          </cell>
          <cell r="D1303">
            <v>11</v>
          </cell>
          <cell r="E1303" t="str">
            <v>F</v>
          </cell>
        </row>
        <row r="1304">
          <cell r="B1304" t="str">
            <v>F400735</v>
          </cell>
          <cell r="C1304" t="str">
            <v>F400735</v>
          </cell>
          <cell r="D1304">
            <v>11</v>
          </cell>
          <cell r="E1304" t="str">
            <v>F</v>
          </cell>
        </row>
        <row r="1305">
          <cell r="B1305" t="str">
            <v>F400736</v>
          </cell>
          <cell r="C1305" t="str">
            <v>F400736</v>
          </cell>
          <cell r="D1305">
            <v>11</v>
          </cell>
          <cell r="E1305" t="str">
            <v>F</v>
          </cell>
        </row>
        <row r="1306">
          <cell r="B1306" t="str">
            <v>F400737</v>
          </cell>
          <cell r="C1306" t="str">
            <v>F400737</v>
          </cell>
          <cell r="D1306">
            <v>11</v>
          </cell>
          <cell r="E1306" t="str">
            <v>F</v>
          </cell>
        </row>
        <row r="1307">
          <cell r="B1307" t="str">
            <v>F400738</v>
          </cell>
          <cell r="C1307" t="str">
            <v>F400738</v>
          </cell>
          <cell r="D1307">
            <v>11</v>
          </cell>
          <cell r="E1307" t="str">
            <v>F</v>
          </cell>
        </row>
        <row r="1308">
          <cell r="B1308" t="str">
            <v>F400739</v>
          </cell>
          <cell r="C1308" t="str">
            <v>F400739</v>
          </cell>
          <cell r="D1308">
            <v>11</v>
          </cell>
          <cell r="E1308" t="str">
            <v>F</v>
          </cell>
        </row>
        <row r="1309">
          <cell r="B1309" t="str">
            <v>F400740</v>
          </cell>
          <cell r="C1309" t="str">
            <v>F400740</v>
          </cell>
          <cell r="D1309">
            <v>11</v>
          </cell>
          <cell r="E1309" t="str">
            <v>F</v>
          </cell>
        </row>
        <row r="1310">
          <cell r="B1310" t="str">
            <v>F526225</v>
          </cell>
          <cell r="C1310" t="str">
            <v>F526225</v>
          </cell>
          <cell r="D1310">
            <v>11</v>
          </cell>
          <cell r="E1310" t="str">
            <v>F</v>
          </cell>
        </row>
        <row r="1311">
          <cell r="B1311" t="str">
            <v>1000MSOR3</v>
          </cell>
          <cell r="C1311" t="str">
            <v>MSOR3</v>
          </cell>
          <cell r="D1311">
            <v>8</v>
          </cell>
          <cell r="E1311" t="str">
            <v>G</v>
          </cell>
        </row>
        <row r="1312">
          <cell r="B1312" t="str">
            <v>1000MSOR3MGMT</v>
          </cell>
          <cell r="C1312" t="str">
            <v>MSOR3MGMT</v>
          </cell>
          <cell r="D1312">
            <v>10</v>
          </cell>
          <cell r="E1312" t="str">
            <v>G</v>
          </cell>
        </row>
        <row r="1313">
          <cell r="B1313" t="str">
            <v>F400741</v>
          </cell>
          <cell r="C1313" t="str">
            <v>F400741</v>
          </cell>
          <cell r="D1313">
            <v>11</v>
          </cell>
          <cell r="E1313" t="str">
            <v>F</v>
          </cell>
        </row>
        <row r="1314">
          <cell r="B1314" t="str">
            <v>F400742</v>
          </cell>
          <cell r="C1314" t="str">
            <v>F400742</v>
          </cell>
          <cell r="D1314">
            <v>11</v>
          </cell>
          <cell r="E1314" t="str">
            <v>F</v>
          </cell>
        </row>
        <row r="1315">
          <cell r="B1315" t="str">
            <v>F400743</v>
          </cell>
          <cell r="C1315" t="str">
            <v>F400743</v>
          </cell>
          <cell r="D1315">
            <v>11</v>
          </cell>
          <cell r="E1315" t="str">
            <v>F</v>
          </cell>
        </row>
        <row r="1316">
          <cell r="B1316" t="str">
            <v>1000MSOR3FTHIL</v>
          </cell>
          <cell r="C1316" t="str">
            <v>MSOR3FTHIL</v>
          </cell>
          <cell r="D1316">
            <v>10</v>
          </cell>
          <cell r="E1316" t="str">
            <v>G</v>
          </cell>
        </row>
        <row r="1317">
          <cell r="B1317" t="str">
            <v>F400744</v>
          </cell>
          <cell r="C1317" t="str">
            <v>F400744</v>
          </cell>
          <cell r="D1317">
            <v>11</v>
          </cell>
          <cell r="E1317" t="str">
            <v>F</v>
          </cell>
        </row>
        <row r="1318">
          <cell r="B1318" t="str">
            <v>F400745</v>
          </cell>
          <cell r="C1318" t="str">
            <v>F400745</v>
          </cell>
          <cell r="D1318">
            <v>11</v>
          </cell>
          <cell r="E1318" t="str">
            <v>F</v>
          </cell>
        </row>
        <row r="1319">
          <cell r="B1319" t="str">
            <v>F400746</v>
          </cell>
          <cell r="C1319" t="str">
            <v>F400746</v>
          </cell>
          <cell r="D1319">
            <v>11</v>
          </cell>
          <cell r="E1319" t="str">
            <v>F</v>
          </cell>
        </row>
        <row r="1320">
          <cell r="B1320" t="str">
            <v>F400747</v>
          </cell>
          <cell r="C1320" t="str">
            <v>F400747</v>
          </cell>
          <cell r="D1320">
            <v>11</v>
          </cell>
          <cell r="E1320" t="str">
            <v>F</v>
          </cell>
        </row>
        <row r="1321">
          <cell r="B1321" t="str">
            <v>F400748</v>
          </cell>
          <cell r="C1321" t="str">
            <v>F400748</v>
          </cell>
          <cell r="D1321">
            <v>11</v>
          </cell>
          <cell r="E1321" t="str">
            <v>F</v>
          </cell>
        </row>
        <row r="1322">
          <cell r="B1322" t="str">
            <v>F400749</v>
          </cell>
          <cell r="C1322" t="str">
            <v>F400749</v>
          </cell>
          <cell r="D1322">
            <v>11</v>
          </cell>
          <cell r="E1322" t="str">
            <v>F</v>
          </cell>
        </row>
        <row r="1323">
          <cell r="B1323" t="str">
            <v>F400750</v>
          </cell>
          <cell r="C1323" t="str">
            <v>F400750</v>
          </cell>
          <cell r="D1323">
            <v>11</v>
          </cell>
          <cell r="E1323" t="str">
            <v>F</v>
          </cell>
        </row>
        <row r="1324">
          <cell r="B1324" t="str">
            <v>F400751</v>
          </cell>
          <cell r="C1324" t="str">
            <v>F400751</v>
          </cell>
          <cell r="D1324">
            <v>11</v>
          </cell>
          <cell r="E1324" t="str">
            <v>F</v>
          </cell>
        </row>
        <row r="1325">
          <cell r="B1325" t="str">
            <v>F400752</v>
          </cell>
          <cell r="C1325" t="str">
            <v>F400752</v>
          </cell>
          <cell r="D1325">
            <v>11</v>
          </cell>
          <cell r="E1325" t="str">
            <v>F</v>
          </cell>
        </row>
        <row r="1326">
          <cell r="B1326" t="str">
            <v>F400753</v>
          </cell>
          <cell r="C1326" t="str">
            <v>F400753</v>
          </cell>
          <cell r="D1326">
            <v>11</v>
          </cell>
          <cell r="E1326" t="str">
            <v>F</v>
          </cell>
        </row>
        <row r="1327">
          <cell r="B1327" t="str">
            <v>F400754</v>
          </cell>
          <cell r="C1327" t="str">
            <v>F400754</v>
          </cell>
          <cell r="D1327">
            <v>11</v>
          </cell>
          <cell r="E1327" t="str">
            <v>F</v>
          </cell>
        </row>
        <row r="1328">
          <cell r="B1328" t="str">
            <v>F526212</v>
          </cell>
          <cell r="C1328" t="str">
            <v>F526212</v>
          </cell>
          <cell r="D1328">
            <v>11</v>
          </cell>
          <cell r="E1328" t="str">
            <v>F</v>
          </cell>
        </row>
        <row r="1329">
          <cell r="B1329" t="str">
            <v>1000MSOR3REDLD</v>
          </cell>
          <cell r="C1329" t="str">
            <v>MSOR3REDLD</v>
          </cell>
          <cell r="D1329">
            <v>10</v>
          </cell>
          <cell r="E1329" t="str">
            <v>G</v>
          </cell>
        </row>
        <row r="1330">
          <cell r="B1330" t="str">
            <v>F400755</v>
          </cell>
          <cell r="C1330" t="str">
            <v>F400755</v>
          </cell>
          <cell r="D1330">
            <v>11</v>
          </cell>
          <cell r="E1330" t="str">
            <v>F</v>
          </cell>
        </row>
        <row r="1331">
          <cell r="B1331" t="str">
            <v>F400756</v>
          </cell>
          <cell r="C1331" t="str">
            <v>F400756</v>
          </cell>
          <cell r="D1331">
            <v>11</v>
          </cell>
          <cell r="E1331" t="str">
            <v>F</v>
          </cell>
        </row>
        <row r="1332">
          <cell r="B1332" t="str">
            <v>F400757</v>
          </cell>
          <cell r="C1332" t="str">
            <v>F400757</v>
          </cell>
          <cell r="D1332">
            <v>11</v>
          </cell>
          <cell r="E1332" t="str">
            <v>F</v>
          </cell>
        </row>
        <row r="1333">
          <cell r="B1333" t="str">
            <v>F400758</v>
          </cell>
          <cell r="C1333" t="str">
            <v>F400758</v>
          </cell>
          <cell r="D1333">
            <v>11</v>
          </cell>
          <cell r="E1333" t="str">
            <v>F</v>
          </cell>
        </row>
        <row r="1334">
          <cell r="B1334" t="str">
            <v>F400759</v>
          </cell>
          <cell r="C1334" t="str">
            <v>F400759</v>
          </cell>
          <cell r="D1334">
            <v>11</v>
          </cell>
          <cell r="E1334" t="str">
            <v>F</v>
          </cell>
        </row>
        <row r="1335">
          <cell r="B1335" t="str">
            <v>F400760</v>
          </cell>
          <cell r="C1335" t="str">
            <v>F400760</v>
          </cell>
          <cell r="D1335">
            <v>11</v>
          </cell>
          <cell r="E1335" t="str">
            <v>F</v>
          </cell>
        </row>
        <row r="1336">
          <cell r="B1336" t="str">
            <v>F400761</v>
          </cell>
          <cell r="C1336" t="str">
            <v>F400761</v>
          </cell>
          <cell r="D1336">
            <v>11</v>
          </cell>
          <cell r="E1336" t="str">
            <v>F</v>
          </cell>
        </row>
        <row r="1337">
          <cell r="B1337" t="str">
            <v>F400762</v>
          </cell>
          <cell r="C1337" t="str">
            <v>F400762</v>
          </cell>
          <cell r="D1337">
            <v>11</v>
          </cell>
          <cell r="E1337" t="str">
            <v>F</v>
          </cell>
        </row>
        <row r="1338">
          <cell r="B1338" t="str">
            <v>F400763</v>
          </cell>
          <cell r="C1338" t="str">
            <v>F400763</v>
          </cell>
          <cell r="D1338">
            <v>11</v>
          </cell>
          <cell r="E1338" t="str">
            <v>F</v>
          </cell>
        </row>
        <row r="1339">
          <cell r="B1339" t="str">
            <v>F400764</v>
          </cell>
          <cell r="C1339" t="str">
            <v>F400764</v>
          </cell>
          <cell r="D1339">
            <v>11</v>
          </cell>
          <cell r="E1339" t="str">
            <v>F</v>
          </cell>
        </row>
        <row r="1340">
          <cell r="B1340" t="str">
            <v>F400765</v>
          </cell>
          <cell r="C1340" t="str">
            <v>F400765</v>
          </cell>
          <cell r="D1340">
            <v>11</v>
          </cell>
          <cell r="E1340" t="str">
            <v>F</v>
          </cell>
        </row>
        <row r="1341">
          <cell r="B1341" t="str">
            <v>F526213</v>
          </cell>
          <cell r="C1341" t="str">
            <v>F526213</v>
          </cell>
          <cell r="D1341">
            <v>11</v>
          </cell>
          <cell r="E1341" t="str">
            <v>F</v>
          </cell>
        </row>
        <row r="1342">
          <cell r="B1342" t="str">
            <v>1000MSOR3VICVL</v>
          </cell>
          <cell r="C1342" t="str">
            <v>MSOR3VICVL</v>
          </cell>
          <cell r="D1342">
            <v>10</v>
          </cell>
          <cell r="E1342" t="str">
            <v>G</v>
          </cell>
        </row>
        <row r="1343">
          <cell r="B1343" t="str">
            <v>F400766</v>
          </cell>
          <cell r="C1343" t="str">
            <v>F400766</v>
          </cell>
          <cell r="D1343">
            <v>11</v>
          </cell>
          <cell r="E1343" t="str">
            <v>F</v>
          </cell>
        </row>
        <row r="1344">
          <cell r="B1344" t="str">
            <v>F400767</v>
          </cell>
          <cell r="C1344" t="str">
            <v>F400767</v>
          </cell>
          <cell r="D1344">
            <v>11</v>
          </cell>
          <cell r="E1344" t="str">
            <v>F</v>
          </cell>
        </row>
        <row r="1345">
          <cell r="B1345" t="str">
            <v>F400768</v>
          </cell>
          <cell r="C1345" t="str">
            <v>F400768</v>
          </cell>
          <cell r="D1345">
            <v>11</v>
          </cell>
          <cell r="E1345" t="str">
            <v>F</v>
          </cell>
        </row>
        <row r="1346">
          <cell r="B1346" t="str">
            <v>F400769</v>
          </cell>
          <cell r="C1346" t="str">
            <v>F400769</v>
          </cell>
          <cell r="D1346">
            <v>11</v>
          </cell>
          <cell r="E1346" t="str">
            <v>F</v>
          </cell>
        </row>
        <row r="1347">
          <cell r="B1347" t="str">
            <v>F400770</v>
          </cell>
          <cell r="C1347" t="str">
            <v>F400770</v>
          </cell>
          <cell r="D1347">
            <v>11</v>
          </cell>
          <cell r="E1347" t="str">
            <v>F</v>
          </cell>
        </row>
        <row r="1348">
          <cell r="B1348" t="str">
            <v>F400771</v>
          </cell>
          <cell r="C1348" t="str">
            <v>F400771</v>
          </cell>
          <cell r="D1348">
            <v>11</v>
          </cell>
          <cell r="E1348" t="str">
            <v>F</v>
          </cell>
        </row>
        <row r="1349">
          <cell r="B1349" t="str">
            <v>F400772</v>
          </cell>
          <cell r="C1349" t="str">
            <v>F400772</v>
          </cell>
          <cell r="D1349">
            <v>11</v>
          </cell>
          <cell r="E1349" t="str">
            <v>F</v>
          </cell>
        </row>
        <row r="1350">
          <cell r="B1350" t="str">
            <v>F400773</v>
          </cell>
          <cell r="C1350" t="str">
            <v>F400773</v>
          </cell>
          <cell r="D1350">
            <v>11</v>
          </cell>
          <cell r="E1350" t="str">
            <v>F</v>
          </cell>
        </row>
        <row r="1351">
          <cell r="B1351" t="str">
            <v>F400774</v>
          </cell>
          <cell r="C1351" t="str">
            <v>F400774</v>
          </cell>
          <cell r="D1351">
            <v>11</v>
          </cell>
          <cell r="E1351" t="str">
            <v>F</v>
          </cell>
        </row>
        <row r="1352">
          <cell r="B1352" t="str">
            <v>F400775</v>
          </cell>
          <cell r="C1352" t="str">
            <v>F400775</v>
          </cell>
          <cell r="D1352">
            <v>11</v>
          </cell>
          <cell r="E1352" t="str">
            <v>F</v>
          </cell>
        </row>
        <row r="1353">
          <cell r="B1353" t="str">
            <v>F400776</v>
          </cell>
          <cell r="C1353" t="str">
            <v>F400776</v>
          </cell>
          <cell r="D1353">
            <v>11</v>
          </cell>
          <cell r="E1353" t="str">
            <v>F</v>
          </cell>
        </row>
        <row r="1354">
          <cell r="B1354" t="str">
            <v>F526229</v>
          </cell>
          <cell r="C1354" t="str">
            <v>F526229</v>
          </cell>
          <cell r="D1354">
            <v>11</v>
          </cell>
          <cell r="E1354" t="str">
            <v>F</v>
          </cell>
        </row>
        <row r="1355">
          <cell r="B1355" t="str">
            <v>1000MSOR3PLMSP</v>
          </cell>
          <cell r="C1355" t="str">
            <v>MSOR3PLMSP</v>
          </cell>
          <cell r="D1355">
            <v>10</v>
          </cell>
          <cell r="E1355" t="str">
            <v>G</v>
          </cell>
        </row>
        <row r="1356">
          <cell r="B1356" t="str">
            <v>F400777</v>
          </cell>
          <cell r="C1356" t="str">
            <v>F400777</v>
          </cell>
          <cell r="D1356">
            <v>11</v>
          </cell>
          <cell r="E1356" t="str">
            <v>F</v>
          </cell>
        </row>
        <row r="1357">
          <cell r="B1357" t="str">
            <v>F400778</v>
          </cell>
          <cell r="C1357" t="str">
            <v>F400778</v>
          </cell>
          <cell r="D1357">
            <v>11</v>
          </cell>
          <cell r="E1357" t="str">
            <v>F</v>
          </cell>
        </row>
        <row r="1358">
          <cell r="B1358" t="str">
            <v>F400779</v>
          </cell>
          <cell r="C1358" t="str">
            <v>F400779</v>
          </cell>
          <cell r="D1358">
            <v>11</v>
          </cell>
          <cell r="E1358" t="str">
            <v>F</v>
          </cell>
        </row>
        <row r="1359">
          <cell r="B1359" t="str">
            <v>F400780</v>
          </cell>
          <cell r="C1359" t="str">
            <v>F400780</v>
          </cell>
          <cell r="D1359">
            <v>11</v>
          </cell>
          <cell r="E1359" t="str">
            <v>F</v>
          </cell>
        </row>
        <row r="1360">
          <cell r="B1360" t="str">
            <v>F400781</v>
          </cell>
          <cell r="C1360" t="str">
            <v>F400781</v>
          </cell>
          <cell r="D1360">
            <v>11</v>
          </cell>
          <cell r="E1360" t="str">
            <v>F</v>
          </cell>
        </row>
        <row r="1361">
          <cell r="B1361" t="str">
            <v>F400782</v>
          </cell>
          <cell r="C1361" t="str">
            <v>F400782</v>
          </cell>
          <cell r="D1361">
            <v>11</v>
          </cell>
          <cell r="E1361" t="str">
            <v>F</v>
          </cell>
        </row>
        <row r="1362">
          <cell r="B1362" t="str">
            <v>F400783</v>
          </cell>
          <cell r="C1362" t="str">
            <v>F400783</v>
          </cell>
          <cell r="D1362">
            <v>11</v>
          </cell>
          <cell r="E1362" t="str">
            <v>F</v>
          </cell>
        </row>
        <row r="1363">
          <cell r="B1363" t="str">
            <v>F400784</v>
          </cell>
          <cell r="C1363" t="str">
            <v>F400784</v>
          </cell>
          <cell r="D1363">
            <v>11</v>
          </cell>
          <cell r="E1363" t="str">
            <v>F</v>
          </cell>
        </row>
        <row r="1364">
          <cell r="B1364" t="str">
            <v>F400785</v>
          </cell>
          <cell r="C1364" t="str">
            <v>F400785</v>
          </cell>
          <cell r="D1364">
            <v>11</v>
          </cell>
          <cell r="E1364" t="str">
            <v>F</v>
          </cell>
        </row>
        <row r="1365">
          <cell r="B1365" t="str">
            <v>F400786</v>
          </cell>
          <cell r="C1365" t="str">
            <v>F400786</v>
          </cell>
          <cell r="D1365">
            <v>11</v>
          </cell>
          <cell r="E1365" t="str">
            <v>F</v>
          </cell>
        </row>
        <row r="1366">
          <cell r="B1366" t="str">
            <v>F400787</v>
          </cell>
          <cell r="C1366" t="str">
            <v>F400787</v>
          </cell>
          <cell r="D1366">
            <v>11</v>
          </cell>
          <cell r="E1366" t="str">
            <v>F</v>
          </cell>
        </row>
        <row r="1367">
          <cell r="B1367" t="str">
            <v>F526231</v>
          </cell>
          <cell r="C1367" t="str">
            <v>F526231</v>
          </cell>
          <cell r="D1367">
            <v>11</v>
          </cell>
          <cell r="E1367" t="str">
            <v>F</v>
          </cell>
        </row>
        <row r="1368">
          <cell r="B1368" t="str">
            <v>1000MSOR3SANJC</v>
          </cell>
          <cell r="C1368" t="str">
            <v>MSOR3SANJC</v>
          </cell>
          <cell r="D1368">
            <v>10</v>
          </cell>
          <cell r="E1368" t="str">
            <v>G</v>
          </cell>
        </row>
        <row r="1369">
          <cell r="B1369" t="str">
            <v>F400788</v>
          </cell>
          <cell r="C1369" t="str">
            <v>F400788</v>
          </cell>
          <cell r="D1369">
            <v>11</v>
          </cell>
          <cell r="E1369" t="str">
            <v>F</v>
          </cell>
        </row>
        <row r="1370">
          <cell r="B1370" t="str">
            <v>F400789</v>
          </cell>
          <cell r="C1370" t="str">
            <v>F400789</v>
          </cell>
          <cell r="D1370">
            <v>11</v>
          </cell>
          <cell r="E1370" t="str">
            <v>F</v>
          </cell>
        </row>
        <row r="1371">
          <cell r="B1371" t="str">
            <v>F400790</v>
          </cell>
          <cell r="C1371" t="str">
            <v>F400790</v>
          </cell>
          <cell r="D1371">
            <v>11</v>
          </cell>
          <cell r="E1371" t="str">
            <v>F</v>
          </cell>
        </row>
        <row r="1372">
          <cell r="B1372" t="str">
            <v>F400791</v>
          </cell>
          <cell r="C1372" t="str">
            <v>F400791</v>
          </cell>
          <cell r="D1372">
            <v>11</v>
          </cell>
          <cell r="E1372" t="str">
            <v>F</v>
          </cell>
        </row>
        <row r="1373">
          <cell r="B1373" t="str">
            <v>F400792</v>
          </cell>
          <cell r="C1373" t="str">
            <v>F400792</v>
          </cell>
          <cell r="D1373">
            <v>11</v>
          </cell>
          <cell r="E1373" t="str">
            <v>F</v>
          </cell>
        </row>
        <row r="1374">
          <cell r="B1374" t="str">
            <v>F400793</v>
          </cell>
          <cell r="C1374" t="str">
            <v>F400793</v>
          </cell>
          <cell r="D1374">
            <v>11</v>
          </cell>
          <cell r="E1374" t="str">
            <v>F</v>
          </cell>
        </row>
        <row r="1375">
          <cell r="B1375" t="str">
            <v>F400794</v>
          </cell>
          <cell r="C1375" t="str">
            <v>F400794</v>
          </cell>
          <cell r="D1375">
            <v>11</v>
          </cell>
          <cell r="E1375" t="str">
            <v>F</v>
          </cell>
        </row>
        <row r="1376">
          <cell r="B1376" t="str">
            <v>F400795</v>
          </cell>
          <cell r="C1376" t="str">
            <v>F400795</v>
          </cell>
          <cell r="D1376">
            <v>11</v>
          </cell>
          <cell r="E1376" t="str">
            <v>F</v>
          </cell>
        </row>
        <row r="1377">
          <cell r="B1377" t="str">
            <v>F400796</v>
          </cell>
          <cell r="C1377" t="str">
            <v>F400796</v>
          </cell>
          <cell r="D1377">
            <v>11</v>
          </cell>
          <cell r="E1377" t="str">
            <v>F</v>
          </cell>
        </row>
        <row r="1378">
          <cell r="B1378" t="str">
            <v>F400797</v>
          </cell>
          <cell r="C1378" t="str">
            <v>F400797</v>
          </cell>
          <cell r="D1378">
            <v>11</v>
          </cell>
          <cell r="E1378" t="str">
            <v>F</v>
          </cell>
        </row>
        <row r="1379">
          <cell r="B1379" t="str">
            <v>F400798</v>
          </cell>
          <cell r="C1379" t="str">
            <v>F400798</v>
          </cell>
          <cell r="D1379">
            <v>11</v>
          </cell>
          <cell r="E1379" t="str">
            <v>F</v>
          </cell>
        </row>
        <row r="1380">
          <cell r="B1380" t="str">
            <v>F5262230</v>
          </cell>
          <cell r="C1380" t="str">
            <v>F5262230</v>
          </cell>
          <cell r="D1380">
            <v>11</v>
          </cell>
          <cell r="E1380" t="str">
            <v>F</v>
          </cell>
        </row>
        <row r="1381">
          <cell r="B1381" t="str">
            <v>F526230</v>
          </cell>
          <cell r="C1381" t="str">
            <v>F526230</v>
          </cell>
          <cell r="D1381">
            <v>11</v>
          </cell>
          <cell r="E1381" t="str">
            <v>F</v>
          </cell>
        </row>
        <row r="1382">
          <cell r="B1382" t="str">
            <v>1000MSOR3WILDO</v>
          </cell>
          <cell r="C1382" t="str">
            <v>MSOR3WILDO</v>
          </cell>
          <cell r="D1382">
            <v>10</v>
          </cell>
          <cell r="E1382" t="str">
            <v>G</v>
          </cell>
        </row>
        <row r="1383">
          <cell r="B1383" t="str">
            <v>F400799</v>
          </cell>
          <cell r="C1383" t="str">
            <v>F400799</v>
          </cell>
          <cell r="D1383">
            <v>11</v>
          </cell>
          <cell r="E1383" t="str">
            <v>F</v>
          </cell>
        </row>
        <row r="1384">
          <cell r="B1384" t="str">
            <v>F400800</v>
          </cell>
          <cell r="C1384" t="str">
            <v>F400800</v>
          </cell>
          <cell r="D1384">
            <v>11</v>
          </cell>
          <cell r="E1384" t="str">
            <v>F</v>
          </cell>
        </row>
        <row r="1385">
          <cell r="B1385" t="str">
            <v>F400801</v>
          </cell>
          <cell r="C1385" t="str">
            <v>F400801</v>
          </cell>
          <cell r="D1385">
            <v>11</v>
          </cell>
          <cell r="E1385" t="str">
            <v>F</v>
          </cell>
        </row>
        <row r="1386">
          <cell r="B1386" t="str">
            <v>F400802</v>
          </cell>
          <cell r="C1386" t="str">
            <v>F400802</v>
          </cell>
          <cell r="D1386">
            <v>11</v>
          </cell>
          <cell r="E1386" t="str">
            <v>F</v>
          </cell>
        </row>
        <row r="1387">
          <cell r="B1387" t="str">
            <v>F400803</v>
          </cell>
          <cell r="C1387" t="str">
            <v>F400803</v>
          </cell>
          <cell r="D1387">
            <v>11</v>
          </cell>
          <cell r="E1387" t="str">
            <v>F</v>
          </cell>
        </row>
        <row r="1388">
          <cell r="B1388" t="str">
            <v>F400804</v>
          </cell>
          <cell r="C1388" t="str">
            <v>F400804</v>
          </cell>
          <cell r="D1388">
            <v>11</v>
          </cell>
          <cell r="E1388" t="str">
            <v>F</v>
          </cell>
        </row>
        <row r="1389">
          <cell r="B1389" t="str">
            <v>F400805</v>
          </cell>
          <cell r="C1389" t="str">
            <v>F400805</v>
          </cell>
          <cell r="D1389">
            <v>11</v>
          </cell>
          <cell r="E1389" t="str">
            <v>F</v>
          </cell>
        </row>
        <row r="1390">
          <cell r="B1390" t="str">
            <v>F400806</v>
          </cell>
          <cell r="C1390" t="str">
            <v>F400806</v>
          </cell>
          <cell r="D1390">
            <v>11</v>
          </cell>
          <cell r="E1390" t="str">
            <v>F</v>
          </cell>
        </row>
        <row r="1391">
          <cell r="B1391" t="str">
            <v>F400807</v>
          </cell>
          <cell r="C1391" t="str">
            <v>F400807</v>
          </cell>
          <cell r="D1391">
            <v>11</v>
          </cell>
          <cell r="E1391" t="str">
            <v>F</v>
          </cell>
        </row>
        <row r="1392">
          <cell r="B1392" t="str">
            <v>F400808</v>
          </cell>
          <cell r="C1392" t="str">
            <v>F400808</v>
          </cell>
          <cell r="D1392">
            <v>11</v>
          </cell>
          <cell r="E1392" t="str">
            <v>F</v>
          </cell>
        </row>
        <row r="1393">
          <cell r="B1393" t="str">
            <v>F400809</v>
          </cell>
          <cell r="C1393" t="str">
            <v>F400809</v>
          </cell>
          <cell r="D1393">
            <v>11</v>
          </cell>
          <cell r="E1393" t="str">
            <v>F</v>
          </cell>
        </row>
        <row r="1394">
          <cell r="B1394" t="str">
            <v>F526232</v>
          </cell>
          <cell r="C1394" t="str">
            <v>F526232</v>
          </cell>
          <cell r="D1394">
            <v>11</v>
          </cell>
          <cell r="E1394" t="str">
            <v>F</v>
          </cell>
        </row>
        <row r="1395">
          <cell r="B1395" t="str">
            <v>1000MSOR4</v>
          </cell>
          <cell r="C1395" t="str">
            <v>MSOR4</v>
          </cell>
          <cell r="D1395">
            <v>8</v>
          </cell>
          <cell r="E1395" t="str">
            <v>G</v>
          </cell>
        </row>
        <row r="1396">
          <cell r="B1396" t="str">
            <v>1000MSOR4MGMT</v>
          </cell>
          <cell r="C1396" t="str">
            <v>MSOR4MGMT</v>
          </cell>
          <cell r="D1396">
            <v>10</v>
          </cell>
          <cell r="E1396" t="str">
            <v>G</v>
          </cell>
        </row>
        <row r="1397">
          <cell r="B1397" t="str">
            <v>F400810</v>
          </cell>
          <cell r="C1397" t="str">
            <v>F400810</v>
          </cell>
          <cell r="D1397">
            <v>11</v>
          </cell>
          <cell r="E1397" t="str">
            <v>F</v>
          </cell>
        </row>
        <row r="1398">
          <cell r="B1398" t="str">
            <v>F400811</v>
          </cell>
          <cell r="C1398" t="str">
            <v>F400811</v>
          </cell>
          <cell r="D1398">
            <v>11</v>
          </cell>
          <cell r="E1398" t="str">
            <v>F</v>
          </cell>
        </row>
        <row r="1399">
          <cell r="B1399" t="str">
            <v>F400812</v>
          </cell>
          <cell r="C1399" t="str">
            <v>F400812</v>
          </cell>
          <cell r="D1399">
            <v>11</v>
          </cell>
          <cell r="E1399" t="str">
            <v>F</v>
          </cell>
        </row>
        <row r="1400">
          <cell r="B1400" t="str">
            <v>1000MSOR4CVINA</v>
          </cell>
          <cell r="C1400" t="str">
            <v>MSOR4CVINA</v>
          </cell>
          <cell r="D1400">
            <v>10</v>
          </cell>
          <cell r="E1400" t="str">
            <v>G</v>
          </cell>
        </row>
        <row r="1401">
          <cell r="B1401" t="str">
            <v>F400813</v>
          </cell>
          <cell r="C1401" t="str">
            <v>F400813</v>
          </cell>
          <cell r="D1401">
            <v>11</v>
          </cell>
          <cell r="E1401" t="str">
            <v>F</v>
          </cell>
        </row>
        <row r="1402">
          <cell r="B1402" t="str">
            <v>F400814</v>
          </cell>
          <cell r="C1402" t="str">
            <v>F400814</v>
          </cell>
          <cell r="D1402">
            <v>11</v>
          </cell>
          <cell r="E1402" t="str">
            <v>F</v>
          </cell>
        </row>
        <row r="1403">
          <cell r="B1403" t="str">
            <v>F400815</v>
          </cell>
          <cell r="C1403" t="str">
            <v>F400815</v>
          </cell>
          <cell r="D1403">
            <v>11</v>
          </cell>
          <cell r="E1403" t="str">
            <v>F</v>
          </cell>
        </row>
        <row r="1404">
          <cell r="B1404" t="str">
            <v>F400816</v>
          </cell>
          <cell r="C1404" t="str">
            <v>F400816</v>
          </cell>
          <cell r="D1404">
            <v>11</v>
          </cell>
          <cell r="E1404" t="str">
            <v>F</v>
          </cell>
        </row>
        <row r="1405">
          <cell r="B1405" t="str">
            <v>F400817</v>
          </cell>
          <cell r="C1405" t="str">
            <v>F400817</v>
          </cell>
          <cell r="D1405">
            <v>11</v>
          </cell>
          <cell r="E1405" t="str">
            <v>F</v>
          </cell>
        </row>
        <row r="1406">
          <cell r="B1406" t="str">
            <v>F400818</v>
          </cell>
          <cell r="C1406" t="str">
            <v>F400818</v>
          </cell>
          <cell r="D1406">
            <v>11</v>
          </cell>
          <cell r="E1406" t="str">
            <v>F</v>
          </cell>
        </row>
        <row r="1407">
          <cell r="B1407" t="str">
            <v>F400819</v>
          </cell>
          <cell r="C1407" t="str">
            <v>F400819</v>
          </cell>
          <cell r="D1407">
            <v>11</v>
          </cell>
          <cell r="E1407" t="str">
            <v>F</v>
          </cell>
        </row>
        <row r="1408">
          <cell r="B1408" t="str">
            <v>F400820</v>
          </cell>
          <cell r="C1408" t="str">
            <v>F400820</v>
          </cell>
          <cell r="D1408">
            <v>11</v>
          </cell>
          <cell r="E1408" t="str">
            <v>F</v>
          </cell>
        </row>
        <row r="1409">
          <cell r="B1409" t="str">
            <v>F400821</v>
          </cell>
          <cell r="C1409" t="str">
            <v>F400821</v>
          </cell>
          <cell r="D1409">
            <v>11</v>
          </cell>
          <cell r="E1409" t="str">
            <v>F</v>
          </cell>
        </row>
        <row r="1410">
          <cell r="B1410" t="str">
            <v>F400822</v>
          </cell>
          <cell r="C1410" t="str">
            <v>F400822</v>
          </cell>
          <cell r="D1410">
            <v>11</v>
          </cell>
          <cell r="E1410" t="str">
            <v>F</v>
          </cell>
        </row>
        <row r="1411">
          <cell r="B1411" t="str">
            <v>F400823</v>
          </cell>
          <cell r="C1411" t="str">
            <v>F400823</v>
          </cell>
          <cell r="D1411">
            <v>11</v>
          </cell>
          <cell r="E1411" t="str">
            <v>F</v>
          </cell>
        </row>
        <row r="1412">
          <cell r="B1412" t="str">
            <v>F526209</v>
          </cell>
          <cell r="C1412" t="str">
            <v>F526209</v>
          </cell>
          <cell r="D1412">
            <v>11</v>
          </cell>
          <cell r="E1412" t="str">
            <v>F</v>
          </cell>
        </row>
        <row r="1413">
          <cell r="B1413" t="str">
            <v>1000MSOR4MONRO</v>
          </cell>
          <cell r="C1413" t="str">
            <v>MSOR4MONRO</v>
          </cell>
          <cell r="D1413">
            <v>10</v>
          </cell>
          <cell r="E1413" t="str">
            <v>G</v>
          </cell>
        </row>
        <row r="1414">
          <cell r="B1414" t="str">
            <v>F400824</v>
          </cell>
          <cell r="C1414" t="str">
            <v>F400824</v>
          </cell>
          <cell r="D1414">
            <v>11</v>
          </cell>
          <cell r="E1414" t="str">
            <v>F</v>
          </cell>
        </row>
        <row r="1415">
          <cell r="B1415" t="str">
            <v>F400825</v>
          </cell>
          <cell r="C1415" t="str">
            <v>F400825</v>
          </cell>
          <cell r="D1415">
            <v>11</v>
          </cell>
          <cell r="E1415" t="str">
            <v>F</v>
          </cell>
        </row>
        <row r="1416">
          <cell r="B1416" t="str">
            <v>F400826</v>
          </cell>
          <cell r="C1416" t="str">
            <v>F400826</v>
          </cell>
          <cell r="D1416">
            <v>11</v>
          </cell>
          <cell r="E1416" t="str">
            <v>F</v>
          </cell>
        </row>
        <row r="1417">
          <cell r="B1417" t="str">
            <v>F400827</v>
          </cell>
          <cell r="C1417" t="str">
            <v>F400827</v>
          </cell>
          <cell r="D1417">
            <v>11</v>
          </cell>
          <cell r="E1417" t="str">
            <v>F</v>
          </cell>
        </row>
        <row r="1418">
          <cell r="B1418" t="str">
            <v>F400828</v>
          </cell>
          <cell r="C1418" t="str">
            <v>F400828</v>
          </cell>
          <cell r="D1418">
            <v>11</v>
          </cell>
          <cell r="E1418" t="str">
            <v>F</v>
          </cell>
        </row>
        <row r="1419">
          <cell r="B1419" t="str">
            <v>F400829</v>
          </cell>
          <cell r="C1419" t="str">
            <v>F400829</v>
          </cell>
          <cell r="D1419">
            <v>11</v>
          </cell>
          <cell r="E1419" t="str">
            <v>F</v>
          </cell>
        </row>
        <row r="1420">
          <cell r="B1420" t="str">
            <v>F400830</v>
          </cell>
          <cell r="C1420" t="str">
            <v>F400830</v>
          </cell>
          <cell r="D1420">
            <v>11</v>
          </cell>
          <cell r="E1420" t="str">
            <v>F</v>
          </cell>
        </row>
        <row r="1421">
          <cell r="B1421" t="str">
            <v>F400831</v>
          </cell>
          <cell r="C1421" t="str">
            <v>F400831</v>
          </cell>
          <cell r="D1421">
            <v>11</v>
          </cell>
          <cell r="E1421" t="str">
            <v>F</v>
          </cell>
        </row>
        <row r="1422">
          <cell r="B1422" t="str">
            <v>F400832</v>
          </cell>
          <cell r="C1422" t="str">
            <v>F400832</v>
          </cell>
          <cell r="D1422">
            <v>11</v>
          </cell>
          <cell r="E1422" t="str">
            <v>F</v>
          </cell>
        </row>
        <row r="1423">
          <cell r="B1423" t="str">
            <v>F400833</v>
          </cell>
          <cell r="C1423" t="str">
            <v>F400833</v>
          </cell>
          <cell r="D1423">
            <v>11</v>
          </cell>
          <cell r="E1423" t="str">
            <v>F</v>
          </cell>
        </row>
        <row r="1424">
          <cell r="B1424" t="str">
            <v>F400834</v>
          </cell>
          <cell r="C1424" t="str">
            <v>F400834</v>
          </cell>
          <cell r="D1424">
            <v>11</v>
          </cell>
          <cell r="E1424" t="str">
            <v>F</v>
          </cell>
        </row>
        <row r="1425">
          <cell r="B1425" t="str">
            <v>F526210</v>
          </cell>
          <cell r="C1425" t="str">
            <v>F526210</v>
          </cell>
          <cell r="D1425">
            <v>11</v>
          </cell>
          <cell r="E1425" t="str">
            <v>F</v>
          </cell>
        </row>
        <row r="1426">
          <cell r="B1426" t="str">
            <v>1000MSOR4ONTRO</v>
          </cell>
          <cell r="C1426" t="str">
            <v>MSOR4ONTRO</v>
          </cell>
          <cell r="D1426">
            <v>10</v>
          </cell>
          <cell r="E1426" t="str">
            <v>G</v>
          </cell>
        </row>
        <row r="1427">
          <cell r="B1427" t="str">
            <v>F400835</v>
          </cell>
          <cell r="C1427" t="str">
            <v>F400835</v>
          </cell>
          <cell r="D1427">
            <v>11</v>
          </cell>
          <cell r="E1427" t="str">
            <v>F</v>
          </cell>
        </row>
        <row r="1428">
          <cell r="B1428" t="str">
            <v>F400836</v>
          </cell>
          <cell r="C1428" t="str">
            <v>F400836</v>
          </cell>
          <cell r="D1428">
            <v>11</v>
          </cell>
          <cell r="E1428" t="str">
            <v>F</v>
          </cell>
        </row>
        <row r="1429">
          <cell r="B1429" t="str">
            <v>F400837</v>
          </cell>
          <cell r="C1429" t="str">
            <v>F400837</v>
          </cell>
          <cell r="D1429">
            <v>11</v>
          </cell>
          <cell r="E1429" t="str">
            <v>F</v>
          </cell>
        </row>
        <row r="1430">
          <cell r="B1430" t="str">
            <v>F400838</v>
          </cell>
          <cell r="C1430" t="str">
            <v>F400838</v>
          </cell>
          <cell r="D1430">
            <v>11</v>
          </cell>
          <cell r="E1430" t="str">
            <v>F</v>
          </cell>
        </row>
        <row r="1431">
          <cell r="B1431" t="str">
            <v>F400839</v>
          </cell>
          <cell r="C1431" t="str">
            <v>F400839</v>
          </cell>
          <cell r="D1431">
            <v>11</v>
          </cell>
          <cell r="E1431" t="str">
            <v>F</v>
          </cell>
        </row>
        <row r="1432">
          <cell r="B1432" t="str">
            <v>F400840</v>
          </cell>
          <cell r="C1432" t="str">
            <v>F400840</v>
          </cell>
          <cell r="D1432">
            <v>11</v>
          </cell>
          <cell r="E1432" t="str">
            <v>F</v>
          </cell>
        </row>
        <row r="1433">
          <cell r="B1433" t="str">
            <v>F400841</v>
          </cell>
          <cell r="C1433" t="str">
            <v>F400841</v>
          </cell>
          <cell r="D1433">
            <v>11</v>
          </cell>
          <cell r="E1433" t="str">
            <v>F</v>
          </cell>
        </row>
        <row r="1434">
          <cell r="B1434" t="str">
            <v>F400842</v>
          </cell>
          <cell r="C1434" t="str">
            <v>F400842</v>
          </cell>
          <cell r="D1434">
            <v>11</v>
          </cell>
          <cell r="E1434" t="str">
            <v>F</v>
          </cell>
        </row>
        <row r="1435">
          <cell r="B1435" t="str">
            <v>F400843</v>
          </cell>
          <cell r="C1435" t="str">
            <v>F400843</v>
          </cell>
          <cell r="D1435">
            <v>11</v>
          </cell>
          <cell r="E1435" t="str">
            <v>F</v>
          </cell>
        </row>
        <row r="1436">
          <cell r="B1436" t="str">
            <v>F400844</v>
          </cell>
          <cell r="C1436" t="str">
            <v>F400844</v>
          </cell>
          <cell r="D1436">
            <v>11</v>
          </cell>
          <cell r="E1436" t="str">
            <v>F</v>
          </cell>
        </row>
        <row r="1437">
          <cell r="B1437" t="str">
            <v>F400845</v>
          </cell>
          <cell r="C1437" t="str">
            <v>F400845</v>
          </cell>
          <cell r="D1437">
            <v>11</v>
          </cell>
          <cell r="E1437" t="str">
            <v>F</v>
          </cell>
        </row>
        <row r="1438">
          <cell r="B1438" t="str">
            <v>F526216</v>
          </cell>
          <cell r="C1438" t="str">
            <v>F526216</v>
          </cell>
          <cell r="D1438">
            <v>11</v>
          </cell>
          <cell r="E1438" t="str">
            <v>F</v>
          </cell>
        </row>
        <row r="1439">
          <cell r="B1439" t="str">
            <v>1000MSOR4MNTBL</v>
          </cell>
          <cell r="C1439" t="str">
            <v>MSOR4MNTBL</v>
          </cell>
          <cell r="D1439">
            <v>10</v>
          </cell>
          <cell r="E1439" t="str">
            <v>G</v>
          </cell>
        </row>
        <row r="1440">
          <cell r="B1440" t="str">
            <v>F400846</v>
          </cell>
          <cell r="C1440" t="str">
            <v>F400846</v>
          </cell>
          <cell r="D1440">
            <v>11</v>
          </cell>
          <cell r="E1440" t="str">
            <v>F</v>
          </cell>
        </row>
        <row r="1441">
          <cell r="B1441" t="str">
            <v>F400847</v>
          </cell>
          <cell r="C1441" t="str">
            <v>F400847</v>
          </cell>
          <cell r="D1441">
            <v>11</v>
          </cell>
          <cell r="E1441" t="str">
            <v>F</v>
          </cell>
        </row>
        <row r="1442">
          <cell r="B1442" t="str">
            <v>F400848</v>
          </cell>
          <cell r="C1442" t="str">
            <v>F400848</v>
          </cell>
          <cell r="D1442">
            <v>11</v>
          </cell>
          <cell r="E1442" t="str">
            <v>F</v>
          </cell>
        </row>
        <row r="1443">
          <cell r="B1443" t="str">
            <v>F400849</v>
          </cell>
          <cell r="C1443" t="str">
            <v>F400849</v>
          </cell>
          <cell r="D1443">
            <v>11</v>
          </cell>
          <cell r="E1443" t="str">
            <v>F</v>
          </cell>
        </row>
        <row r="1444">
          <cell r="B1444" t="str">
            <v>F400850</v>
          </cell>
          <cell r="C1444" t="str">
            <v>F400850</v>
          </cell>
          <cell r="D1444">
            <v>11</v>
          </cell>
          <cell r="E1444" t="str">
            <v>F</v>
          </cell>
        </row>
        <row r="1445">
          <cell r="B1445" t="str">
            <v>F400851</v>
          </cell>
          <cell r="C1445" t="str">
            <v>F400851</v>
          </cell>
          <cell r="D1445">
            <v>11</v>
          </cell>
          <cell r="E1445" t="str">
            <v>F</v>
          </cell>
        </row>
        <row r="1446">
          <cell r="B1446" t="str">
            <v>F400852</v>
          </cell>
          <cell r="C1446" t="str">
            <v>F400852</v>
          </cell>
          <cell r="D1446">
            <v>11</v>
          </cell>
          <cell r="E1446" t="str">
            <v>F</v>
          </cell>
        </row>
        <row r="1447">
          <cell r="B1447" t="str">
            <v>F400853</v>
          </cell>
          <cell r="C1447" t="str">
            <v>F400853</v>
          </cell>
          <cell r="D1447">
            <v>11</v>
          </cell>
          <cell r="E1447" t="str">
            <v>F</v>
          </cell>
        </row>
        <row r="1448">
          <cell r="B1448" t="str">
            <v>F400854</v>
          </cell>
          <cell r="C1448" t="str">
            <v>F400854</v>
          </cell>
          <cell r="D1448">
            <v>11</v>
          </cell>
          <cell r="E1448" t="str">
            <v>F</v>
          </cell>
        </row>
        <row r="1449">
          <cell r="B1449" t="str">
            <v>F400855</v>
          </cell>
          <cell r="C1449" t="str">
            <v>F400855</v>
          </cell>
          <cell r="D1449">
            <v>11</v>
          </cell>
          <cell r="E1449" t="str">
            <v>F</v>
          </cell>
        </row>
        <row r="1450">
          <cell r="B1450" t="str">
            <v>F400856</v>
          </cell>
          <cell r="C1450" t="str">
            <v>F400856</v>
          </cell>
          <cell r="D1450">
            <v>11</v>
          </cell>
          <cell r="E1450" t="str">
            <v>F</v>
          </cell>
        </row>
        <row r="1451">
          <cell r="B1451" t="str">
            <v>F526208</v>
          </cell>
          <cell r="C1451" t="str">
            <v>F526208</v>
          </cell>
          <cell r="D1451">
            <v>11</v>
          </cell>
          <cell r="E1451" t="str">
            <v>F</v>
          </cell>
        </row>
        <row r="1452">
          <cell r="B1452" t="str">
            <v>1000MSOR4SANJC</v>
          </cell>
          <cell r="C1452" t="str">
            <v>MSOR4SANJC</v>
          </cell>
          <cell r="D1452">
            <v>10</v>
          </cell>
          <cell r="E1452" t="str">
            <v>G</v>
          </cell>
        </row>
        <row r="1453">
          <cell r="B1453" t="str">
            <v>F400857</v>
          </cell>
          <cell r="C1453" t="str">
            <v>F400857</v>
          </cell>
          <cell r="D1453">
            <v>11</v>
          </cell>
          <cell r="E1453" t="str">
            <v>F</v>
          </cell>
        </row>
        <row r="1454">
          <cell r="B1454" t="str">
            <v>F400858</v>
          </cell>
          <cell r="C1454" t="str">
            <v>F400858</v>
          </cell>
          <cell r="D1454">
            <v>11</v>
          </cell>
          <cell r="E1454" t="str">
            <v>F</v>
          </cell>
        </row>
        <row r="1455">
          <cell r="B1455" t="str">
            <v>F400859</v>
          </cell>
          <cell r="C1455" t="str">
            <v>F400859</v>
          </cell>
          <cell r="D1455">
            <v>11</v>
          </cell>
          <cell r="E1455" t="str">
            <v>F</v>
          </cell>
        </row>
        <row r="1456">
          <cell r="B1456" t="str">
            <v>F400860</v>
          </cell>
          <cell r="C1456" t="str">
            <v>F400860</v>
          </cell>
          <cell r="D1456">
            <v>11</v>
          </cell>
          <cell r="E1456" t="str">
            <v>F</v>
          </cell>
        </row>
        <row r="1457">
          <cell r="B1457" t="str">
            <v>F400861</v>
          </cell>
          <cell r="C1457" t="str">
            <v>F400861</v>
          </cell>
          <cell r="D1457">
            <v>11</v>
          </cell>
          <cell r="E1457" t="str">
            <v>F</v>
          </cell>
        </row>
        <row r="1458">
          <cell r="B1458" t="str">
            <v>F400862</v>
          </cell>
          <cell r="C1458" t="str">
            <v>F400862</v>
          </cell>
          <cell r="D1458">
            <v>11</v>
          </cell>
          <cell r="E1458" t="str">
            <v>F</v>
          </cell>
        </row>
        <row r="1459">
          <cell r="B1459" t="str">
            <v>F400863</v>
          </cell>
          <cell r="C1459" t="str">
            <v>F400863</v>
          </cell>
          <cell r="D1459">
            <v>11</v>
          </cell>
          <cell r="E1459" t="str">
            <v>F</v>
          </cell>
        </row>
        <row r="1460">
          <cell r="B1460" t="str">
            <v>F400864</v>
          </cell>
          <cell r="C1460" t="str">
            <v>F400864</v>
          </cell>
          <cell r="D1460">
            <v>11</v>
          </cell>
          <cell r="E1460" t="str">
            <v>F</v>
          </cell>
        </row>
        <row r="1461">
          <cell r="B1461" t="str">
            <v>F400865</v>
          </cell>
          <cell r="C1461" t="str">
            <v>F400865</v>
          </cell>
          <cell r="D1461">
            <v>11</v>
          </cell>
          <cell r="E1461" t="str">
            <v>F</v>
          </cell>
        </row>
        <row r="1462">
          <cell r="B1462" t="str">
            <v>F400866</v>
          </cell>
          <cell r="C1462" t="str">
            <v>F400866</v>
          </cell>
          <cell r="D1462">
            <v>11</v>
          </cell>
          <cell r="E1462" t="str">
            <v>F</v>
          </cell>
        </row>
        <row r="1463">
          <cell r="B1463" t="str">
            <v>F400867</v>
          </cell>
          <cell r="C1463" t="str">
            <v>F400867</v>
          </cell>
          <cell r="D1463">
            <v>11</v>
          </cell>
          <cell r="E1463" t="str">
            <v>F</v>
          </cell>
        </row>
        <row r="1464">
          <cell r="B1464" t="str">
            <v>F526227</v>
          </cell>
          <cell r="C1464" t="str">
            <v>F526227</v>
          </cell>
          <cell r="D1464">
            <v>11</v>
          </cell>
          <cell r="E1464" t="str">
            <v>F</v>
          </cell>
        </row>
        <row r="1465">
          <cell r="B1465" t="str">
            <v>1000MSOR4PORTV</v>
          </cell>
          <cell r="C1465" t="str">
            <v>MSOR4PORTV</v>
          </cell>
          <cell r="D1465">
            <v>10</v>
          </cell>
          <cell r="E1465" t="str">
            <v>G</v>
          </cell>
        </row>
        <row r="1466">
          <cell r="B1466" t="str">
            <v>F400868</v>
          </cell>
          <cell r="C1466" t="str">
            <v>F400868</v>
          </cell>
          <cell r="D1466">
            <v>11</v>
          </cell>
          <cell r="E1466" t="str">
            <v>F</v>
          </cell>
        </row>
        <row r="1467">
          <cell r="B1467" t="str">
            <v>F400869</v>
          </cell>
          <cell r="C1467" t="str">
            <v>F400869</v>
          </cell>
          <cell r="D1467">
            <v>11</v>
          </cell>
          <cell r="E1467" t="str">
            <v>F</v>
          </cell>
        </row>
        <row r="1468">
          <cell r="B1468" t="str">
            <v>F400870</v>
          </cell>
          <cell r="C1468" t="str">
            <v>F400870</v>
          </cell>
          <cell r="D1468">
            <v>11</v>
          </cell>
          <cell r="E1468" t="str">
            <v>F</v>
          </cell>
        </row>
        <row r="1469">
          <cell r="B1469" t="str">
            <v>F400871</v>
          </cell>
          <cell r="C1469" t="str">
            <v>F400871</v>
          </cell>
          <cell r="D1469">
            <v>11</v>
          </cell>
          <cell r="E1469" t="str">
            <v>F</v>
          </cell>
        </row>
        <row r="1470">
          <cell r="B1470" t="str">
            <v>F400872</v>
          </cell>
          <cell r="C1470" t="str">
            <v>F400872</v>
          </cell>
          <cell r="D1470">
            <v>11</v>
          </cell>
          <cell r="E1470" t="str">
            <v>F</v>
          </cell>
        </row>
        <row r="1471">
          <cell r="B1471" t="str">
            <v>F400873</v>
          </cell>
          <cell r="C1471" t="str">
            <v>F400873</v>
          </cell>
          <cell r="D1471">
            <v>11</v>
          </cell>
          <cell r="E1471" t="str">
            <v>F</v>
          </cell>
        </row>
        <row r="1472">
          <cell r="B1472" t="str">
            <v>F400874</v>
          </cell>
          <cell r="C1472" t="str">
            <v>F400874</v>
          </cell>
          <cell r="D1472">
            <v>11</v>
          </cell>
          <cell r="E1472" t="str">
            <v>F</v>
          </cell>
        </row>
        <row r="1473">
          <cell r="B1473" t="str">
            <v>F400875</v>
          </cell>
          <cell r="C1473" t="str">
            <v>F400875</v>
          </cell>
          <cell r="D1473">
            <v>11</v>
          </cell>
          <cell r="E1473" t="str">
            <v>F</v>
          </cell>
        </row>
        <row r="1474">
          <cell r="B1474" t="str">
            <v>F400876</v>
          </cell>
          <cell r="C1474" t="str">
            <v>F400876</v>
          </cell>
          <cell r="D1474">
            <v>11</v>
          </cell>
          <cell r="E1474" t="str">
            <v>F</v>
          </cell>
        </row>
        <row r="1475">
          <cell r="B1475" t="str">
            <v>F400877</v>
          </cell>
          <cell r="C1475" t="str">
            <v>F400877</v>
          </cell>
          <cell r="D1475">
            <v>11</v>
          </cell>
          <cell r="E1475" t="str">
            <v>F</v>
          </cell>
        </row>
        <row r="1476">
          <cell r="B1476" t="str">
            <v>F400878</v>
          </cell>
          <cell r="C1476" t="str">
            <v>F400878</v>
          </cell>
          <cell r="D1476">
            <v>11</v>
          </cell>
          <cell r="E1476" t="str">
            <v>F</v>
          </cell>
        </row>
        <row r="1477">
          <cell r="B1477" t="str">
            <v>1000MSOR5</v>
          </cell>
          <cell r="C1477" t="str">
            <v>MSOR5</v>
          </cell>
          <cell r="D1477">
            <v>8</v>
          </cell>
          <cell r="E1477" t="str">
            <v>G</v>
          </cell>
        </row>
        <row r="1478">
          <cell r="B1478" t="str">
            <v>1000MSOR5MGMT</v>
          </cell>
          <cell r="C1478" t="str">
            <v>MSOR5MGMT</v>
          </cell>
          <cell r="D1478">
            <v>10</v>
          </cell>
          <cell r="E1478" t="str">
            <v>G</v>
          </cell>
        </row>
        <row r="1479">
          <cell r="B1479" t="str">
            <v>F400879</v>
          </cell>
          <cell r="C1479" t="str">
            <v>F400879</v>
          </cell>
          <cell r="D1479">
            <v>11</v>
          </cell>
          <cell r="E1479" t="str">
            <v>F</v>
          </cell>
        </row>
        <row r="1480">
          <cell r="B1480" t="str">
            <v>F400880</v>
          </cell>
          <cell r="C1480" t="str">
            <v>F400880</v>
          </cell>
          <cell r="D1480">
            <v>11</v>
          </cell>
          <cell r="E1480" t="str">
            <v>F</v>
          </cell>
        </row>
        <row r="1481">
          <cell r="B1481" t="str">
            <v>1000MSOR5VNTUR</v>
          </cell>
          <cell r="C1481" t="str">
            <v>MSOR5VNTUR</v>
          </cell>
          <cell r="D1481">
            <v>10</v>
          </cell>
          <cell r="E1481" t="str">
            <v>G</v>
          </cell>
        </row>
        <row r="1482">
          <cell r="B1482" t="str">
            <v>F400881</v>
          </cell>
          <cell r="C1482" t="str">
            <v>F400881</v>
          </cell>
          <cell r="D1482">
            <v>11</v>
          </cell>
          <cell r="E1482" t="str">
            <v>F</v>
          </cell>
        </row>
        <row r="1483">
          <cell r="B1483" t="str">
            <v>F400882</v>
          </cell>
          <cell r="C1483" t="str">
            <v>F400882</v>
          </cell>
          <cell r="D1483">
            <v>11</v>
          </cell>
          <cell r="E1483" t="str">
            <v>F</v>
          </cell>
        </row>
        <row r="1484">
          <cell r="B1484" t="str">
            <v>F400883</v>
          </cell>
          <cell r="C1484" t="str">
            <v>F400883</v>
          </cell>
          <cell r="D1484">
            <v>11</v>
          </cell>
          <cell r="E1484" t="str">
            <v>F</v>
          </cell>
        </row>
        <row r="1485">
          <cell r="B1485" t="str">
            <v>F400884</v>
          </cell>
          <cell r="C1485" t="str">
            <v>F400884</v>
          </cell>
          <cell r="D1485">
            <v>11</v>
          </cell>
          <cell r="E1485" t="str">
            <v>F</v>
          </cell>
        </row>
        <row r="1486">
          <cell r="B1486" t="str">
            <v>F400885</v>
          </cell>
          <cell r="C1486" t="str">
            <v>F400885</v>
          </cell>
          <cell r="D1486">
            <v>11</v>
          </cell>
          <cell r="E1486" t="str">
            <v>F</v>
          </cell>
        </row>
        <row r="1487">
          <cell r="B1487" t="str">
            <v>F400886</v>
          </cell>
          <cell r="C1487" t="str">
            <v>F400886</v>
          </cell>
          <cell r="D1487">
            <v>11</v>
          </cell>
          <cell r="E1487" t="str">
            <v>F</v>
          </cell>
        </row>
        <row r="1488">
          <cell r="B1488" t="str">
            <v>F400887</v>
          </cell>
          <cell r="C1488" t="str">
            <v>F400887</v>
          </cell>
          <cell r="D1488">
            <v>11</v>
          </cell>
          <cell r="E1488" t="str">
            <v>F</v>
          </cell>
        </row>
        <row r="1489">
          <cell r="B1489" t="str">
            <v>F400888</v>
          </cell>
          <cell r="C1489" t="str">
            <v>F400888</v>
          </cell>
          <cell r="D1489">
            <v>11</v>
          </cell>
          <cell r="E1489" t="str">
            <v>F</v>
          </cell>
        </row>
        <row r="1490">
          <cell r="B1490" t="str">
            <v>F400889</v>
          </cell>
          <cell r="C1490" t="str">
            <v>F400889</v>
          </cell>
          <cell r="D1490">
            <v>11</v>
          </cell>
          <cell r="E1490" t="str">
            <v>F</v>
          </cell>
        </row>
        <row r="1491">
          <cell r="B1491" t="str">
            <v>F400890</v>
          </cell>
          <cell r="C1491" t="str">
            <v>F400890</v>
          </cell>
          <cell r="D1491">
            <v>11</v>
          </cell>
          <cell r="E1491" t="str">
            <v>F</v>
          </cell>
        </row>
        <row r="1492">
          <cell r="B1492" t="str">
            <v>F400891</v>
          </cell>
          <cell r="C1492" t="str">
            <v>F400891</v>
          </cell>
          <cell r="D1492">
            <v>11</v>
          </cell>
          <cell r="E1492" t="str">
            <v>F</v>
          </cell>
        </row>
        <row r="1493">
          <cell r="B1493" t="str">
            <v>F526219</v>
          </cell>
          <cell r="C1493" t="str">
            <v>F526219</v>
          </cell>
          <cell r="D1493">
            <v>11</v>
          </cell>
          <cell r="E1493" t="str">
            <v>F</v>
          </cell>
        </row>
        <row r="1494">
          <cell r="B1494" t="str">
            <v>1000MSOR5STBAR</v>
          </cell>
          <cell r="C1494" t="str">
            <v>MSOR5STBAR</v>
          </cell>
          <cell r="D1494">
            <v>10</v>
          </cell>
          <cell r="E1494" t="str">
            <v>G</v>
          </cell>
        </row>
        <row r="1495">
          <cell r="B1495" t="str">
            <v>F400892</v>
          </cell>
          <cell r="C1495" t="str">
            <v>F400892</v>
          </cell>
          <cell r="D1495">
            <v>11</v>
          </cell>
          <cell r="E1495" t="str">
            <v>F</v>
          </cell>
        </row>
        <row r="1496">
          <cell r="B1496" t="str">
            <v>F400893</v>
          </cell>
          <cell r="C1496" t="str">
            <v>F400893</v>
          </cell>
          <cell r="D1496">
            <v>11</v>
          </cell>
          <cell r="E1496" t="str">
            <v>F</v>
          </cell>
        </row>
        <row r="1497">
          <cell r="B1497" t="str">
            <v>F400894</v>
          </cell>
          <cell r="C1497" t="str">
            <v>F400894</v>
          </cell>
          <cell r="D1497">
            <v>11</v>
          </cell>
          <cell r="E1497" t="str">
            <v>F</v>
          </cell>
        </row>
        <row r="1498">
          <cell r="B1498" t="str">
            <v>F400895</v>
          </cell>
          <cell r="C1498" t="str">
            <v>F400895</v>
          </cell>
          <cell r="D1498">
            <v>11</v>
          </cell>
          <cell r="E1498" t="str">
            <v>F</v>
          </cell>
        </row>
        <row r="1499">
          <cell r="B1499" t="str">
            <v>F400896</v>
          </cell>
          <cell r="C1499" t="str">
            <v>F400896</v>
          </cell>
          <cell r="D1499">
            <v>11</v>
          </cell>
          <cell r="E1499" t="str">
            <v>F</v>
          </cell>
        </row>
        <row r="1500">
          <cell r="B1500" t="str">
            <v>F400897</v>
          </cell>
          <cell r="C1500" t="str">
            <v>F400897</v>
          </cell>
          <cell r="D1500">
            <v>11</v>
          </cell>
          <cell r="E1500" t="str">
            <v>F</v>
          </cell>
        </row>
        <row r="1501">
          <cell r="B1501" t="str">
            <v>F400898</v>
          </cell>
          <cell r="C1501" t="str">
            <v>F400898</v>
          </cell>
          <cell r="D1501">
            <v>11</v>
          </cell>
          <cell r="E1501" t="str">
            <v>F</v>
          </cell>
        </row>
        <row r="1502">
          <cell r="B1502" t="str">
            <v>F400899</v>
          </cell>
          <cell r="C1502" t="str">
            <v>F400899</v>
          </cell>
          <cell r="D1502">
            <v>11</v>
          </cell>
          <cell r="E1502" t="str">
            <v>F</v>
          </cell>
        </row>
        <row r="1503">
          <cell r="B1503" t="str">
            <v>F400900</v>
          </cell>
          <cell r="C1503" t="str">
            <v>F400900</v>
          </cell>
          <cell r="D1503">
            <v>11</v>
          </cell>
          <cell r="E1503" t="str">
            <v>F</v>
          </cell>
        </row>
        <row r="1504">
          <cell r="B1504" t="str">
            <v>F400901</v>
          </cell>
          <cell r="C1504" t="str">
            <v>F400901</v>
          </cell>
          <cell r="D1504">
            <v>11</v>
          </cell>
          <cell r="E1504" t="str">
            <v>F</v>
          </cell>
        </row>
        <row r="1505">
          <cell r="B1505" t="str">
            <v>F400902</v>
          </cell>
          <cell r="C1505" t="str">
            <v>F400902</v>
          </cell>
          <cell r="D1505">
            <v>11</v>
          </cell>
          <cell r="E1505" t="str">
            <v>F</v>
          </cell>
        </row>
        <row r="1506">
          <cell r="B1506" t="str">
            <v>F526226</v>
          </cell>
          <cell r="C1506" t="str">
            <v>F526226</v>
          </cell>
          <cell r="D1506">
            <v>11</v>
          </cell>
          <cell r="E1506" t="str">
            <v>F</v>
          </cell>
        </row>
        <row r="1507">
          <cell r="B1507" t="str">
            <v>1000MSOR5THOAK</v>
          </cell>
          <cell r="C1507" t="str">
            <v>MSOR5THOAK</v>
          </cell>
          <cell r="D1507">
            <v>10</v>
          </cell>
          <cell r="E1507" t="str">
            <v>G</v>
          </cell>
        </row>
        <row r="1508">
          <cell r="B1508" t="str">
            <v>F400903</v>
          </cell>
          <cell r="C1508" t="str">
            <v>F400903</v>
          </cell>
          <cell r="D1508">
            <v>11</v>
          </cell>
          <cell r="E1508" t="str">
            <v>F</v>
          </cell>
        </row>
        <row r="1509">
          <cell r="B1509" t="str">
            <v>F400904</v>
          </cell>
          <cell r="C1509" t="str">
            <v>F400904</v>
          </cell>
          <cell r="D1509">
            <v>11</v>
          </cell>
          <cell r="E1509" t="str">
            <v>F</v>
          </cell>
        </row>
        <row r="1510">
          <cell r="B1510" t="str">
            <v>F400905</v>
          </cell>
          <cell r="C1510" t="str">
            <v>F400905</v>
          </cell>
          <cell r="D1510">
            <v>11</v>
          </cell>
          <cell r="E1510" t="str">
            <v>F</v>
          </cell>
        </row>
        <row r="1511">
          <cell r="B1511" t="str">
            <v>F400906</v>
          </cell>
          <cell r="C1511" t="str">
            <v>F400906</v>
          </cell>
          <cell r="D1511">
            <v>11</v>
          </cell>
          <cell r="E1511" t="str">
            <v>F</v>
          </cell>
        </row>
        <row r="1512">
          <cell r="B1512" t="str">
            <v>F400907</v>
          </cell>
          <cell r="C1512" t="str">
            <v>F400907</v>
          </cell>
          <cell r="D1512">
            <v>11</v>
          </cell>
          <cell r="E1512" t="str">
            <v>F</v>
          </cell>
        </row>
        <row r="1513">
          <cell r="B1513" t="str">
            <v>F400908</v>
          </cell>
          <cell r="C1513" t="str">
            <v>F400908</v>
          </cell>
          <cell r="D1513">
            <v>11</v>
          </cell>
          <cell r="E1513" t="str">
            <v>F</v>
          </cell>
        </row>
        <row r="1514">
          <cell r="B1514" t="str">
            <v>F400909</v>
          </cell>
          <cell r="C1514" t="str">
            <v>F400909</v>
          </cell>
          <cell r="D1514">
            <v>11</v>
          </cell>
          <cell r="E1514" t="str">
            <v>F</v>
          </cell>
        </row>
        <row r="1515">
          <cell r="B1515" t="str">
            <v>F400910</v>
          </cell>
          <cell r="C1515" t="str">
            <v>F400910</v>
          </cell>
          <cell r="D1515">
            <v>11</v>
          </cell>
          <cell r="E1515" t="str">
            <v>F</v>
          </cell>
        </row>
        <row r="1516">
          <cell r="B1516" t="str">
            <v>F400911</v>
          </cell>
          <cell r="C1516" t="str">
            <v>F400911</v>
          </cell>
          <cell r="D1516">
            <v>11</v>
          </cell>
          <cell r="E1516" t="str">
            <v>F</v>
          </cell>
        </row>
        <row r="1517">
          <cell r="B1517" t="str">
            <v>F400912</v>
          </cell>
          <cell r="C1517" t="str">
            <v>F400912</v>
          </cell>
          <cell r="D1517">
            <v>11</v>
          </cell>
          <cell r="E1517" t="str">
            <v>F</v>
          </cell>
        </row>
        <row r="1518">
          <cell r="B1518" t="str">
            <v>F400913</v>
          </cell>
          <cell r="C1518" t="str">
            <v>F400913</v>
          </cell>
          <cell r="D1518">
            <v>11</v>
          </cell>
          <cell r="E1518" t="str">
            <v>F</v>
          </cell>
        </row>
        <row r="1519">
          <cell r="B1519" t="str">
            <v>F526217</v>
          </cell>
          <cell r="C1519" t="str">
            <v>F526217</v>
          </cell>
          <cell r="D1519">
            <v>11</v>
          </cell>
          <cell r="E1519" t="str">
            <v>F</v>
          </cell>
        </row>
        <row r="1520">
          <cell r="B1520" t="str">
            <v>1000MSOR5VALEN</v>
          </cell>
          <cell r="C1520" t="str">
            <v>MSOR5VALEN</v>
          </cell>
          <cell r="D1520">
            <v>10</v>
          </cell>
          <cell r="E1520" t="str">
            <v>G</v>
          </cell>
        </row>
        <row r="1521">
          <cell r="B1521" t="str">
            <v>F400914</v>
          </cell>
          <cell r="C1521" t="str">
            <v>F400914</v>
          </cell>
          <cell r="D1521">
            <v>11</v>
          </cell>
          <cell r="E1521" t="str">
            <v>F</v>
          </cell>
        </row>
        <row r="1522">
          <cell r="B1522" t="str">
            <v>F400915</v>
          </cell>
          <cell r="C1522" t="str">
            <v>F400915</v>
          </cell>
          <cell r="D1522">
            <v>11</v>
          </cell>
          <cell r="E1522" t="str">
            <v>F</v>
          </cell>
        </row>
        <row r="1523">
          <cell r="B1523" t="str">
            <v>F400916</v>
          </cell>
          <cell r="C1523" t="str">
            <v>F400916</v>
          </cell>
          <cell r="D1523">
            <v>11</v>
          </cell>
          <cell r="E1523" t="str">
            <v>F</v>
          </cell>
        </row>
        <row r="1524">
          <cell r="B1524" t="str">
            <v>F400917</v>
          </cell>
          <cell r="C1524" t="str">
            <v>F400917</v>
          </cell>
          <cell r="D1524">
            <v>11</v>
          </cell>
          <cell r="E1524" t="str">
            <v>F</v>
          </cell>
        </row>
        <row r="1525">
          <cell r="B1525" t="str">
            <v>F400918</v>
          </cell>
          <cell r="C1525" t="str">
            <v>F400918</v>
          </cell>
          <cell r="D1525">
            <v>11</v>
          </cell>
          <cell r="E1525" t="str">
            <v>F</v>
          </cell>
        </row>
        <row r="1526">
          <cell r="B1526" t="str">
            <v>F400919</v>
          </cell>
          <cell r="C1526" t="str">
            <v>F400919</v>
          </cell>
          <cell r="D1526">
            <v>11</v>
          </cell>
          <cell r="E1526" t="str">
            <v>F</v>
          </cell>
        </row>
        <row r="1527">
          <cell r="B1527" t="str">
            <v>F400920</v>
          </cell>
          <cell r="C1527" t="str">
            <v>F400920</v>
          </cell>
          <cell r="D1527">
            <v>11</v>
          </cell>
          <cell r="E1527" t="str">
            <v>F</v>
          </cell>
        </row>
        <row r="1528">
          <cell r="B1528" t="str">
            <v>F400921</v>
          </cell>
          <cell r="C1528" t="str">
            <v>F400921</v>
          </cell>
          <cell r="D1528">
            <v>11</v>
          </cell>
          <cell r="E1528" t="str">
            <v>F</v>
          </cell>
        </row>
        <row r="1529">
          <cell r="B1529" t="str">
            <v>F400922</v>
          </cell>
          <cell r="C1529" t="str">
            <v>F400922</v>
          </cell>
          <cell r="D1529">
            <v>11</v>
          </cell>
          <cell r="E1529" t="str">
            <v>F</v>
          </cell>
        </row>
        <row r="1530">
          <cell r="B1530" t="str">
            <v>F400923</v>
          </cell>
          <cell r="C1530" t="str">
            <v>F400923</v>
          </cell>
          <cell r="D1530">
            <v>11</v>
          </cell>
          <cell r="E1530" t="str">
            <v>F</v>
          </cell>
        </row>
        <row r="1531">
          <cell r="B1531" t="str">
            <v>F526228</v>
          </cell>
          <cell r="C1531" t="str">
            <v>F526228</v>
          </cell>
          <cell r="D1531">
            <v>11</v>
          </cell>
          <cell r="E1531" t="str">
            <v>F</v>
          </cell>
        </row>
        <row r="1532">
          <cell r="B1532" t="str">
            <v>1000MSOR5ANTVA</v>
          </cell>
          <cell r="C1532" t="str">
            <v>MSOR5ANTVA</v>
          </cell>
          <cell r="D1532">
            <v>10</v>
          </cell>
          <cell r="E1532" t="str">
            <v>G</v>
          </cell>
        </row>
        <row r="1533">
          <cell r="B1533" t="str">
            <v>F400924</v>
          </cell>
          <cell r="C1533" t="str">
            <v>F400924</v>
          </cell>
          <cell r="D1533">
            <v>11</v>
          </cell>
          <cell r="E1533" t="str">
            <v>F</v>
          </cell>
        </row>
        <row r="1534">
          <cell r="B1534" t="str">
            <v>F400925</v>
          </cell>
          <cell r="C1534" t="str">
            <v>F400925</v>
          </cell>
          <cell r="D1534">
            <v>11</v>
          </cell>
          <cell r="E1534" t="str">
            <v>F</v>
          </cell>
        </row>
        <row r="1535">
          <cell r="B1535" t="str">
            <v>F400926</v>
          </cell>
          <cell r="C1535" t="str">
            <v>F400926</v>
          </cell>
          <cell r="D1535">
            <v>11</v>
          </cell>
          <cell r="E1535" t="str">
            <v>F</v>
          </cell>
        </row>
        <row r="1536">
          <cell r="B1536" t="str">
            <v>F400927</v>
          </cell>
          <cell r="C1536" t="str">
            <v>F400927</v>
          </cell>
          <cell r="D1536">
            <v>11</v>
          </cell>
          <cell r="E1536" t="str">
            <v>F</v>
          </cell>
        </row>
        <row r="1537">
          <cell r="B1537" t="str">
            <v>F400928</v>
          </cell>
          <cell r="C1537" t="str">
            <v>F400928</v>
          </cell>
          <cell r="D1537">
            <v>11</v>
          </cell>
          <cell r="E1537" t="str">
            <v>F</v>
          </cell>
        </row>
        <row r="1538">
          <cell r="B1538" t="str">
            <v>F400929</v>
          </cell>
          <cell r="C1538" t="str">
            <v>F400929</v>
          </cell>
          <cell r="D1538">
            <v>11</v>
          </cell>
          <cell r="E1538" t="str">
            <v>F</v>
          </cell>
        </row>
        <row r="1539">
          <cell r="B1539" t="str">
            <v>F400930</v>
          </cell>
          <cell r="C1539" t="str">
            <v>F400930</v>
          </cell>
          <cell r="D1539">
            <v>11</v>
          </cell>
          <cell r="E1539" t="str">
            <v>F</v>
          </cell>
        </row>
        <row r="1540">
          <cell r="B1540" t="str">
            <v>F400931</v>
          </cell>
          <cell r="C1540" t="str">
            <v>F400931</v>
          </cell>
          <cell r="D1540">
            <v>11</v>
          </cell>
          <cell r="E1540" t="str">
            <v>F</v>
          </cell>
        </row>
        <row r="1541">
          <cell r="B1541" t="str">
            <v>F400932</v>
          </cell>
          <cell r="C1541" t="str">
            <v>F400932</v>
          </cell>
          <cell r="D1541">
            <v>11</v>
          </cell>
          <cell r="E1541" t="str">
            <v>F</v>
          </cell>
        </row>
        <row r="1542">
          <cell r="B1542" t="str">
            <v>F400933</v>
          </cell>
          <cell r="C1542" t="str">
            <v>F400933</v>
          </cell>
          <cell r="D1542">
            <v>11</v>
          </cell>
          <cell r="E1542" t="str">
            <v>F</v>
          </cell>
        </row>
        <row r="1543">
          <cell r="B1543" t="str">
            <v>F400934</v>
          </cell>
          <cell r="C1543" t="str">
            <v>F400934</v>
          </cell>
          <cell r="D1543">
            <v>11</v>
          </cell>
          <cell r="E1543" t="str">
            <v>F</v>
          </cell>
        </row>
        <row r="1544">
          <cell r="B1544" t="str">
            <v>F526218</v>
          </cell>
          <cell r="C1544" t="str">
            <v>F526218</v>
          </cell>
          <cell r="D1544">
            <v>11</v>
          </cell>
          <cell r="E1544" t="str">
            <v>F</v>
          </cell>
        </row>
        <row r="1545">
          <cell r="B1545" t="str">
            <v>1000CSODEMS</v>
          </cell>
          <cell r="C1545" t="str">
            <v>CSODEMS</v>
          </cell>
          <cell r="D1545">
            <v>8</v>
          </cell>
          <cell r="E1545" t="str">
            <v>G</v>
          </cell>
        </row>
        <row r="1546">
          <cell r="B1546" t="str">
            <v>F400935</v>
          </cell>
          <cell r="C1546" t="str">
            <v>F400935</v>
          </cell>
          <cell r="D1546">
            <v>9</v>
          </cell>
          <cell r="E1546" t="str">
            <v>F</v>
          </cell>
        </row>
        <row r="1547">
          <cell r="B1547" t="str">
            <v>F400936</v>
          </cell>
          <cell r="C1547" t="str">
            <v>F400936</v>
          </cell>
          <cell r="D1547">
            <v>9</v>
          </cell>
          <cell r="E1547" t="str">
            <v>F</v>
          </cell>
        </row>
        <row r="1548">
          <cell r="B1548" t="str">
            <v>F400937</v>
          </cell>
          <cell r="C1548" t="str">
            <v>F400937</v>
          </cell>
          <cell r="D1548">
            <v>9</v>
          </cell>
          <cell r="E1548" t="str">
            <v>F</v>
          </cell>
        </row>
        <row r="1549">
          <cell r="B1549" t="str">
            <v>1000EMSMGMTNOC</v>
          </cell>
          <cell r="C1549" t="str">
            <v>EMSMGMTNOC</v>
          </cell>
          <cell r="D1549">
            <v>10</v>
          </cell>
          <cell r="E1549" t="str">
            <v>G</v>
          </cell>
        </row>
        <row r="1550">
          <cell r="B1550" t="str">
            <v>F400938</v>
          </cell>
          <cell r="C1550" t="str">
            <v>F400938</v>
          </cell>
          <cell r="D1550">
            <v>11</v>
          </cell>
          <cell r="E1550" t="str">
            <v>F</v>
          </cell>
        </row>
        <row r="1551">
          <cell r="B1551" t="str">
            <v>1000EMSMGMTWST</v>
          </cell>
          <cell r="C1551" t="str">
            <v>EMSMGMTWST</v>
          </cell>
          <cell r="D1551">
            <v>10</v>
          </cell>
          <cell r="E1551" t="str">
            <v>G</v>
          </cell>
        </row>
        <row r="1552">
          <cell r="B1552" t="str">
            <v>F400949</v>
          </cell>
          <cell r="C1552" t="str">
            <v>F400949</v>
          </cell>
          <cell r="D1552">
            <v>11</v>
          </cell>
          <cell r="E1552" t="str">
            <v>F</v>
          </cell>
        </row>
        <row r="1553">
          <cell r="B1553" t="str">
            <v>1000ENGMSI</v>
          </cell>
          <cell r="C1553" t="str">
            <v>ENGMSI</v>
          </cell>
          <cell r="D1553">
            <v>10</v>
          </cell>
          <cell r="E1553" t="str">
            <v>G</v>
          </cell>
        </row>
        <row r="1554">
          <cell r="B1554" t="str">
            <v>F400958</v>
          </cell>
          <cell r="C1554" t="str">
            <v>F400958</v>
          </cell>
          <cell r="D1554">
            <v>11</v>
          </cell>
          <cell r="E1554" t="str">
            <v>F</v>
          </cell>
        </row>
        <row r="1555">
          <cell r="B1555" t="str">
            <v>F400959</v>
          </cell>
          <cell r="C1555" t="str">
            <v>F400959</v>
          </cell>
          <cell r="D1555">
            <v>11</v>
          </cell>
          <cell r="E1555" t="str">
            <v>F</v>
          </cell>
        </row>
        <row r="1556">
          <cell r="B1556" t="str">
            <v>F400960</v>
          </cell>
          <cell r="C1556" t="str">
            <v>F400960</v>
          </cell>
          <cell r="D1556">
            <v>11</v>
          </cell>
          <cell r="E1556" t="str">
            <v>F</v>
          </cell>
        </row>
        <row r="1557">
          <cell r="B1557" t="str">
            <v>F400961</v>
          </cell>
          <cell r="C1557" t="str">
            <v>F400961</v>
          </cell>
          <cell r="D1557">
            <v>11</v>
          </cell>
          <cell r="E1557" t="str">
            <v>F</v>
          </cell>
        </row>
        <row r="1558">
          <cell r="B1558" t="str">
            <v>F400962</v>
          </cell>
          <cell r="C1558" t="str">
            <v>F400962</v>
          </cell>
          <cell r="D1558">
            <v>11</v>
          </cell>
          <cell r="E1558" t="str">
            <v>F</v>
          </cell>
        </row>
        <row r="1559">
          <cell r="B1559" t="str">
            <v>F400963</v>
          </cell>
          <cell r="C1559" t="str">
            <v>F400963</v>
          </cell>
          <cell r="D1559">
            <v>11</v>
          </cell>
          <cell r="E1559" t="str">
            <v>F</v>
          </cell>
        </row>
        <row r="1560">
          <cell r="B1560" t="str">
            <v>F400964</v>
          </cell>
          <cell r="C1560" t="str">
            <v>F400964</v>
          </cell>
          <cell r="D1560">
            <v>11</v>
          </cell>
          <cell r="E1560" t="str">
            <v>F</v>
          </cell>
        </row>
        <row r="1561">
          <cell r="B1561" t="str">
            <v>F400965</v>
          </cell>
          <cell r="C1561" t="str">
            <v>F400965</v>
          </cell>
          <cell r="D1561">
            <v>11</v>
          </cell>
          <cell r="E1561" t="str">
            <v>F</v>
          </cell>
        </row>
        <row r="1562">
          <cell r="B1562" t="str">
            <v>1000EMSEASTREG</v>
          </cell>
          <cell r="C1562" t="str">
            <v>EMSEASTREG</v>
          </cell>
          <cell r="D1562">
            <v>10</v>
          </cell>
          <cell r="E1562" t="str">
            <v>G</v>
          </cell>
        </row>
        <row r="1563">
          <cell r="B1563" t="str">
            <v>F400941</v>
          </cell>
          <cell r="C1563" t="str">
            <v>F400941</v>
          </cell>
          <cell r="D1563">
            <v>11</v>
          </cell>
          <cell r="E1563" t="str">
            <v>F</v>
          </cell>
        </row>
        <row r="1564">
          <cell r="B1564" t="str">
            <v>F400942</v>
          </cell>
          <cell r="C1564" t="str">
            <v>F400942</v>
          </cell>
          <cell r="D1564">
            <v>11</v>
          </cell>
          <cell r="E1564" t="str">
            <v>F</v>
          </cell>
        </row>
        <row r="1565">
          <cell r="B1565" t="str">
            <v>F400943</v>
          </cell>
          <cell r="C1565" t="str">
            <v>F400943</v>
          </cell>
          <cell r="D1565">
            <v>11</v>
          </cell>
          <cell r="E1565" t="str">
            <v>F</v>
          </cell>
        </row>
        <row r="1566">
          <cell r="B1566" t="str">
            <v>F400944</v>
          </cell>
          <cell r="C1566" t="str">
            <v>F400944</v>
          </cell>
          <cell r="D1566">
            <v>11</v>
          </cell>
          <cell r="E1566" t="str">
            <v>F</v>
          </cell>
        </row>
        <row r="1567">
          <cell r="B1567" t="str">
            <v>1000EMSORCOREG</v>
          </cell>
          <cell r="C1567" t="str">
            <v>EMSORCOREG</v>
          </cell>
          <cell r="D1567">
            <v>10</v>
          </cell>
          <cell r="E1567" t="str">
            <v>G</v>
          </cell>
        </row>
        <row r="1568">
          <cell r="B1568" t="str">
            <v>F400945</v>
          </cell>
          <cell r="C1568" t="str">
            <v>F400945</v>
          </cell>
          <cell r="D1568">
            <v>11</v>
          </cell>
          <cell r="E1568" t="str">
            <v>F</v>
          </cell>
        </row>
        <row r="1569">
          <cell r="B1569" t="str">
            <v>F400946</v>
          </cell>
          <cell r="C1569" t="str">
            <v>F400946</v>
          </cell>
          <cell r="D1569">
            <v>11</v>
          </cell>
          <cell r="E1569" t="str">
            <v>F</v>
          </cell>
        </row>
        <row r="1570">
          <cell r="B1570" t="str">
            <v>F400947</v>
          </cell>
          <cell r="C1570" t="str">
            <v>F400947</v>
          </cell>
          <cell r="D1570">
            <v>11</v>
          </cell>
          <cell r="E1570" t="str">
            <v>F</v>
          </cell>
        </row>
        <row r="1571">
          <cell r="B1571" t="str">
            <v>F400948</v>
          </cell>
          <cell r="C1571" t="str">
            <v>F400948</v>
          </cell>
          <cell r="D1571">
            <v>11</v>
          </cell>
          <cell r="E1571" t="str">
            <v>F</v>
          </cell>
        </row>
        <row r="1572">
          <cell r="B1572" t="str">
            <v>1000EMSNORCO</v>
          </cell>
          <cell r="C1572" t="str">
            <v>EMSNORCO</v>
          </cell>
          <cell r="D1572">
            <v>10</v>
          </cell>
          <cell r="E1572" t="str">
            <v>G</v>
          </cell>
        </row>
        <row r="1573">
          <cell r="B1573" t="str">
            <v>F400950</v>
          </cell>
          <cell r="C1573" t="str">
            <v>F400950</v>
          </cell>
          <cell r="D1573">
            <v>11</v>
          </cell>
          <cell r="E1573" t="str">
            <v>F</v>
          </cell>
        </row>
        <row r="1574">
          <cell r="B1574" t="str">
            <v>F400951</v>
          </cell>
          <cell r="C1574" t="str">
            <v>F400951</v>
          </cell>
          <cell r="D1574">
            <v>11</v>
          </cell>
          <cell r="E1574" t="str">
            <v>F</v>
          </cell>
        </row>
        <row r="1575">
          <cell r="B1575" t="str">
            <v>F400952</v>
          </cell>
          <cell r="C1575" t="str">
            <v>F400952</v>
          </cell>
          <cell r="D1575">
            <v>11</v>
          </cell>
          <cell r="E1575" t="str">
            <v>F</v>
          </cell>
        </row>
        <row r="1576">
          <cell r="B1576" t="str">
            <v>F400953</v>
          </cell>
          <cell r="C1576" t="str">
            <v>F400953</v>
          </cell>
          <cell r="D1576">
            <v>11</v>
          </cell>
          <cell r="E1576" t="str">
            <v>F</v>
          </cell>
        </row>
        <row r="1577">
          <cell r="B1577" t="str">
            <v>1000EMSWESTREG</v>
          </cell>
          <cell r="C1577" t="str">
            <v>EMSWESTREG</v>
          </cell>
          <cell r="D1577">
            <v>10</v>
          </cell>
          <cell r="E1577" t="str">
            <v>G</v>
          </cell>
        </row>
        <row r="1578">
          <cell r="B1578" t="str">
            <v>F400954</v>
          </cell>
          <cell r="C1578" t="str">
            <v>F400954</v>
          </cell>
          <cell r="D1578">
            <v>11</v>
          </cell>
          <cell r="E1578" t="str">
            <v>F</v>
          </cell>
        </row>
        <row r="1579">
          <cell r="B1579" t="str">
            <v>F400955</v>
          </cell>
          <cell r="C1579" t="str">
            <v>F400955</v>
          </cell>
          <cell r="D1579">
            <v>11</v>
          </cell>
          <cell r="E1579" t="str">
            <v>F</v>
          </cell>
        </row>
        <row r="1580">
          <cell r="B1580" t="str">
            <v>F400956</v>
          </cell>
          <cell r="C1580" t="str">
            <v>F400956</v>
          </cell>
          <cell r="D1580">
            <v>11</v>
          </cell>
          <cell r="E1580" t="str">
            <v>F</v>
          </cell>
        </row>
        <row r="1581">
          <cell r="B1581" t="str">
            <v>F400957</v>
          </cell>
          <cell r="C1581" t="str">
            <v>F400957</v>
          </cell>
          <cell r="D1581">
            <v>11</v>
          </cell>
          <cell r="E1581" t="str">
            <v>F</v>
          </cell>
        </row>
        <row r="1582">
          <cell r="B1582" t="str">
            <v>1000EMSADM</v>
          </cell>
          <cell r="C1582" t="str">
            <v>EMSADM</v>
          </cell>
          <cell r="D1582">
            <v>10</v>
          </cell>
          <cell r="E1582" t="str">
            <v>G</v>
          </cell>
        </row>
        <row r="1583">
          <cell r="B1583" t="str">
            <v>F400939</v>
          </cell>
          <cell r="C1583" t="str">
            <v>F400939</v>
          </cell>
          <cell r="D1583">
            <v>11</v>
          </cell>
          <cell r="E1583" t="str">
            <v>F</v>
          </cell>
        </row>
        <row r="1584">
          <cell r="B1584" t="str">
            <v>F400940</v>
          </cell>
          <cell r="C1584" t="str">
            <v>F400940</v>
          </cell>
          <cell r="D1584">
            <v>11</v>
          </cell>
          <cell r="E1584" t="str">
            <v>F</v>
          </cell>
        </row>
        <row r="1585">
          <cell r="B1585" t="str">
            <v>1000MSODIVM</v>
          </cell>
          <cell r="C1585" t="str">
            <v>MSODIVM</v>
          </cell>
          <cell r="D1585">
            <v>8</v>
          </cell>
          <cell r="E1585" t="str">
            <v>G</v>
          </cell>
        </row>
        <row r="1586">
          <cell r="B1586" t="str">
            <v>F400637</v>
          </cell>
          <cell r="C1586" t="str">
            <v>F400637</v>
          </cell>
          <cell r="D1586">
            <v>9</v>
          </cell>
          <cell r="E1586" t="str">
            <v>F</v>
          </cell>
        </row>
        <row r="1587">
          <cell r="B1587" t="str">
            <v>1000RSOD</v>
          </cell>
          <cell r="C1587" t="str">
            <v>RSOD</v>
          </cell>
          <cell r="D1587">
            <v>6</v>
          </cell>
          <cell r="E1587" t="str">
            <v>G</v>
          </cell>
        </row>
        <row r="1588">
          <cell r="B1588" t="str">
            <v>F400609</v>
          </cell>
          <cell r="C1588" t="str">
            <v>F400609</v>
          </cell>
          <cell r="D1588">
            <v>7</v>
          </cell>
          <cell r="E1588" t="str">
            <v>F</v>
          </cell>
        </row>
        <row r="1589">
          <cell r="B1589" t="str">
            <v>F400610</v>
          </cell>
          <cell r="C1589" t="str">
            <v>F400610</v>
          </cell>
          <cell r="D1589">
            <v>7</v>
          </cell>
          <cell r="E1589" t="str">
            <v>F</v>
          </cell>
        </row>
        <row r="1590">
          <cell r="B1590" t="str">
            <v>F400611</v>
          </cell>
          <cell r="C1590" t="str">
            <v>F400611</v>
          </cell>
          <cell r="D1590">
            <v>7</v>
          </cell>
          <cell r="E1590" t="str">
            <v>F</v>
          </cell>
        </row>
        <row r="1591">
          <cell r="B1591" t="str">
            <v>F400612</v>
          </cell>
          <cell r="C1591" t="str">
            <v>F400612</v>
          </cell>
          <cell r="D1591">
            <v>7</v>
          </cell>
          <cell r="E1591" t="str">
            <v>F</v>
          </cell>
        </row>
        <row r="1592">
          <cell r="B1592" t="str">
            <v>F400613</v>
          </cell>
          <cell r="C1592" t="str">
            <v>F400613</v>
          </cell>
          <cell r="D1592">
            <v>7</v>
          </cell>
          <cell r="E1592" t="str">
            <v>F</v>
          </cell>
        </row>
        <row r="1593">
          <cell r="B1593" t="str">
            <v>F400614</v>
          </cell>
          <cell r="C1593" t="str">
            <v>F400614</v>
          </cell>
          <cell r="D1593">
            <v>7</v>
          </cell>
          <cell r="E1593" t="str">
            <v>F</v>
          </cell>
        </row>
        <row r="1594">
          <cell r="B1594" t="str">
            <v>F400615</v>
          </cell>
          <cell r="C1594" t="str">
            <v>F400615</v>
          </cell>
          <cell r="D1594">
            <v>7</v>
          </cell>
          <cell r="E1594" t="str">
            <v>F</v>
          </cell>
        </row>
        <row r="1595">
          <cell r="B1595" t="str">
            <v>F400616</v>
          </cell>
          <cell r="C1595" t="str">
            <v>F400616</v>
          </cell>
          <cell r="D1595">
            <v>7</v>
          </cell>
          <cell r="E1595" t="str">
            <v>F</v>
          </cell>
        </row>
        <row r="1596">
          <cell r="B1596" t="str">
            <v>F400617</v>
          </cell>
          <cell r="C1596" t="str">
            <v>F400617</v>
          </cell>
          <cell r="D1596">
            <v>7</v>
          </cell>
          <cell r="E1596" t="str">
            <v>F</v>
          </cell>
        </row>
        <row r="1597">
          <cell r="B1597" t="str">
            <v>F400618</v>
          </cell>
          <cell r="C1597" t="str">
            <v>F400618</v>
          </cell>
          <cell r="D1597">
            <v>7</v>
          </cell>
          <cell r="E1597" t="str">
            <v>F</v>
          </cell>
        </row>
        <row r="1598">
          <cell r="B1598" t="str">
            <v>F400619</v>
          </cell>
          <cell r="C1598" t="str">
            <v>F400619</v>
          </cell>
          <cell r="D1598">
            <v>7</v>
          </cell>
          <cell r="E1598" t="str">
            <v>F</v>
          </cell>
        </row>
        <row r="1599">
          <cell r="B1599" t="str">
            <v>F400620</v>
          </cell>
          <cell r="C1599" t="str">
            <v>F400620</v>
          </cell>
          <cell r="D1599">
            <v>7</v>
          </cell>
          <cell r="E1599" t="str">
            <v>F</v>
          </cell>
        </row>
        <row r="1600">
          <cell r="B1600" t="str">
            <v>F400621</v>
          </cell>
          <cell r="C1600" t="str">
            <v>F400621</v>
          </cell>
          <cell r="D1600">
            <v>7</v>
          </cell>
          <cell r="E1600" t="str">
            <v>F</v>
          </cell>
        </row>
        <row r="1601">
          <cell r="B1601" t="str">
            <v>F400622</v>
          </cell>
          <cell r="C1601" t="str">
            <v>F400622</v>
          </cell>
          <cell r="D1601">
            <v>7</v>
          </cell>
          <cell r="E1601" t="str">
            <v>F</v>
          </cell>
        </row>
        <row r="1602">
          <cell r="B1602" t="str">
            <v>F400623</v>
          </cell>
          <cell r="C1602" t="str">
            <v>F400623</v>
          </cell>
          <cell r="D1602">
            <v>7</v>
          </cell>
          <cell r="E1602" t="str">
            <v>F</v>
          </cell>
        </row>
        <row r="1603">
          <cell r="B1603" t="str">
            <v>F400624</v>
          </cell>
          <cell r="C1603" t="str">
            <v>F400624</v>
          </cell>
          <cell r="D1603">
            <v>7</v>
          </cell>
          <cell r="E1603" t="str">
            <v>F</v>
          </cell>
        </row>
        <row r="1604">
          <cell r="B1604" t="str">
            <v>F400625</v>
          </cell>
          <cell r="C1604" t="str">
            <v>F400625</v>
          </cell>
          <cell r="D1604">
            <v>7</v>
          </cell>
          <cell r="E1604" t="str">
            <v>F</v>
          </cell>
        </row>
        <row r="1605">
          <cell r="B1605" t="str">
            <v>F400626</v>
          </cell>
          <cell r="C1605" t="str">
            <v>F400626</v>
          </cell>
          <cell r="D1605">
            <v>7</v>
          </cell>
          <cell r="E1605" t="str">
            <v>F</v>
          </cell>
        </row>
        <row r="1606">
          <cell r="B1606" t="str">
            <v>F400627</v>
          </cell>
          <cell r="C1606" t="str">
            <v>F400627</v>
          </cell>
          <cell r="D1606">
            <v>7</v>
          </cell>
          <cell r="E1606" t="str">
            <v>F</v>
          </cell>
        </row>
        <row r="1607">
          <cell r="B1607" t="str">
            <v>F400628</v>
          </cell>
          <cell r="C1607" t="str">
            <v>F400628</v>
          </cell>
          <cell r="D1607">
            <v>7</v>
          </cell>
          <cell r="E1607" t="str">
            <v>F</v>
          </cell>
        </row>
        <row r="1608">
          <cell r="B1608" t="str">
            <v>F400629</v>
          </cell>
          <cell r="C1608" t="str">
            <v>F400629</v>
          </cell>
          <cell r="D1608">
            <v>7</v>
          </cell>
          <cell r="E1608" t="str">
            <v>F</v>
          </cell>
        </row>
        <row r="1609">
          <cell r="B1609" t="str">
            <v>F400630</v>
          </cell>
          <cell r="C1609" t="str">
            <v>F400630</v>
          </cell>
          <cell r="D1609">
            <v>7</v>
          </cell>
          <cell r="E1609" t="str">
            <v>F</v>
          </cell>
        </row>
        <row r="1610">
          <cell r="B1610" t="str">
            <v>F400631</v>
          </cell>
          <cell r="C1610" t="str">
            <v>F400631</v>
          </cell>
          <cell r="D1610">
            <v>7</v>
          </cell>
          <cell r="E1610" t="str">
            <v>F</v>
          </cell>
        </row>
        <row r="1611">
          <cell r="B1611" t="str">
            <v>F400632</v>
          </cell>
          <cell r="C1611" t="str">
            <v>F400632</v>
          </cell>
          <cell r="D1611">
            <v>7</v>
          </cell>
          <cell r="E1611" t="str">
            <v>F</v>
          </cell>
        </row>
        <row r="1612">
          <cell r="B1612" t="str">
            <v>F400633</v>
          </cell>
          <cell r="C1612" t="str">
            <v>F400633</v>
          </cell>
          <cell r="D1612">
            <v>7</v>
          </cell>
          <cell r="E1612" t="str">
            <v>F</v>
          </cell>
        </row>
        <row r="1613">
          <cell r="B1613" t="str">
            <v>F400634</v>
          </cell>
          <cell r="C1613" t="str">
            <v>F400634</v>
          </cell>
          <cell r="D1613">
            <v>7</v>
          </cell>
          <cell r="E1613" t="str">
            <v>F</v>
          </cell>
        </row>
        <row r="1614">
          <cell r="B1614" t="str">
            <v>F400635</v>
          </cell>
          <cell r="C1614" t="str">
            <v>F400635</v>
          </cell>
          <cell r="D1614">
            <v>7</v>
          </cell>
          <cell r="E1614" t="str">
            <v>F</v>
          </cell>
        </row>
        <row r="1615">
          <cell r="B1615" t="str">
            <v>F400636</v>
          </cell>
          <cell r="C1615" t="str">
            <v>F400636</v>
          </cell>
          <cell r="D1615">
            <v>7</v>
          </cell>
          <cell r="E1615" t="str">
            <v>F</v>
          </cell>
        </row>
        <row r="1616">
          <cell r="B1616" t="str">
            <v>1000TPS</v>
          </cell>
          <cell r="C1616" t="str">
            <v>TPS</v>
          </cell>
          <cell r="D1616">
            <v>6</v>
          </cell>
          <cell r="E1616" t="str">
            <v>G</v>
          </cell>
        </row>
        <row r="1617">
          <cell r="B1617" t="str">
            <v>F525387</v>
          </cell>
          <cell r="C1617" t="str">
            <v>F525387</v>
          </cell>
          <cell r="D1617">
            <v>7</v>
          </cell>
          <cell r="E1617" t="str">
            <v>F</v>
          </cell>
        </row>
        <row r="1618">
          <cell r="B1618" t="str">
            <v>F525388</v>
          </cell>
          <cell r="C1618" t="str">
            <v>F525388</v>
          </cell>
          <cell r="D1618">
            <v>7</v>
          </cell>
          <cell r="E1618" t="str">
            <v>F</v>
          </cell>
        </row>
        <row r="1619">
          <cell r="B1619" t="str">
            <v>F525389</v>
          </cell>
          <cell r="C1619" t="str">
            <v>F525389</v>
          </cell>
          <cell r="D1619">
            <v>7</v>
          </cell>
          <cell r="E1619" t="str">
            <v>F</v>
          </cell>
        </row>
        <row r="1620">
          <cell r="B1620" t="str">
            <v>F525713</v>
          </cell>
          <cell r="C1620" t="str">
            <v>F525713</v>
          </cell>
          <cell r="D1620">
            <v>7</v>
          </cell>
          <cell r="E1620" t="str">
            <v>F</v>
          </cell>
        </row>
        <row r="1621">
          <cell r="B1621" t="str">
            <v>1000TPSDIVM</v>
          </cell>
          <cell r="C1621" t="str">
            <v>TPSDIVM</v>
          </cell>
          <cell r="D1621">
            <v>8</v>
          </cell>
          <cell r="E1621" t="str">
            <v>G</v>
          </cell>
        </row>
        <row r="1622">
          <cell r="B1622" t="str">
            <v>F400368</v>
          </cell>
          <cell r="C1622" t="str">
            <v>F400368</v>
          </cell>
          <cell r="D1622">
            <v>9</v>
          </cell>
          <cell r="E1622" t="str">
            <v>F</v>
          </cell>
        </row>
        <row r="1623">
          <cell r="B1623" t="str">
            <v>F400369</v>
          </cell>
          <cell r="C1623" t="str">
            <v>F400369</v>
          </cell>
          <cell r="D1623">
            <v>9</v>
          </cell>
          <cell r="E1623" t="str">
            <v>F</v>
          </cell>
        </row>
        <row r="1624">
          <cell r="B1624" t="str">
            <v>F400370</v>
          </cell>
          <cell r="C1624" t="str">
            <v>F400370</v>
          </cell>
          <cell r="D1624">
            <v>9</v>
          </cell>
          <cell r="E1624" t="str">
            <v>F</v>
          </cell>
        </row>
        <row r="1625">
          <cell r="B1625" t="str">
            <v>F400371</v>
          </cell>
          <cell r="C1625" t="str">
            <v>F400371</v>
          </cell>
          <cell r="D1625">
            <v>9</v>
          </cell>
          <cell r="E1625" t="str">
            <v>F</v>
          </cell>
        </row>
        <row r="1626">
          <cell r="B1626" t="str">
            <v>1000TPSPRGMOPS</v>
          </cell>
          <cell r="C1626" t="str">
            <v>TPSPRGMOPS</v>
          </cell>
          <cell r="D1626">
            <v>8</v>
          </cell>
          <cell r="E1626" t="str">
            <v>G</v>
          </cell>
        </row>
        <row r="1627">
          <cell r="B1627" t="str">
            <v>F400372</v>
          </cell>
          <cell r="C1627" t="str">
            <v>F400372</v>
          </cell>
          <cell r="D1627">
            <v>9</v>
          </cell>
          <cell r="E1627" t="str">
            <v>F</v>
          </cell>
        </row>
        <row r="1628">
          <cell r="B1628" t="str">
            <v>F400373</v>
          </cell>
          <cell r="C1628" t="str">
            <v>F400373</v>
          </cell>
          <cell r="D1628">
            <v>9</v>
          </cell>
          <cell r="E1628" t="str">
            <v>F</v>
          </cell>
        </row>
        <row r="1629">
          <cell r="B1629" t="str">
            <v>F400374</v>
          </cell>
          <cell r="C1629" t="str">
            <v>F400374</v>
          </cell>
          <cell r="D1629">
            <v>9</v>
          </cell>
          <cell r="E1629" t="str">
            <v>F</v>
          </cell>
        </row>
        <row r="1630">
          <cell r="B1630" t="str">
            <v>F400375</v>
          </cell>
          <cell r="C1630" t="str">
            <v>F400375</v>
          </cell>
          <cell r="D1630">
            <v>9</v>
          </cell>
          <cell r="E1630" t="str">
            <v>F</v>
          </cell>
        </row>
        <row r="1631">
          <cell r="B1631" t="str">
            <v>F400376</v>
          </cell>
          <cell r="C1631" t="str">
            <v>F400376</v>
          </cell>
          <cell r="D1631">
            <v>9</v>
          </cell>
          <cell r="E1631" t="str">
            <v>F</v>
          </cell>
        </row>
        <row r="1632">
          <cell r="B1632" t="str">
            <v>F400377</v>
          </cell>
          <cell r="C1632" t="str">
            <v>F400377</v>
          </cell>
          <cell r="D1632">
            <v>9</v>
          </cell>
          <cell r="E1632" t="str">
            <v>F</v>
          </cell>
        </row>
        <row r="1633">
          <cell r="B1633" t="str">
            <v>1000TPSPPAO</v>
          </cell>
          <cell r="C1633" t="str">
            <v>TPSPPAO</v>
          </cell>
          <cell r="D1633">
            <v>8</v>
          </cell>
          <cell r="E1633" t="str">
            <v>G</v>
          </cell>
        </row>
        <row r="1634">
          <cell r="B1634" t="str">
            <v>F400387</v>
          </cell>
          <cell r="C1634" t="str">
            <v>F400387</v>
          </cell>
          <cell r="D1634">
            <v>9</v>
          </cell>
          <cell r="E1634" t="str">
            <v>F</v>
          </cell>
        </row>
        <row r="1635">
          <cell r="B1635" t="str">
            <v>F400388</v>
          </cell>
          <cell r="C1635" t="str">
            <v>F400388</v>
          </cell>
          <cell r="D1635">
            <v>9</v>
          </cell>
          <cell r="E1635" t="str">
            <v>F</v>
          </cell>
        </row>
        <row r="1636">
          <cell r="B1636" t="str">
            <v>F400389</v>
          </cell>
          <cell r="C1636" t="str">
            <v>F400389</v>
          </cell>
          <cell r="D1636">
            <v>9</v>
          </cell>
          <cell r="E1636" t="str">
            <v>F</v>
          </cell>
        </row>
        <row r="1637">
          <cell r="B1637" t="str">
            <v>F400390</v>
          </cell>
          <cell r="C1637" t="str">
            <v>F400390</v>
          </cell>
          <cell r="D1637">
            <v>9</v>
          </cell>
          <cell r="E1637" t="str">
            <v>F</v>
          </cell>
        </row>
        <row r="1638">
          <cell r="B1638" t="str">
            <v>1000TPSCLSVCS</v>
          </cell>
          <cell r="C1638" t="str">
            <v>TPSCLSVCS</v>
          </cell>
          <cell r="D1638">
            <v>8</v>
          </cell>
          <cell r="E1638" t="str">
            <v>G</v>
          </cell>
        </row>
        <row r="1639">
          <cell r="B1639" t="str">
            <v>F400991</v>
          </cell>
          <cell r="C1639" t="str">
            <v>F400991</v>
          </cell>
          <cell r="D1639">
            <v>9</v>
          </cell>
          <cell r="E1639" t="str">
            <v>F</v>
          </cell>
        </row>
        <row r="1640">
          <cell r="B1640" t="str">
            <v>F400992</v>
          </cell>
          <cell r="C1640" t="str">
            <v>F400992</v>
          </cell>
          <cell r="D1640">
            <v>9</v>
          </cell>
          <cell r="E1640" t="str">
            <v>F</v>
          </cell>
        </row>
        <row r="1641">
          <cell r="B1641" t="str">
            <v>F400993</v>
          </cell>
          <cell r="C1641" t="str">
            <v>F400993</v>
          </cell>
          <cell r="D1641">
            <v>9</v>
          </cell>
          <cell r="E1641" t="str">
            <v>F</v>
          </cell>
        </row>
        <row r="1642">
          <cell r="B1642" t="str">
            <v>F400994</v>
          </cell>
          <cell r="C1642" t="str">
            <v>F400994</v>
          </cell>
          <cell r="D1642">
            <v>9</v>
          </cell>
          <cell r="E1642" t="str">
            <v>F</v>
          </cell>
        </row>
        <row r="1643">
          <cell r="B1643" t="str">
            <v>F400995</v>
          </cell>
          <cell r="C1643" t="str">
            <v>F400995</v>
          </cell>
          <cell r="D1643">
            <v>9</v>
          </cell>
          <cell r="E1643" t="str">
            <v>F</v>
          </cell>
        </row>
        <row r="1644">
          <cell r="B1644" t="str">
            <v>F400996</v>
          </cell>
          <cell r="C1644" t="str">
            <v>F400996</v>
          </cell>
          <cell r="D1644">
            <v>9</v>
          </cell>
          <cell r="E1644" t="str">
            <v>F</v>
          </cell>
        </row>
        <row r="1645">
          <cell r="B1645" t="str">
            <v>F525714</v>
          </cell>
          <cell r="C1645" t="str">
            <v>F525714</v>
          </cell>
          <cell r="D1645">
            <v>9</v>
          </cell>
          <cell r="E1645" t="str">
            <v>F</v>
          </cell>
        </row>
        <row r="1646">
          <cell r="B1646" t="str">
            <v>1000TPSCUSTOPS</v>
          </cell>
          <cell r="C1646" t="str">
            <v>TPSCUSTOPS</v>
          </cell>
          <cell r="D1646">
            <v>8</v>
          </cell>
          <cell r="E1646" t="str">
            <v>G</v>
          </cell>
        </row>
        <row r="1647">
          <cell r="B1647" t="str">
            <v>F400997</v>
          </cell>
          <cell r="C1647" t="str">
            <v>F400997</v>
          </cell>
          <cell r="D1647">
            <v>9</v>
          </cell>
          <cell r="E1647" t="str">
            <v>F</v>
          </cell>
        </row>
        <row r="1648">
          <cell r="B1648" t="str">
            <v>F400998</v>
          </cell>
          <cell r="C1648" t="str">
            <v>F400998</v>
          </cell>
          <cell r="D1648">
            <v>9</v>
          </cell>
          <cell r="E1648" t="str">
            <v>F</v>
          </cell>
        </row>
        <row r="1649">
          <cell r="B1649" t="str">
            <v>F400999</v>
          </cell>
          <cell r="C1649" t="str">
            <v>F400999</v>
          </cell>
          <cell r="D1649">
            <v>9</v>
          </cell>
          <cell r="E1649" t="str">
            <v>F</v>
          </cell>
        </row>
        <row r="1650">
          <cell r="B1650" t="str">
            <v>F401000</v>
          </cell>
          <cell r="C1650" t="str">
            <v>F401000</v>
          </cell>
          <cell r="D1650">
            <v>9</v>
          </cell>
          <cell r="E1650" t="str">
            <v>F</v>
          </cell>
        </row>
        <row r="1651">
          <cell r="B1651" t="str">
            <v>F401001</v>
          </cell>
          <cell r="C1651" t="str">
            <v>F401001</v>
          </cell>
          <cell r="D1651">
            <v>9</v>
          </cell>
          <cell r="E1651" t="str">
            <v>F</v>
          </cell>
        </row>
        <row r="1652">
          <cell r="B1652" t="str">
            <v>F401002</v>
          </cell>
          <cell r="C1652" t="str">
            <v>F401002</v>
          </cell>
          <cell r="D1652">
            <v>9</v>
          </cell>
          <cell r="E1652" t="str">
            <v>F</v>
          </cell>
        </row>
        <row r="1653">
          <cell r="B1653" t="str">
            <v>F525715</v>
          </cell>
          <cell r="C1653" t="str">
            <v>F525715</v>
          </cell>
          <cell r="D1653">
            <v>9</v>
          </cell>
          <cell r="E1653" t="str">
            <v>F</v>
          </cell>
        </row>
        <row r="1654">
          <cell r="B1654" t="str">
            <v>1000TRNPS</v>
          </cell>
          <cell r="C1654" t="str">
            <v>TRNPS</v>
          </cell>
          <cell r="D1654">
            <v>8</v>
          </cell>
          <cell r="E1654" t="str">
            <v>G</v>
          </cell>
        </row>
        <row r="1655">
          <cell r="B1655" t="str">
            <v>1000TPSST</v>
          </cell>
          <cell r="C1655" t="str">
            <v>TPSST</v>
          </cell>
          <cell r="D1655">
            <v>10</v>
          </cell>
          <cell r="E1655" t="str">
            <v>G</v>
          </cell>
        </row>
        <row r="1656">
          <cell r="B1656" t="str">
            <v>F400378</v>
          </cell>
          <cell r="C1656" t="str">
            <v>F400378</v>
          </cell>
          <cell r="D1656">
            <v>11</v>
          </cell>
          <cell r="E1656" t="str">
            <v>F</v>
          </cell>
        </row>
        <row r="1657">
          <cell r="B1657" t="str">
            <v>F400379</v>
          </cell>
          <cell r="C1657" t="str">
            <v>F400379</v>
          </cell>
          <cell r="D1657">
            <v>11</v>
          </cell>
          <cell r="E1657" t="str">
            <v>F</v>
          </cell>
        </row>
        <row r="1658">
          <cell r="B1658" t="str">
            <v>F400380</v>
          </cell>
          <cell r="C1658" t="str">
            <v>F400380</v>
          </cell>
          <cell r="D1658">
            <v>11</v>
          </cell>
          <cell r="E1658" t="str">
            <v>F</v>
          </cell>
        </row>
        <row r="1659">
          <cell r="B1659" t="str">
            <v>F400381</v>
          </cell>
          <cell r="C1659" t="str">
            <v>F400381</v>
          </cell>
          <cell r="D1659">
            <v>11</v>
          </cell>
          <cell r="E1659" t="str">
            <v>F</v>
          </cell>
        </row>
        <row r="1660">
          <cell r="B1660" t="str">
            <v>F400382</v>
          </cell>
          <cell r="C1660" t="str">
            <v>F400382</v>
          </cell>
          <cell r="D1660">
            <v>11</v>
          </cell>
          <cell r="E1660" t="str">
            <v>F</v>
          </cell>
        </row>
        <row r="1661">
          <cell r="B1661" t="str">
            <v>F400383</v>
          </cell>
          <cell r="C1661" t="str">
            <v>F400383</v>
          </cell>
          <cell r="D1661">
            <v>11</v>
          </cell>
          <cell r="E1661" t="str">
            <v>F</v>
          </cell>
        </row>
        <row r="1662">
          <cell r="B1662" t="str">
            <v>F400384</v>
          </cell>
          <cell r="C1662" t="str">
            <v>F400384</v>
          </cell>
          <cell r="D1662">
            <v>11</v>
          </cell>
          <cell r="E1662" t="str">
            <v>F</v>
          </cell>
        </row>
        <row r="1663">
          <cell r="B1663" t="str">
            <v>F400385</v>
          </cell>
          <cell r="C1663" t="str">
            <v>F400385</v>
          </cell>
          <cell r="D1663">
            <v>11</v>
          </cell>
          <cell r="E1663" t="str">
            <v>F</v>
          </cell>
        </row>
        <row r="1664">
          <cell r="B1664" t="str">
            <v>F400386</v>
          </cell>
          <cell r="C1664" t="str">
            <v>F400386</v>
          </cell>
          <cell r="D1664">
            <v>11</v>
          </cell>
          <cell r="E1664" t="str">
            <v>F</v>
          </cell>
        </row>
        <row r="1665">
          <cell r="B1665" t="str">
            <v>1000TPSJST</v>
          </cell>
          <cell r="C1665" t="str">
            <v>TPSJST</v>
          </cell>
          <cell r="D1665">
            <v>10</v>
          </cell>
          <cell r="E1665" t="str">
            <v>G</v>
          </cell>
        </row>
        <row r="1666">
          <cell r="B1666" t="str">
            <v>F400985</v>
          </cell>
          <cell r="C1666" t="str">
            <v>F400985</v>
          </cell>
          <cell r="D1666">
            <v>11</v>
          </cell>
          <cell r="E1666" t="str">
            <v>F</v>
          </cell>
        </row>
        <row r="1667">
          <cell r="B1667" t="str">
            <v>F400986</v>
          </cell>
          <cell r="C1667" t="str">
            <v>F400986</v>
          </cell>
          <cell r="D1667">
            <v>11</v>
          </cell>
          <cell r="E1667" t="str">
            <v>F</v>
          </cell>
        </row>
        <row r="1668">
          <cell r="B1668" t="str">
            <v>F400987</v>
          </cell>
          <cell r="C1668" t="str">
            <v>F400987</v>
          </cell>
          <cell r="D1668">
            <v>11</v>
          </cell>
          <cell r="E1668" t="str">
            <v>F</v>
          </cell>
        </row>
        <row r="1669">
          <cell r="B1669" t="str">
            <v>F400988</v>
          </cell>
          <cell r="C1669" t="str">
            <v>F400988</v>
          </cell>
          <cell r="D1669">
            <v>11</v>
          </cell>
          <cell r="E1669" t="str">
            <v>F</v>
          </cell>
        </row>
        <row r="1670">
          <cell r="B1670" t="str">
            <v>F400989</v>
          </cell>
          <cell r="C1670" t="str">
            <v>F400989</v>
          </cell>
          <cell r="D1670">
            <v>11</v>
          </cell>
          <cell r="E1670" t="str">
            <v>F</v>
          </cell>
        </row>
        <row r="1671">
          <cell r="B1671" t="str">
            <v>F400990</v>
          </cell>
          <cell r="C1671" t="str">
            <v>F400990</v>
          </cell>
          <cell r="D1671">
            <v>11</v>
          </cell>
          <cell r="E1671" t="str">
            <v>F</v>
          </cell>
        </row>
        <row r="1672">
          <cell r="B1672" t="str">
            <v>1000CSODDIVM</v>
          </cell>
          <cell r="C1672" t="str">
            <v>CSODDIVM</v>
          </cell>
          <cell r="D1672">
            <v>6</v>
          </cell>
          <cell r="E1672" t="str">
            <v>G</v>
          </cell>
        </row>
        <row r="1673">
          <cell r="B1673" t="str">
            <v>F400583</v>
          </cell>
          <cell r="C1673" t="str">
            <v>F400583</v>
          </cell>
          <cell r="D1673">
            <v>7</v>
          </cell>
          <cell r="E1673" t="str">
            <v>F</v>
          </cell>
        </row>
        <row r="1674">
          <cell r="B1674" t="str">
            <v>F400584</v>
          </cell>
          <cell r="C1674" t="str">
            <v>F400584</v>
          </cell>
          <cell r="D1674">
            <v>7</v>
          </cell>
          <cell r="E1674" t="str">
            <v>F</v>
          </cell>
        </row>
        <row r="1675">
          <cell r="B1675" t="str">
            <v>1000LPA</v>
          </cell>
          <cell r="C1675" t="str">
            <v>LPA</v>
          </cell>
          <cell r="D1675">
            <v>4</v>
          </cell>
          <cell r="E1675" t="str">
            <v>G</v>
          </cell>
        </row>
        <row r="1676">
          <cell r="B1676" t="str">
            <v>F400558</v>
          </cell>
          <cell r="C1676" t="str">
            <v>F400558</v>
          </cell>
          <cell r="D1676">
            <v>5</v>
          </cell>
          <cell r="E1676" t="str">
            <v>F</v>
          </cell>
        </row>
        <row r="1677">
          <cell r="B1677" t="str">
            <v>F400559</v>
          </cell>
          <cell r="C1677" t="str">
            <v>F400559</v>
          </cell>
          <cell r="D1677">
            <v>5</v>
          </cell>
          <cell r="E1677" t="str">
            <v>F</v>
          </cell>
        </row>
        <row r="1678">
          <cell r="B1678" t="str">
            <v>F400560</v>
          </cell>
          <cell r="C1678" t="str">
            <v>F400560</v>
          </cell>
          <cell r="D1678">
            <v>5</v>
          </cell>
          <cell r="E1678" t="str">
            <v>F</v>
          </cell>
        </row>
        <row r="1679">
          <cell r="B1679" t="str">
            <v>F400561</v>
          </cell>
          <cell r="C1679" t="str">
            <v>F400561</v>
          </cell>
          <cell r="D1679">
            <v>5</v>
          </cell>
          <cell r="E1679" t="str">
            <v>F</v>
          </cell>
        </row>
        <row r="1680">
          <cell r="B1680" t="str">
            <v>F400562</v>
          </cell>
          <cell r="C1680" t="str">
            <v>F400562</v>
          </cell>
          <cell r="D1680">
            <v>5</v>
          </cell>
          <cell r="E1680" t="str">
            <v>F</v>
          </cell>
        </row>
        <row r="1681">
          <cell r="B1681" t="str">
            <v>F400563</v>
          </cell>
          <cell r="C1681" t="str">
            <v>F400563</v>
          </cell>
          <cell r="D1681">
            <v>5</v>
          </cell>
          <cell r="E1681" t="str">
            <v>F</v>
          </cell>
        </row>
        <row r="1682">
          <cell r="B1682" t="str">
            <v>F400573</v>
          </cell>
          <cell r="C1682" t="str">
            <v>F400573</v>
          </cell>
          <cell r="D1682">
            <v>5</v>
          </cell>
          <cell r="E1682" t="str">
            <v>F</v>
          </cell>
        </row>
        <row r="1683">
          <cell r="B1683" t="str">
            <v>F400574</v>
          </cell>
          <cell r="C1683" t="str">
            <v>F400574</v>
          </cell>
          <cell r="D1683">
            <v>5</v>
          </cell>
          <cell r="E1683" t="str">
            <v>F</v>
          </cell>
        </row>
        <row r="1684">
          <cell r="B1684" t="str">
            <v>F400575</v>
          </cell>
          <cell r="C1684" t="str">
            <v>F400575</v>
          </cell>
          <cell r="D1684">
            <v>5</v>
          </cell>
          <cell r="E1684" t="str">
            <v>F</v>
          </cell>
        </row>
        <row r="1685">
          <cell r="B1685" t="str">
            <v>F400576</v>
          </cell>
          <cell r="C1685" t="str">
            <v>F400576</v>
          </cell>
          <cell r="D1685">
            <v>5</v>
          </cell>
          <cell r="E1685" t="str">
            <v>F</v>
          </cell>
        </row>
        <row r="1686">
          <cell r="B1686" t="str">
            <v>F400577</v>
          </cell>
          <cell r="C1686" t="str">
            <v>F400577</v>
          </cell>
          <cell r="D1686">
            <v>5</v>
          </cell>
          <cell r="E1686" t="str">
            <v>F</v>
          </cell>
        </row>
        <row r="1687">
          <cell r="B1687" t="str">
            <v>F400578</v>
          </cell>
          <cell r="C1687" t="str">
            <v>F400578</v>
          </cell>
          <cell r="D1687">
            <v>5</v>
          </cell>
          <cell r="E1687" t="str">
            <v>F</v>
          </cell>
        </row>
        <row r="1688">
          <cell r="B1688" t="str">
            <v>F400579</v>
          </cell>
          <cell r="C1688" t="str">
            <v>F400579</v>
          </cell>
          <cell r="D1688">
            <v>5</v>
          </cell>
          <cell r="E1688" t="str">
            <v>F</v>
          </cell>
        </row>
        <row r="1689">
          <cell r="B1689" t="str">
            <v>F400580</v>
          </cell>
          <cell r="C1689" t="str">
            <v>F400580</v>
          </cell>
          <cell r="D1689">
            <v>5</v>
          </cell>
          <cell r="E1689" t="str">
            <v>F</v>
          </cell>
        </row>
        <row r="1690">
          <cell r="B1690" t="str">
            <v>F400581</v>
          </cell>
          <cell r="C1690" t="str">
            <v>F400581</v>
          </cell>
          <cell r="D1690">
            <v>5</v>
          </cell>
          <cell r="E1690" t="str">
            <v>F</v>
          </cell>
        </row>
        <row r="1691">
          <cell r="B1691" t="str">
            <v>F400582</v>
          </cell>
          <cell r="C1691" t="str">
            <v>F400582</v>
          </cell>
          <cell r="D1691">
            <v>5</v>
          </cell>
          <cell r="E1691" t="str">
            <v>F</v>
          </cell>
        </row>
        <row r="1692">
          <cell r="B1692" t="str">
            <v>1000LPA-OM</v>
          </cell>
          <cell r="C1692" t="str">
            <v>LPA-OM</v>
          </cell>
          <cell r="D1692">
            <v>6</v>
          </cell>
          <cell r="E1692" t="str">
            <v>G</v>
          </cell>
        </row>
        <row r="1693">
          <cell r="B1693" t="str">
            <v>F525976</v>
          </cell>
          <cell r="C1693" t="str">
            <v>F525976</v>
          </cell>
          <cell r="D1693">
            <v>7</v>
          </cell>
          <cell r="E1693" t="str">
            <v>F</v>
          </cell>
        </row>
        <row r="1694">
          <cell r="B1694" t="str">
            <v>1000LPA-OTH</v>
          </cell>
          <cell r="C1694" t="str">
            <v>LPA-OTH</v>
          </cell>
          <cell r="D1694">
            <v>6</v>
          </cell>
          <cell r="E1694" t="str">
            <v>G</v>
          </cell>
        </row>
        <row r="1695">
          <cell r="B1695" t="str">
            <v>F525977</v>
          </cell>
          <cell r="C1695" t="str">
            <v>F525977</v>
          </cell>
          <cell r="D1695">
            <v>7</v>
          </cell>
          <cell r="E1695" t="str">
            <v>F</v>
          </cell>
        </row>
        <row r="1696">
          <cell r="B1696" t="str">
            <v>1000ESC</v>
          </cell>
          <cell r="C1696" t="str">
            <v>ESC</v>
          </cell>
          <cell r="D1696">
            <v>4</v>
          </cell>
          <cell r="E1696" t="str">
            <v>G</v>
          </cell>
        </row>
        <row r="1697">
          <cell r="B1697" t="str">
            <v>F400304</v>
          </cell>
          <cell r="C1697" t="str">
            <v>F400304</v>
          </cell>
          <cell r="D1697">
            <v>5</v>
          </cell>
          <cell r="E1697" t="str">
            <v>F</v>
          </cell>
        </row>
        <row r="1698">
          <cell r="B1698" t="str">
            <v>F400305</v>
          </cell>
          <cell r="C1698" t="str">
            <v>F400305</v>
          </cell>
          <cell r="D1698">
            <v>5</v>
          </cell>
          <cell r="E1698" t="str">
            <v>F</v>
          </cell>
        </row>
        <row r="1699">
          <cell r="B1699" t="str">
            <v>F400306</v>
          </cell>
          <cell r="C1699" t="str">
            <v>F400306</v>
          </cell>
          <cell r="D1699">
            <v>5</v>
          </cell>
          <cell r="E1699" t="str">
            <v>F</v>
          </cell>
        </row>
        <row r="1700">
          <cell r="B1700" t="str">
            <v>F400307</v>
          </cell>
          <cell r="C1700" t="str">
            <v>F400307</v>
          </cell>
          <cell r="D1700">
            <v>5</v>
          </cell>
          <cell r="E1700" t="str">
            <v>F</v>
          </cell>
        </row>
        <row r="1701">
          <cell r="B1701" t="str">
            <v>1000ESCDPL</v>
          </cell>
          <cell r="C1701" t="str">
            <v>ESCDPL</v>
          </cell>
          <cell r="D1701">
            <v>6</v>
          </cell>
          <cell r="E1701" t="str">
            <v>G</v>
          </cell>
        </row>
        <row r="1702">
          <cell r="B1702" t="str">
            <v>F516701</v>
          </cell>
          <cell r="C1702" t="str">
            <v>F516701</v>
          </cell>
          <cell r="D1702">
            <v>7</v>
          </cell>
          <cell r="E1702" t="str">
            <v>F</v>
          </cell>
        </row>
        <row r="1703">
          <cell r="B1703" t="str">
            <v>F516702</v>
          </cell>
          <cell r="C1703" t="str">
            <v>F516702</v>
          </cell>
          <cell r="D1703">
            <v>7</v>
          </cell>
          <cell r="E1703" t="str">
            <v>F</v>
          </cell>
        </row>
        <row r="1704">
          <cell r="B1704" t="str">
            <v>F516703</v>
          </cell>
          <cell r="C1704" t="str">
            <v>F516703</v>
          </cell>
          <cell r="D1704">
            <v>7</v>
          </cell>
          <cell r="E1704" t="str">
            <v>F</v>
          </cell>
        </row>
        <row r="1705">
          <cell r="B1705" t="str">
            <v>F516704</v>
          </cell>
          <cell r="C1705" t="str">
            <v>F516704</v>
          </cell>
          <cell r="D1705">
            <v>7</v>
          </cell>
          <cell r="E1705" t="str">
            <v>F</v>
          </cell>
        </row>
        <row r="1706">
          <cell r="B1706" t="str">
            <v>F516705</v>
          </cell>
          <cell r="C1706" t="str">
            <v>F516705</v>
          </cell>
          <cell r="D1706">
            <v>7</v>
          </cell>
          <cell r="E1706" t="str">
            <v>F</v>
          </cell>
        </row>
        <row r="1707">
          <cell r="B1707" t="str">
            <v>F516706</v>
          </cell>
          <cell r="C1707" t="str">
            <v>F516706</v>
          </cell>
          <cell r="D1707">
            <v>7</v>
          </cell>
          <cell r="E1707" t="str">
            <v>F</v>
          </cell>
        </row>
        <row r="1708">
          <cell r="B1708" t="str">
            <v>1000ECSPMO</v>
          </cell>
          <cell r="C1708" t="str">
            <v>ECSPMO</v>
          </cell>
          <cell r="D1708">
            <v>8</v>
          </cell>
          <cell r="E1708" t="str">
            <v>G</v>
          </cell>
        </row>
        <row r="1709">
          <cell r="B1709" t="str">
            <v>F516722</v>
          </cell>
          <cell r="C1709" t="str">
            <v>F516722</v>
          </cell>
          <cell r="D1709">
            <v>9</v>
          </cell>
          <cell r="E1709" t="str">
            <v>F</v>
          </cell>
        </row>
        <row r="1710">
          <cell r="B1710" t="str">
            <v>F516723</v>
          </cell>
          <cell r="C1710" t="str">
            <v>F516723</v>
          </cell>
          <cell r="D1710">
            <v>9</v>
          </cell>
          <cell r="E1710" t="str">
            <v>F</v>
          </cell>
        </row>
        <row r="1711">
          <cell r="B1711" t="str">
            <v>1000ESCDPLCSOD</v>
          </cell>
          <cell r="C1711" t="str">
            <v>ESCDPLCSOD</v>
          </cell>
          <cell r="D1711">
            <v>8</v>
          </cell>
          <cell r="E1711" t="str">
            <v>G</v>
          </cell>
        </row>
        <row r="1712">
          <cell r="B1712" t="str">
            <v>1000ESCDPLMSO</v>
          </cell>
          <cell r="C1712" t="str">
            <v>ESCDPLMSO</v>
          </cell>
          <cell r="D1712">
            <v>10</v>
          </cell>
          <cell r="E1712" t="str">
            <v>G</v>
          </cell>
        </row>
        <row r="1713">
          <cell r="B1713" t="str">
            <v>F516692</v>
          </cell>
          <cell r="C1713" t="str">
            <v>F516692</v>
          </cell>
          <cell r="D1713">
            <v>11</v>
          </cell>
          <cell r="E1713" t="str">
            <v>F</v>
          </cell>
        </row>
        <row r="1714">
          <cell r="B1714" t="str">
            <v>F516693</v>
          </cell>
          <cell r="C1714" t="str">
            <v>F516693</v>
          </cell>
          <cell r="D1714">
            <v>11</v>
          </cell>
          <cell r="E1714" t="str">
            <v>F</v>
          </cell>
        </row>
        <row r="1715">
          <cell r="B1715" t="str">
            <v>F516694</v>
          </cell>
          <cell r="C1715" t="str">
            <v>F516694</v>
          </cell>
          <cell r="D1715">
            <v>11</v>
          </cell>
          <cell r="E1715" t="str">
            <v>F</v>
          </cell>
        </row>
        <row r="1716">
          <cell r="B1716" t="str">
            <v>F516695</v>
          </cell>
          <cell r="C1716" t="str">
            <v>F516695</v>
          </cell>
          <cell r="D1716">
            <v>11</v>
          </cell>
          <cell r="E1716" t="str">
            <v>F</v>
          </cell>
        </row>
        <row r="1717">
          <cell r="B1717" t="str">
            <v>1000ESCDPLTPS</v>
          </cell>
          <cell r="C1717" t="str">
            <v>ESCDPLTPS</v>
          </cell>
          <cell r="D1717">
            <v>10</v>
          </cell>
          <cell r="E1717" t="str">
            <v>G</v>
          </cell>
        </row>
        <row r="1718">
          <cell r="B1718" t="str">
            <v>F516696</v>
          </cell>
          <cell r="C1718" t="str">
            <v>F516696</v>
          </cell>
          <cell r="D1718">
            <v>11</v>
          </cell>
          <cell r="E1718" t="str">
            <v>F</v>
          </cell>
        </row>
        <row r="1719">
          <cell r="B1719" t="str">
            <v>F516697</v>
          </cell>
          <cell r="C1719" t="str">
            <v>F516697</v>
          </cell>
          <cell r="D1719">
            <v>11</v>
          </cell>
          <cell r="E1719" t="str">
            <v>F</v>
          </cell>
        </row>
        <row r="1720">
          <cell r="B1720" t="str">
            <v>1000ESCDPLCPS</v>
          </cell>
          <cell r="C1720" t="str">
            <v>ESCDPLCPS</v>
          </cell>
          <cell r="D1720">
            <v>8</v>
          </cell>
          <cell r="E1720" t="str">
            <v>G</v>
          </cell>
        </row>
        <row r="1721">
          <cell r="B1721" t="str">
            <v>F516698</v>
          </cell>
          <cell r="C1721" t="str">
            <v>F516698</v>
          </cell>
          <cell r="D1721">
            <v>9</v>
          </cell>
          <cell r="E1721" t="str">
            <v>F</v>
          </cell>
        </row>
        <row r="1722">
          <cell r="B1722" t="str">
            <v>F516699</v>
          </cell>
          <cell r="C1722" t="str">
            <v>F516699</v>
          </cell>
          <cell r="D1722">
            <v>9</v>
          </cell>
          <cell r="E1722" t="str">
            <v>F</v>
          </cell>
        </row>
        <row r="1723">
          <cell r="B1723" t="str">
            <v>F516700</v>
          </cell>
          <cell r="C1723" t="str">
            <v>F516700</v>
          </cell>
          <cell r="D1723">
            <v>9</v>
          </cell>
          <cell r="E1723" t="str">
            <v>F</v>
          </cell>
        </row>
        <row r="1724">
          <cell r="B1724" t="str">
            <v>1000ESCOPS</v>
          </cell>
          <cell r="C1724" t="str">
            <v>ESCOPS</v>
          </cell>
          <cell r="D1724">
            <v>6</v>
          </cell>
          <cell r="E1724" t="str">
            <v>G</v>
          </cell>
        </row>
        <row r="1725">
          <cell r="B1725" t="str">
            <v>F516690</v>
          </cell>
          <cell r="C1725" t="str">
            <v>F516690</v>
          </cell>
          <cell r="D1725">
            <v>7</v>
          </cell>
          <cell r="E1725" t="str">
            <v>F</v>
          </cell>
        </row>
        <row r="1726">
          <cell r="B1726" t="str">
            <v>F516691</v>
          </cell>
          <cell r="C1726" t="str">
            <v>F516691</v>
          </cell>
          <cell r="D1726">
            <v>7</v>
          </cell>
          <cell r="E1726" t="str">
            <v>F</v>
          </cell>
        </row>
        <row r="1727">
          <cell r="B1727" t="str">
            <v>F516707</v>
          </cell>
          <cell r="C1727" t="str">
            <v>F516707</v>
          </cell>
          <cell r="D1727">
            <v>7</v>
          </cell>
          <cell r="E1727" t="str">
            <v>F</v>
          </cell>
        </row>
        <row r="1728">
          <cell r="B1728" t="str">
            <v>F525397</v>
          </cell>
          <cell r="C1728" t="str">
            <v>F525397</v>
          </cell>
          <cell r="D1728">
            <v>7</v>
          </cell>
          <cell r="E1728" t="str">
            <v>F</v>
          </cell>
        </row>
        <row r="1729">
          <cell r="B1729" t="str">
            <v>F525398</v>
          </cell>
          <cell r="C1729" t="str">
            <v>F525398</v>
          </cell>
          <cell r="D1729">
            <v>7</v>
          </cell>
          <cell r="E1729" t="str">
            <v>F</v>
          </cell>
        </row>
        <row r="1730">
          <cell r="B1730" t="str">
            <v>F525399</v>
          </cell>
          <cell r="C1730" t="str">
            <v>F525399</v>
          </cell>
          <cell r="D1730">
            <v>7</v>
          </cell>
          <cell r="E1730" t="str">
            <v>F</v>
          </cell>
        </row>
        <row r="1731">
          <cell r="B1731" t="str">
            <v>F525400</v>
          </cell>
          <cell r="C1731" t="str">
            <v>F525400</v>
          </cell>
          <cell r="D1731">
            <v>7</v>
          </cell>
          <cell r="E1731" t="str">
            <v>F</v>
          </cell>
        </row>
        <row r="1732">
          <cell r="B1732" t="str">
            <v>1000ESCOPSCSOD</v>
          </cell>
          <cell r="C1732" t="str">
            <v>ESCOPSCSOD</v>
          </cell>
          <cell r="D1732">
            <v>8</v>
          </cell>
          <cell r="E1732" t="str">
            <v>G</v>
          </cell>
        </row>
        <row r="1733">
          <cell r="B1733" t="str">
            <v>F516680</v>
          </cell>
          <cell r="C1733" t="str">
            <v>F516680</v>
          </cell>
          <cell r="D1733">
            <v>9</v>
          </cell>
          <cell r="E1733" t="str">
            <v>F</v>
          </cell>
        </row>
        <row r="1734">
          <cell r="B1734" t="str">
            <v>1000ESCOPSMSO</v>
          </cell>
          <cell r="C1734" t="str">
            <v>ESCOPSMSO</v>
          </cell>
          <cell r="D1734">
            <v>10</v>
          </cell>
          <cell r="E1734" t="str">
            <v>G</v>
          </cell>
        </row>
        <row r="1735">
          <cell r="B1735" t="str">
            <v>F516673</v>
          </cell>
          <cell r="C1735" t="str">
            <v>F516673</v>
          </cell>
          <cell r="D1735">
            <v>11</v>
          </cell>
          <cell r="E1735" t="str">
            <v>F</v>
          </cell>
        </row>
        <row r="1736">
          <cell r="B1736" t="str">
            <v>F516674</v>
          </cell>
          <cell r="C1736" t="str">
            <v>F516674</v>
          </cell>
          <cell r="D1736">
            <v>11</v>
          </cell>
          <cell r="E1736" t="str">
            <v>F</v>
          </cell>
        </row>
        <row r="1737">
          <cell r="B1737" t="str">
            <v>F516675</v>
          </cell>
          <cell r="C1737" t="str">
            <v>F516675</v>
          </cell>
          <cell r="D1737">
            <v>11</v>
          </cell>
          <cell r="E1737" t="str">
            <v>F</v>
          </cell>
        </row>
        <row r="1738">
          <cell r="B1738" t="str">
            <v>F516676</v>
          </cell>
          <cell r="C1738" t="str">
            <v>F516676</v>
          </cell>
          <cell r="D1738">
            <v>11</v>
          </cell>
          <cell r="E1738" t="str">
            <v>F</v>
          </cell>
        </row>
        <row r="1739">
          <cell r="B1739" t="str">
            <v>1000ESCOPSTPS</v>
          </cell>
          <cell r="C1739" t="str">
            <v>ESCOPSTPS</v>
          </cell>
          <cell r="D1739">
            <v>10</v>
          </cell>
          <cell r="E1739" t="str">
            <v>G</v>
          </cell>
        </row>
        <row r="1740">
          <cell r="B1740" t="str">
            <v>F516677</v>
          </cell>
          <cell r="C1740" t="str">
            <v>F516677</v>
          </cell>
          <cell r="D1740">
            <v>11</v>
          </cell>
          <cell r="E1740" t="str">
            <v>F</v>
          </cell>
        </row>
        <row r="1741">
          <cell r="B1741" t="str">
            <v>F516678</v>
          </cell>
          <cell r="C1741" t="str">
            <v>F516678</v>
          </cell>
          <cell r="D1741">
            <v>11</v>
          </cell>
          <cell r="E1741" t="str">
            <v>F</v>
          </cell>
        </row>
        <row r="1742">
          <cell r="B1742" t="str">
            <v>F516679</v>
          </cell>
          <cell r="C1742" t="str">
            <v>F516679</v>
          </cell>
          <cell r="D1742">
            <v>11</v>
          </cell>
          <cell r="E1742" t="str">
            <v>F</v>
          </cell>
        </row>
        <row r="1743">
          <cell r="B1743" t="str">
            <v>1000ESCOPSRSO</v>
          </cell>
          <cell r="C1743" t="str">
            <v>ESCOPSRSO</v>
          </cell>
          <cell r="D1743">
            <v>10</v>
          </cell>
          <cell r="E1743" t="str">
            <v>G</v>
          </cell>
        </row>
        <row r="1744">
          <cell r="B1744" t="str">
            <v>F516681</v>
          </cell>
          <cell r="C1744" t="str">
            <v>F516681</v>
          </cell>
          <cell r="D1744">
            <v>11</v>
          </cell>
          <cell r="E1744" t="str">
            <v>F</v>
          </cell>
        </row>
        <row r="1745">
          <cell r="B1745" t="str">
            <v>F516682</v>
          </cell>
          <cell r="C1745" t="str">
            <v>F516682</v>
          </cell>
          <cell r="D1745">
            <v>11</v>
          </cell>
          <cell r="E1745" t="str">
            <v>F</v>
          </cell>
        </row>
        <row r="1746">
          <cell r="B1746" t="str">
            <v>F516683</v>
          </cell>
          <cell r="C1746" t="str">
            <v>F516683</v>
          </cell>
          <cell r="D1746">
            <v>11</v>
          </cell>
          <cell r="E1746" t="str">
            <v>F</v>
          </cell>
        </row>
        <row r="1747">
          <cell r="B1747" t="str">
            <v>F516684</v>
          </cell>
          <cell r="C1747" t="str">
            <v>F516684</v>
          </cell>
          <cell r="D1747">
            <v>11</v>
          </cell>
          <cell r="E1747" t="str">
            <v>F</v>
          </cell>
        </row>
        <row r="1748">
          <cell r="B1748" t="str">
            <v>F516685</v>
          </cell>
          <cell r="C1748" t="str">
            <v>F516685</v>
          </cell>
          <cell r="D1748">
            <v>11</v>
          </cell>
          <cell r="E1748" t="str">
            <v>F</v>
          </cell>
        </row>
        <row r="1749">
          <cell r="B1749" t="str">
            <v>F516686</v>
          </cell>
          <cell r="C1749" t="str">
            <v>F516686</v>
          </cell>
          <cell r="D1749">
            <v>11</v>
          </cell>
          <cell r="E1749" t="str">
            <v>F</v>
          </cell>
        </row>
        <row r="1750">
          <cell r="B1750" t="str">
            <v>F525396</v>
          </cell>
          <cell r="C1750" t="str">
            <v>F525396</v>
          </cell>
          <cell r="D1750">
            <v>11</v>
          </cell>
          <cell r="E1750" t="str">
            <v>F</v>
          </cell>
        </row>
        <row r="1751">
          <cell r="B1751" t="str">
            <v>1000ESCOPSCPS</v>
          </cell>
          <cell r="C1751" t="str">
            <v>ESCOPSCPS</v>
          </cell>
          <cell r="D1751">
            <v>8</v>
          </cell>
          <cell r="E1751" t="str">
            <v>G</v>
          </cell>
        </row>
        <row r="1752">
          <cell r="B1752" t="str">
            <v>F516687</v>
          </cell>
          <cell r="C1752" t="str">
            <v>F516687</v>
          </cell>
          <cell r="D1752">
            <v>9</v>
          </cell>
          <cell r="E1752" t="str">
            <v>F</v>
          </cell>
        </row>
        <row r="1753">
          <cell r="B1753" t="str">
            <v>F516688</v>
          </cell>
          <cell r="C1753" t="str">
            <v>F516688</v>
          </cell>
          <cell r="D1753">
            <v>9</v>
          </cell>
          <cell r="E1753" t="str">
            <v>F</v>
          </cell>
        </row>
        <row r="1754">
          <cell r="B1754" t="str">
            <v>F516689</v>
          </cell>
          <cell r="C1754" t="str">
            <v>F516689</v>
          </cell>
          <cell r="D1754">
            <v>9</v>
          </cell>
          <cell r="E1754" t="str">
            <v>F</v>
          </cell>
        </row>
        <row r="1755">
          <cell r="B1755" t="str">
            <v>F525391</v>
          </cell>
          <cell r="C1755" t="str">
            <v>F525391</v>
          </cell>
          <cell r="D1755">
            <v>9</v>
          </cell>
          <cell r="E1755" t="str">
            <v>F</v>
          </cell>
        </row>
        <row r="1756">
          <cell r="B1756" t="str">
            <v>F525395</v>
          </cell>
          <cell r="C1756" t="str">
            <v>F525395</v>
          </cell>
          <cell r="D1756">
            <v>9</v>
          </cell>
          <cell r="E1756" t="str">
            <v>F</v>
          </cell>
        </row>
        <row r="1757">
          <cell r="B1757" t="str">
            <v>1000ECSDPLBRCA</v>
          </cell>
          <cell r="C1757" t="str">
            <v>ECSDPLBRCA</v>
          </cell>
          <cell r="D1757">
            <v>10</v>
          </cell>
          <cell r="E1757" t="str">
            <v>G</v>
          </cell>
        </row>
        <row r="1758">
          <cell r="B1758" t="str">
            <v>F516721</v>
          </cell>
          <cell r="C1758" t="str">
            <v>F516721</v>
          </cell>
          <cell r="D1758">
            <v>11</v>
          </cell>
          <cell r="E1758" t="str">
            <v>F</v>
          </cell>
        </row>
        <row r="1759">
          <cell r="B1759" t="str">
            <v>1000BCDEBD</v>
          </cell>
          <cell r="C1759" t="str">
            <v>BCDEBD</v>
          </cell>
          <cell r="D1759">
            <v>4</v>
          </cell>
          <cell r="E1759" t="str">
            <v>G</v>
          </cell>
        </row>
        <row r="1760">
          <cell r="B1760" t="str">
            <v>F401003</v>
          </cell>
          <cell r="C1760" t="str">
            <v>F401003</v>
          </cell>
          <cell r="D1760">
            <v>5</v>
          </cell>
          <cell r="E1760" t="str">
            <v>F</v>
          </cell>
        </row>
        <row r="1761">
          <cell r="B1761" t="str">
            <v>F401004</v>
          </cell>
          <cell r="C1761" t="str">
            <v>F401004</v>
          </cell>
          <cell r="D1761">
            <v>5</v>
          </cell>
          <cell r="E1761" t="str">
            <v>F</v>
          </cell>
        </row>
        <row r="1762">
          <cell r="B1762" t="str">
            <v>1000ECS</v>
          </cell>
          <cell r="C1762" t="str">
            <v>ECS</v>
          </cell>
          <cell r="D1762">
            <v>2</v>
          </cell>
          <cell r="E1762" t="str">
            <v>G</v>
          </cell>
        </row>
        <row r="1763">
          <cell r="B1763" t="str">
            <v>1000ECSUTL</v>
          </cell>
          <cell r="C1763" t="str">
            <v>ECSUTL</v>
          </cell>
          <cell r="D1763">
            <v>4</v>
          </cell>
          <cell r="E1763" t="str">
            <v>G</v>
          </cell>
        </row>
        <row r="1764">
          <cell r="B1764" t="str">
            <v>1000ECSUTILITY</v>
          </cell>
          <cell r="C1764" t="str">
            <v>ECSUTILITY</v>
          </cell>
          <cell r="D1764">
            <v>6</v>
          </cell>
          <cell r="E1764" t="str">
            <v>G</v>
          </cell>
        </row>
        <row r="1765">
          <cell r="B1765" t="str">
            <v>F300110</v>
          </cell>
          <cell r="C1765" t="str">
            <v>F300110</v>
          </cell>
          <cell r="D1765">
            <v>7</v>
          </cell>
          <cell r="E1765" t="str">
            <v>F</v>
          </cell>
        </row>
        <row r="1766">
          <cell r="B1766" t="str">
            <v>F300111</v>
          </cell>
          <cell r="C1766" t="str">
            <v>F300111</v>
          </cell>
          <cell r="D1766">
            <v>7</v>
          </cell>
          <cell r="E1766" t="str">
            <v>F</v>
          </cell>
        </row>
        <row r="1767">
          <cell r="B1767" t="str">
            <v>F300112</v>
          </cell>
          <cell r="C1767" t="str">
            <v>F300112</v>
          </cell>
          <cell r="D1767">
            <v>7</v>
          </cell>
          <cell r="E1767" t="str">
            <v>F</v>
          </cell>
        </row>
        <row r="1768">
          <cell r="B1768" t="str">
            <v>F300113</v>
          </cell>
          <cell r="C1768" t="str">
            <v>F300113</v>
          </cell>
          <cell r="D1768">
            <v>7</v>
          </cell>
          <cell r="E1768" t="str">
            <v>F</v>
          </cell>
        </row>
        <row r="1769">
          <cell r="B1769" t="str">
            <v>F525626</v>
          </cell>
          <cell r="C1769" t="str">
            <v>F525626</v>
          </cell>
          <cell r="D1769">
            <v>7</v>
          </cell>
          <cell r="E1769" t="str">
            <v>F</v>
          </cell>
        </row>
        <row r="1770">
          <cell r="B1770" t="str">
            <v>F525627</v>
          </cell>
          <cell r="C1770" t="str">
            <v>F525627</v>
          </cell>
          <cell r="D1770">
            <v>7</v>
          </cell>
          <cell r="E1770" t="str">
            <v>F</v>
          </cell>
        </row>
        <row r="1771">
          <cell r="B1771" t="str">
            <v>F525628</v>
          </cell>
          <cell r="C1771" t="str">
            <v>F525628</v>
          </cell>
          <cell r="D1771">
            <v>7</v>
          </cell>
          <cell r="E1771" t="str">
            <v>F</v>
          </cell>
        </row>
        <row r="1772">
          <cell r="B1772" t="str">
            <v>F525629</v>
          </cell>
          <cell r="C1772" t="str">
            <v>F525629</v>
          </cell>
          <cell r="D1772">
            <v>7</v>
          </cell>
          <cell r="E1772" t="str">
            <v>F</v>
          </cell>
        </row>
        <row r="1773">
          <cell r="B1773" t="str">
            <v>F525630</v>
          </cell>
          <cell r="C1773" t="str">
            <v>F525630</v>
          </cell>
          <cell r="D1773">
            <v>7</v>
          </cell>
          <cell r="E1773" t="str">
            <v>F</v>
          </cell>
        </row>
        <row r="1774">
          <cell r="B1774" t="str">
            <v>F525631</v>
          </cell>
          <cell r="C1774" t="str">
            <v>F525631</v>
          </cell>
          <cell r="D1774">
            <v>7</v>
          </cell>
          <cell r="E1774" t="str">
            <v>F</v>
          </cell>
        </row>
        <row r="1775">
          <cell r="B1775" t="str">
            <v>F525632</v>
          </cell>
          <cell r="C1775" t="str">
            <v>F525632</v>
          </cell>
          <cell r="D1775">
            <v>7</v>
          </cell>
          <cell r="E1775" t="str">
            <v>F</v>
          </cell>
        </row>
        <row r="1776">
          <cell r="B1776" t="str">
            <v>F525633</v>
          </cell>
          <cell r="C1776" t="str">
            <v>F525633</v>
          </cell>
          <cell r="D1776">
            <v>7</v>
          </cell>
          <cell r="E1776" t="str">
            <v>F</v>
          </cell>
        </row>
        <row r="1777">
          <cell r="B1777" t="str">
            <v>F525634</v>
          </cell>
          <cell r="C1777" t="str">
            <v>F525634</v>
          </cell>
          <cell r="D1777">
            <v>7</v>
          </cell>
          <cell r="E1777" t="str">
            <v>F</v>
          </cell>
        </row>
        <row r="1778">
          <cell r="B1778" t="str">
            <v>F525635</v>
          </cell>
          <cell r="C1778" t="str">
            <v>F525635</v>
          </cell>
          <cell r="D1778">
            <v>7</v>
          </cell>
          <cell r="E1778" t="str">
            <v>F</v>
          </cell>
        </row>
        <row r="1779">
          <cell r="B1779" t="str">
            <v>F525636</v>
          </cell>
          <cell r="C1779" t="str">
            <v>F525636</v>
          </cell>
          <cell r="D1779">
            <v>7</v>
          </cell>
          <cell r="E1779" t="str">
            <v>F</v>
          </cell>
        </row>
        <row r="1780">
          <cell r="B1780" t="str">
            <v>F525637</v>
          </cell>
          <cell r="C1780" t="str">
            <v>F525637</v>
          </cell>
          <cell r="D1780">
            <v>7</v>
          </cell>
          <cell r="E1780" t="str">
            <v>F</v>
          </cell>
        </row>
        <row r="1781">
          <cell r="B1781" t="str">
            <v>F525638</v>
          </cell>
          <cell r="C1781" t="str">
            <v>F525638</v>
          </cell>
          <cell r="D1781">
            <v>7</v>
          </cell>
          <cell r="E1781" t="str">
            <v>F</v>
          </cell>
        </row>
        <row r="1782">
          <cell r="B1782" t="str">
            <v>F525639</v>
          </cell>
          <cell r="C1782" t="str">
            <v>F525639</v>
          </cell>
          <cell r="D1782">
            <v>7</v>
          </cell>
          <cell r="E1782" t="str">
            <v>F</v>
          </cell>
        </row>
        <row r="1783">
          <cell r="B1783" t="str">
            <v>F525640</v>
          </cell>
          <cell r="C1783" t="str">
            <v>F525640</v>
          </cell>
          <cell r="D1783">
            <v>7</v>
          </cell>
          <cell r="E1783" t="str">
            <v>F</v>
          </cell>
        </row>
        <row r="1784">
          <cell r="B1784" t="str">
            <v>F525641</v>
          </cell>
          <cell r="C1784" t="str">
            <v>F525641</v>
          </cell>
          <cell r="D1784">
            <v>7</v>
          </cell>
          <cell r="E1784" t="str">
            <v>F</v>
          </cell>
        </row>
        <row r="1785">
          <cell r="B1785" t="str">
            <v>1000ECSESTTAX</v>
          </cell>
          <cell r="C1785" t="str">
            <v>ECSESTTAX</v>
          </cell>
          <cell r="D1785">
            <v>4</v>
          </cell>
          <cell r="E1785" t="str">
            <v>G</v>
          </cell>
        </row>
        <row r="1786">
          <cell r="B1786" t="str">
            <v>1000ECSSTATAX</v>
          </cell>
          <cell r="C1786" t="str">
            <v>ECSSTATAX</v>
          </cell>
          <cell r="D1786">
            <v>6</v>
          </cell>
          <cell r="E1786" t="str">
            <v>G</v>
          </cell>
        </row>
        <row r="1787">
          <cell r="B1787" t="str">
            <v>F525643</v>
          </cell>
          <cell r="C1787" t="str">
            <v>F525643</v>
          </cell>
          <cell r="D1787">
            <v>7</v>
          </cell>
          <cell r="E1787" t="str">
            <v>F</v>
          </cell>
        </row>
        <row r="1788">
          <cell r="B1788" t="str">
            <v>1000ECSFEDTAX</v>
          </cell>
          <cell r="C1788" t="str">
            <v>ECSFEDTAX</v>
          </cell>
          <cell r="D1788">
            <v>6</v>
          </cell>
          <cell r="E1788" t="str">
            <v>G</v>
          </cell>
        </row>
        <row r="1789">
          <cell r="B1789" t="str">
            <v>F525642</v>
          </cell>
          <cell r="C1789" t="str">
            <v>F525642</v>
          </cell>
          <cell r="D1789">
            <v>7</v>
          </cell>
          <cell r="E1789" t="str">
            <v>F</v>
          </cell>
        </row>
        <row r="1790">
          <cell r="B1790" t="str">
            <v>1000ECSSGAOTH</v>
          </cell>
          <cell r="C1790" t="str">
            <v>ECSSGAOTH</v>
          </cell>
          <cell r="D1790">
            <v>4</v>
          </cell>
          <cell r="E1790" t="str">
            <v>G</v>
          </cell>
        </row>
        <row r="1791">
          <cell r="B1791" t="str">
            <v>1000ECSSALES</v>
          </cell>
          <cell r="C1791" t="str">
            <v>ECSSALES</v>
          </cell>
          <cell r="D1791">
            <v>6</v>
          </cell>
          <cell r="E1791" t="str">
            <v>G</v>
          </cell>
        </row>
        <row r="1792">
          <cell r="B1792" t="str">
            <v>F300106</v>
          </cell>
          <cell r="C1792" t="str">
            <v>F300106</v>
          </cell>
          <cell r="D1792">
            <v>7</v>
          </cell>
          <cell r="E1792" t="str">
            <v>F</v>
          </cell>
        </row>
        <row r="1793">
          <cell r="B1793" t="str">
            <v>F300107</v>
          </cell>
          <cell r="C1793" t="str">
            <v>F300107</v>
          </cell>
          <cell r="D1793">
            <v>7</v>
          </cell>
          <cell r="E1793" t="str">
            <v>F</v>
          </cell>
        </row>
        <row r="1794">
          <cell r="B1794" t="str">
            <v>F525607</v>
          </cell>
          <cell r="C1794" t="str">
            <v>F525607</v>
          </cell>
          <cell r="D1794">
            <v>7</v>
          </cell>
          <cell r="E1794" t="str">
            <v>F</v>
          </cell>
        </row>
        <row r="1795">
          <cell r="B1795" t="str">
            <v>F525608</v>
          </cell>
          <cell r="C1795" t="str">
            <v>F525608</v>
          </cell>
          <cell r="D1795">
            <v>7</v>
          </cell>
          <cell r="E1795" t="str">
            <v>F</v>
          </cell>
        </row>
        <row r="1796">
          <cell r="B1796" t="str">
            <v>F525609</v>
          </cell>
          <cell r="C1796" t="str">
            <v>F525609</v>
          </cell>
          <cell r="D1796">
            <v>7</v>
          </cell>
          <cell r="E1796" t="str">
            <v>F</v>
          </cell>
        </row>
        <row r="1797">
          <cell r="B1797" t="str">
            <v>F525610</v>
          </cell>
          <cell r="C1797" t="str">
            <v>F525610</v>
          </cell>
          <cell r="D1797">
            <v>7</v>
          </cell>
          <cell r="E1797" t="str">
            <v>F</v>
          </cell>
        </row>
        <row r="1798">
          <cell r="B1798" t="str">
            <v>F525611</v>
          </cell>
          <cell r="C1798" t="str">
            <v>F525611</v>
          </cell>
          <cell r="D1798">
            <v>7</v>
          </cell>
          <cell r="E1798" t="str">
            <v>F</v>
          </cell>
        </row>
        <row r="1799">
          <cell r="B1799" t="str">
            <v>F525612</v>
          </cell>
          <cell r="C1799" t="str">
            <v>F525612</v>
          </cell>
          <cell r="D1799">
            <v>7</v>
          </cell>
          <cell r="E1799" t="str">
            <v>F</v>
          </cell>
        </row>
        <row r="1800">
          <cell r="B1800" t="str">
            <v>F525613</v>
          </cell>
          <cell r="C1800" t="str">
            <v>F525613</v>
          </cell>
          <cell r="D1800">
            <v>7</v>
          </cell>
          <cell r="E1800" t="str">
            <v>F</v>
          </cell>
        </row>
        <row r="1801">
          <cell r="B1801" t="str">
            <v>F525614</v>
          </cell>
          <cell r="C1801" t="str">
            <v>F525614</v>
          </cell>
          <cell r="D1801">
            <v>7</v>
          </cell>
          <cell r="E1801" t="str">
            <v>F</v>
          </cell>
        </row>
        <row r="1802">
          <cell r="B1802" t="str">
            <v>F525615</v>
          </cell>
          <cell r="C1802" t="str">
            <v>F525615</v>
          </cell>
          <cell r="D1802">
            <v>7</v>
          </cell>
          <cell r="E1802" t="str">
            <v>F</v>
          </cell>
        </row>
        <row r="1803">
          <cell r="B1803" t="str">
            <v>F525616</v>
          </cell>
          <cell r="C1803" t="str">
            <v>F525616</v>
          </cell>
          <cell r="D1803">
            <v>7</v>
          </cell>
          <cell r="E1803" t="str">
            <v>F</v>
          </cell>
        </row>
        <row r="1804">
          <cell r="B1804" t="str">
            <v>F525617</v>
          </cell>
          <cell r="C1804" t="str">
            <v>F525617</v>
          </cell>
          <cell r="D1804">
            <v>7</v>
          </cell>
          <cell r="E1804" t="str">
            <v>F</v>
          </cell>
        </row>
        <row r="1805">
          <cell r="B1805" t="str">
            <v>F525618</v>
          </cell>
          <cell r="C1805" t="str">
            <v>F525618</v>
          </cell>
          <cell r="D1805">
            <v>7</v>
          </cell>
          <cell r="E1805" t="str">
            <v>F</v>
          </cell>
        </row>
        <row r="1806">
          <cell r="B1806" t="str">
            <v>F525619</v>
          </cell>
          <cell r="C1806" t="str">
            <v>F525619</v>
          </cell>
          <cell r="D1806">
            <v>7</v>
          </cell>
          <cell r="E1806" t="str">
            <v>F</v>
          </cell>
        </row>
        <row r="1807">
          <cell r="B1807" t="str">
            <v>F525620</v>
          </cell>
          <cell r="C1807" t="str">
            <v>F525620</v>
          </cell>
          <cell r="D1807">
            <v>7</v>
          </cell>
          <cell r="E1807" t="str">
            <v>F</v>
          </cell>
        </row>
        <row r="1808">
          <cell r="B1808" t="str">
            <v>F525621</v>
          </cell>
          <cell r="C1808" t="str">
            <v>F525621</v>
          </cell>
          <cell r="D1808">
            <v>7</v>
          </cell>
          <cell r="E1808" t="str">
            <v>F</v>
          </cell>
        </row>
        <row r="1809">
          <cell r="B1809" t="str">
            <v>F525622</v>
          </cell>
          <cell r="C1809" t="str">
            <v>F525622</v>
          </cell>
          <cell r="D1809">
            <v>7</v>
          </cell>
          <cell r="E1809" t="str">
            <v>F</v>
          </cell>
        </row>
        <row r="1810">
          <cell r="B1810" t="str">
            <v>F525623</v>
          </cell>
          <cell r="C1810" t="str">
            <v>F525623</v>
          </cell>
          <cell r="D1810">
            <v>7</v>
          </cell>
          <cell r="E1810" t="str">
            <v>F</v>
          </cell>
        </row>
        <row r="1811">
          <cell r="B1811" t="str">
            <v>F525624</v>
          </cell>
          <cell r="C1811" t="str">
            <v>F525624</v>
          </cell>
          <cell r="D1811">
            <v>7</v>
          </cell>
          <cell r="E1811" t="str">
            <v>F</v>
          </cell>
        </row>
        <row r="1812">
          <cell r="B1812" t="str">
            <v>F525625</v>
          </cell>
          <cell r="C1812" t="str">
            <v>F525625</v>
          </cell>
          <cell r="D1812">
            <v>7</v>
          </cell>
          <cell r="E1812" t="str">
            <v>F</v>
          </cell>
        </row>
        <row r="1813">
          <cell r="B1813" t="str">
            <v>1000ECSSHRACT</v>
          </cell>
          <cell r="C1813" t="str">
            <v>ECSSHRACT</v>
          </cell>
          <cell r="D1813">
            <v>6</v>
          </cell>
          <cell r="E1813" t="str">
            <v>G</v>
          </cell>
        </row>
        <row r="1814">
          <cell r="B1814" t="str">
            <v>F300100</v>
          </cell>
          <cell r="C1814" t="str">
            <v>F300100</v>
          </cell>
          <cell r="D1814">
            <v>7</v>
          </cell>
          <cell r="E1814" t="str">
            <v>F</v>
          </cell>
        </row>
        <row r="1815">
          <cell r="B1815" t="str">
            <v>F300101</v>
          </cell>
          <cell r="C1815" t="str">
            <v>F300101</v>
          </cell>
          <cell r="D1815">
            <v>7</v>
          </cell>
          <cell r="E1815" t="str">
            <v>F</v>
          </cell>
        </row>
        <row r="1816">
          <cell r="B1816" t="str">
            <v>F300102</v>
          </cell>
          <cell r="C1816" t="str">
            <v>F300102</v>
          </cell>
          <cell r="D1816">
            <v>7</v>
          </cell>
          <cell r="E1816" t="str">
            <v>F</v>
          </cell>
        </row>
        <row r="1817">
          <cell r="B1817" t="str">
            <v>1000ECSOTHOPER</v>
          </cell>
          <cell r="C1817" t="str">
            <v>ECSOTHOPER</v>
          </cell>
          <cell r="D1817">
            <v>6</v>
          </cell>
          <cell r="E1817" t="str">
            <v>G</v>
          </cell>
        </row>
        <row r="1818">
          <cell r="B1818" t="str">
            <v>F525577</v>
          </cell>
          <cell r="C1818" t="str">
            <v>F525577</v>
          </cell>
          <cell r="D1818">
            <v>7</v>
          </cell>
          <cell r="E1818" t="str">
            <v>F</v>
          </cell>
        </row>
        <row r="1819">
          <cell r="B1819" t="str">
            <v>F525578</v>
          </cell>
          <cell r="C1819" t="str">
            <v>F525578</v>
          </cell>
          <cell r="D1819">
            <v>7</v>
          </cell>
          <cell r="E1819" t="str">
            <v>F</v>
          </cell>
        </row>
        <row r="1820">
          <cell r="B1820" t="str">
            <v>F525579</v>
          </cell>
          <cell r="C1820" t="str">
            <v>F525579</v>
          </cell>
          <cell r="D1820">
            <v>7</v>
          </cell>
          <cell r="E1820" t="str">
            <v>F</v>
          </cell>
        </row>
        <row r="1821">
          <cell r="B1821" t="str">
            <v>F525580</v>
          </cell>
          <cell r="C1821" t="str">
            <v>F525580</v>
          </cell>
          <cell r="D1821">
            <v>7</v>
          </cell>
          <cell r="E1821" t="str">
            <v>F</v>
          </cell>
        </row>
        <row r="1822">
          <cell r="B1822" t="str">
            <v>F525581</v>
          </cell>
          <cell r="C1822" t="str">
            <v>F525581</v>
          </cell>
          <cell r="D1822">
            <v>7</v>
          </cell>
          <cell r="E1822" t="str">
            <v>F</v>
          </cell>
        </row>
        <row r="1823">
          <cell r="B1823" t="str">
            <v>F525582</v>
          </cell>
          <cell r="C1823" t="str">
            <v>F525582</v>
          </cell>
          <cell r="D1823">
            <v>7</v>
          </cell>
          <cell r="E1823" t="str">
            <v>F</v>
          </cell>
        </row>
        <row r="1824">
          <cell r="B1824" t="str">
            <v>F525583</v>
          </cell>
          <cell r="C1824" t="str">
            <v>F525583</v>
          </cell>
          <cell r="D1824">
            <v>7</v>
          </cell>
          <cell r="E1824" t="str">
            <v>F</v>
          </cell>
        </row>
        <row r="1825">
          <cell r="B1825" t="str">
            <v>F525584</v>
          </cell>
          <cell r="C1825" t="str">
            <v>F525584</v>
          </cell>
          <cell r="D1825">
            <v>7</v>
          </cell>
          <cell r="E1825" t="str">
            <v>F</v>
          </cell>
        </row>
        <row r="1826">
          <cell r="B1826" t="str">
            <v>F525585</v>
          </cell>
          <cell r="C1826" t="str">
            <v>F525585</v>
          </cell>
          <cell r="D1826">
            <v>7</v>
          </cell>
          <cell r="E1826" t="str">
            <v>F</v>
          </cell>
        </row>
        <row r="1827">
          <cell r="B1827" t="str">
            <v>F525586</v>
          </cell>
          <cell r="C1827" t="str">
            <v>F525586</v>
          </cell>
          <cell r="D1827">
            <v>7</v>
          </cell>
          <cell r="E1827" t="str">
            <v>F</v>
          </cell>
        </row>
        <row r="1828">
          <cell r="B1828" t="str">
            <v>F525587</v>
          </cell>
          <cell r="C1828" t="str">
            <v>F525587</v>
          </cell>
          <cell r="D1828">
            <v>7</v>
          </cell>
          <cell r="E1828" t="str">
            <v>F</v>
          </cell>
        </row>
        <row r="1829">
          <cell r="B1829" t="str">
            <v>F525588</v>
          </cell>
          <cell r="C1829" t="str">
            <v>F525588</v>
          </cell>
          <cell r="D1829">
            <v>7</v>
          </cell>
          <cell r="E1829" t="str">
            <v>F</v>
          </cell>
        </row>
        <row r="1830">
          <cell r="B1830" t="str">
            <v>F525589</v>
          </cell>
          <cell r="C1830" t="str">
            <v>F525589</v>
          </cell>
          <cell r="D1830">
            <v>7</v>
          </cell>
          <cell r="E1830" t="str">
            <v>F</v>
          </cell>
        </row>
        <row r="1831">
          <cell r="B1831" t="str">
            <v>F525590</v>
          </cell>
          <cell r="C1831" t="str">
            <v>F525590</v>
          </cell>
          <cell r="D1831">
            <v>7</v>
          </cell>
          <cell r="E1831" t="str">
            <v>F</v>
          </cell>
        </row>
        <row r="1832">
          <cell r="B1832" t="str">
            <v>F525591</v>
          </cell>
          <cell r="C1832" t="str">
            <v>F525591</v>
          </cell>
          <cell r="D1832">
            <v>7</v>
          </cell>
          <cell r="E1832" t="str">
            <v>F</v>
          </cell>
        </row>
        <row r="1833">
          <cell r="B1833" t="str">
            <v>F525592</v>
          </cell>
          <cell r="C1833" t="str">
            <v>F525592</v>
          </cell>
          <cell r="D1833">
            <v>7</v>
          </cell>
          <cell r="E1833" t="str">
            <v>F</v>
          </cell>
        </row>
        <row r="1834">
          <cell r="B1834" t="str">
            <v>F525593</v>
          </cell>
          <cell r="C1834" t="str">
            <v>F525593</v>
          </cell>
          <cell r="D1834">
            <v>7</v>
          </cell>
          <cell r="E1834" t="str">
            <v>F</v>
          </cell>
        </row>
        <row r="1835">
          <cell r="B1835" t="str">
            <v>F525594</v>
          </cell>
          <cell r="C1835" t="str">
            <v>F525594</v>
          </cell>
          <cell r="D1835">
            <v>7</v>
          </cell>
          <cell r="E1835" t="str">
            <v>F</v>
          </cell>
        </row>
        <row r="1836">
          <cell r="B1836" t="str">
            <v>F525595</v>
          </cell>
          <cell r="C1836" t="str">
            <v>F525595</v>
          </cell>
          <cell r="D1836">
            <v>7</v>
          </cell>
          <cell r="E1836" t="str">
            <v>F</v>
          </cell>
        </row>
        <row r="1837">
          <cell r="B1837" t="str">
            <v>F525596</v>
          </cell>
          <cell r="C1837" t="str">
            <v>F525596</v>
          </cell>
          <cell r="D1837">
            <v>7</v>
          </cell>
          <cell r="E1837" t="str">
            <v>F</v>
          </cell>
        </row>
        <row r="1838">
          <cell r="B1838" t="str">
            <v>F525597</v>
          </cell>
          <cell r="C1838" t="str">
            <v>F525597</v>
          </cell>
          <cell r="D1838">
            <v>7</v>
          </cell>
          <cell r="E1838" t="str">
            <v>F</v>
          </cell>
        </row>
        <row r="1839">
          <cell r="B1839" t="str">
            <v>F525598</v>
          </cell>
          <cell r="C1839" t="str">
            <v>F525598</v>
          </cell>
          <cell r="D1839">
            <v>7</v>
          </cell>
          <cell r="E1839" t="str">
            <v>F</v>
          </cell>
        </row>
        <row r="1840">
          <cell r="B1840" t="str">
            <v>F525599</v>
          </cell>
          <cell r="C1840" t="str">
            <v>F525599</v>
          </cell>
          <cell r="D1840">
            <v>7</v>
          </cell>
          <cell r="E1840" t="str">
            <v>F</v>
          </cell>
        </row>
        <row r="1841">
          <cell r="B1841" t="str">
            <v>F525600</v>
          </cell>
          <cell r="C1841" t="str">
            <v>F525600</v>
          </cell>
          <cell r="D1841">
            <v>7</v>
          </cell>
          <cell r="E1841" t="str">
            <v>F</v>
          </cell>
        </row>
        <row r="1842">
          <cell r="B1842" t="str">
            <v>F525601</v>
          </cell>
          <cell r="C1842" t="str">
            <v>F525601</v>
          </cell>
          <cell r="D1842">
            <v>7</v>
          </cell>
          <cell r="E1842" t="str">
            <v>F</v>
          </cell>
        </row>
        <row r="1843">
          <cell r="B1843" t="str">
            <v>F525602</v>
          </cell>
          <cell r="C1843" t="str">
            <v>F525602</v>
          </cell>
          <cell r="D1843">
            <v>7</v>
          </cell>
          <cell r="E1843" t="str">
            <v>F</v>
          </cell>
        </row>
        <row r="1844">
          <cell r="B1844" t="str">
            <v>F525603</v>
          </cell>
          <cell r="C1844" t="str">
            <v>F525603</v>
          </cell>
          <cell r="D1844">
            <v>7</v>
          </cell>
          <cell r="E1844" t="str">
            <v>F</v>
          </cell>
        </row>
        <row r="1845">
          <cell r="B1845" t="str">
            <v>F525604</v>
          </cell>
          <cell r="C1845" t="str">
            <v>F525604</v>
          </cell>
          <cell r="D1845">
            <v>7</v>
          </cell>
          <cell r="E1845" t="str">
            <v>F</v>
          </cell>
        </row>
        <row r="1846">
          <cell r="B1846" t="str">
            <v>F525605</v>
          </cell>
          <cell r="C1846" t="str">
            <v>F525605</v>
          </cell>
          <cell r="D1846">
            <v>7</v>
          </cell>
          <cell r="E1846" t="str">
            <v>F</v>
          </cell>
        </row>
        <row r="1847">
          <cell r="B1847" t="str">
            <v>F525606</v>
          </cell>
          <cell r="C1847" t="str">
            <v>F525606</v>
          </cell>
          <cell r="D1847">
            <v>7</v>
          </cell>
          <cell r="E1847" t="str">
            <v>F</v>
          </cell>
        </row>
        <row r="1848">
          <cell r="B1848" t="str">
            <v>1000ECSFINANCE</v>
          </cell>
          <cell r="C1848" t="str">
            <v>ECSFINANCE</v>
          </cell>
          <cell r="D1848">
            <v>6</v>
          </cell>
          <cell r="E1848" t="str">
            <v>G</v>
          </cell>
        </row>
        <row r="1849">
          <cell r="B1849" t="str">
            <v>F525565</v>
          </cell>
          <cell r="C1849" t="str">
            <v>F525565</v>
          </cell>
          <cell r="D1849">
            <v>7</v>
          </cell>
          <cell r="E1849" t="str">
            <v>F</v>
          </cell>
        </row>
        <row r="1850">
          <cell r="B1850" t="str">
            <v>F525566</v>
          </cell>
          <cell r="C1850" t="str">
            <v>F525566</v>
          </cell>
          <cell r="D1850">
            <v>7</v>
          </cell>
          <cell r="E1850" t="str">
            <v>F</v>
          </cell>
        </row>
        <row r="1851">
          <cell r="B1851" t="str">
            <v>F525567</v>
          </cell>
          <cell r="C1851" t="str">
            <v>F525567</v>
          </cell>
          <cell r="D1851">
            <v>7</v>
          </cell>
          <cell r="E1851" t="str">
            <v>F</v>
          </cell>
        </row>
        <row r="1852">
          <cell r="B1852" t="str">
            <v>F525568</v>
          </cell>
          <cell r="C1852" t="str">
            <v>F525568</v>
          </cell>
          <cell r="D1852">
            <v>7</v>
          </cell>
          <cell r="E1852" t="str">
            <v>F</v>
          </cell>
        </row>
        <row r="1853">
          <cell r="B1853" t="str">
            <v>F525569</v>
          </cell>
          <cell r="C1853" t="str">
            <v>F525569</v>
          </cell>
          <cell r="D1853">
            <v>7</v>
          </cell>
          <cell r="E1853" t="str">
            <v>F</v>
          </cell>
        </row>
        <row r="1854">
          <cell r="B1854" t="str">
            <v>F525570</v>
          </cell>
          <cell r="C1854" t="str">
            <v>F525570</v>
          </cell>
          <cell r="D1854">
            <v>7</v>
          </cell>
          <cell r="E1854" t="str">
            <v>F</v>
          </cell>
        </row>
        <row r="1855">
          <cell r="B1855" t="str">
            <v>F525571</v>
          </cell>
          <cell r="C1855" t="str">
            <v>F525571</v>
          </cell>
          <cell r="D1855">
            <v>7</v>
          </cell>
          <cell r="E1855" t="str">
            <v>F</v>
          </cell>
        </row>
        <row r="1856">
          <cell r="B1856" t="str">
            <v>F525572</v>
          </cell>
          <cell r="C1856" t="str">
            <v>F525572</v>
          </cell>
          <cell r="D1856">
            <v>7</v>
          </cell>
          <cell r="E1856" t="str">
            <v>F</v>
          </cell>
        </row>
        <row r="1857">
          <cell r="B1857" t="str">
            <v>F525573</v>
          </cell>
          <cell r="C1857" t="str">
            <v>F525573</v>
          </cell>
          <cell r="D1857">
            <v>7</v>
          </cell>
          <cell r="E1857" t="str">
            <v>F</v>
          </cell>
        </row>
        <row r="1858">
          <cell r="B1858" t="str">
            <v>F525574</v>
          </cell>
          <cell r="C1858" t="str">
            <v>F525574</v>
          </cell>
          <cell r="D1858">
            <v>7</v>
          </cell>
          <cell r="E1858" t="str">
            <v>F</v>
          </cell>
        </row>
        <row r="1859">
          <cell r="B1859" t="str">
            <v>F525575</v>
          </cell>
          <cell r="C1859" t="str">
            <v>F525575</v>
          </cell>
          <cell r="D1859">
            <v>7</v>
          </cell>
          <cell r="E1859" t="str">
            <v>F</v>
          </cell>
        </row>
        <row r="1860">
          <cell r="B1860" t="str">
            <v>F525576</v>
          </cell>
          <cell r="C1860" t="str">
            <v>F525576</v>
          </cell>
          <cell r="D1860">
            <v>7</v>
          </cell>
          <cell r="E1860" t="str">
            <v>F</v>
          </cell>
        </row>
        <row r="1861">
          <cell r="B1861" t="str">
            <v>1000ECSCOSTSVC</v>
          </cell>
          <cell r="C1861" t="str">
            <v>ECSCOSTSVC</v>
          </cell>
          <cell r="D1861">
            <v>4</v>
          </cell>
          <cell r="E1861" t="str">
            <v>G</v>
          </cell>
        </row>
        <row r="1862">
          <cell r="B1862" t="str">
            <v>1000ECSMONITOR</v>
          </cell>
          <cell r="C1862" t="str">
            <v>ECSMONITOR</v>
          </cell>
          <cell r="D1862">
            <v>6</v>
          </cell>
          <cell r="E1862" t="str">
            <v>G</v>
          </cell>
        </row>
        <row r="1863">
          <cell r="B1863" t="str">
            <v>F525563</v>
          </cell>
          <cell r="C1863" t="str">
            <v>F525563</v>
          </cell>
          <cell r="D1863">
            <v>7</v>
          </cell>
          <cell r="E1863" t="str">
            <v>F</v>
          </cell>
        </row>
        <row r="1864">
          <cell r="B1864" t="str">
            <v>F525564</v>
          </cell>
          <cell r="C1864" t="str">
            <v>F525564</v>
          </cell>
          <cell r="D1864">
            <v>7</v>
          </cell>
          <cell r="E1864" t="str">
            <v>F</v>
          </cell>
        </row>
        <row r="1865">
          <cell r="B1865" t="str">
            <v>1000ECSMAINT</v>
          </cell>
          <cell r="C1865" t="str">
            <v>ECSMAINT</v>
          </cell>
          <cell r="D1865">
            <v>6</v>
          </cell>
          <cell r="E1865" t="str">
            <v>G</v>
          </cell>
        </row>
        <row r="1866">
          <cell r="B1866" t="str">
            <v>F525556</v>
          </cell>
          <cell r="C1866" t="str">
            <v>F525556</v>
          </cell>
          <cell r="D1866">
            <v>7</v>
          </cell>
          <cell r="E1866" t="str">
            <v>F</v>
          </cell>
        </row>
        <row r="1867">
          <cell r="B1867" t="str">
            <v>F525557</v>
          </cell>
          <cell r="C1867" t="str">
            <v>F525557</v>
          </cell>
          <cell r="D1867">
            <v>7</v>
          </cell>
          <cell r="E1867" t="str">
            <v>F</v>
          </cell>
        </row>
        <row r="1868">
          <cell r="B1868" t="str">
            <v>F525558</v>
          </cell>
          <cell r="C1868" t="str">
            <v>F525558</v>
          </cell>
          <cell r="D1868">
            <v>7</v>
          </cell>
          <cell r="E1868" t="str">
            <v>F</v>
          </cell>
        </row>
        <row r="1869">
          <cell r="B1869" t="str">
            <v>F525559</v>
          </cell>
          <cell r="C1869" t="str">
            <v>F525559</v>
          </cell>
          <cell r="D1869">
            <v>7</v>
          </cell>
          <cell r="E1869" t="str">
            <v>F</v>
          </cell>
        </row>
        <row r="1870">
          <cell r="B1870" t="str">
            <v>F525560</v>
          </cell>
          <cell r="C1870" t="str">
            <v>F525560</v>
          </cell>
          <cell r="D1870">
            <v>7</v>
          </cell>
          <cell r="E1870" t="str">
            <v>F</v>
          </cell>
        </row>
        <row r="1871">
          <cell r="B1871" t="str">
            <v>F525561</v>
          </cell>
          <cell r="C1871" t="str">
            <v>F525561</v>
          </cell>
          <cell r="D1871">
            <v>7</v>
          </cell>
          <cell r="E1871" t="str">
            <v>F</v>
          </cell>
        </row>
        <row r="1872">
          <cell r="B1872" t="str">
            <v>F525562</v>
          </cell>
          <cell r="C1872" t="str">
            <v>F525562</v>
          </cell>
          <cell r="D1872">
            <v>7</v>
          </cell>
          <cell r="E1872" t="str">
            <v>F</v>
          </cell>
        </row>
        <row r="1873">
          <cell r="B1873" t="str">
            <v>1000ECSENGPROV</v>
          </cell>
          <cell r="C1873" t="str">
            <v>ECSENGPROV</v>
          </cell>
          <cell r="D1873">
            <v>6</v>
          </cell>
          <cell r="E1873" t="str">
            <v>G</v>
          </cell>
        </row>
        <row r="1874">
          <cell r="B1874" t="str">
            <v>F525543</v>
          </cell>
          <cell r="C1874" t="str">
            <v>F525543</v>
          </cell>
          <cell r="D1874">
            <v>7</v>
          </cell>
          <cell r="E1874" t="str">
            <v>F</v>
          </cell>
        </row>
        <row r="1875">
          <cell r="B1875" t="str">
            <v>F525544</v>
          </cell>
          <cell r="C1875" t="str">
            <v>F525544</v>
          </cell>
          <cell r="D1875">
            <v>7</v>
          </cell>
          <cell r="E1875" t="str">
            <v>F</v>
          </cell>
        </row>
        <row r="1876">
          <cell r="B1876" t="str">
            <v>F525545</v>
          </cell>
          <cell r="C1876" t="str">
            <v>F525545</v>
          </cell>
          <cell r="D1876">
            <v>7</v>
          </cell>
          <cell r="E1876" t="str">
            <v>F</v>
          </cell>
        </row>
        <row r="1877">
          <cell r="B1877" t="str">
            <v>F525546</v>
          </cell>
          <cell r="C1877" t="str">
            <v>F525546</v>
          </cell>
          <cell r="D1877">
            <v>7</v>
          </cell>
          <cell r="E1877" t="str">
            <v>F</v>
          </cell>
        </row>
        <row r="1878">
          <cell r="B1878" t="str">
            <v>F525547</v>
          </cell>
          <cell r="C1878" t="str">
            <v>F525547</v>
          </cell>
          <cell r="D1878">
            <v>7</v>
          </cell>
          <cell r="E1878" t="str">
            <v>F</v>
          </cell>
        </row>
        <row r="1879">
          <cell r="B1879" t="str">
            <v>F525548</v>
          </cell>
          <cell r="C1879" t="str">
            <v>F525548</v>
          </cell>
          <cell r="D1879">
            <v>7</v>
          </cell>
          <cell r="E1879" t="str">
            <v>F</v>
          </cell>
        </row>
        <row r="1880">
          <cell r="B1880" t="str">
            <v>F525549</v>
          </cell>
          <cell r="C1880" t="str">
            <v>F525549</v>
          </cell>
          <cell r="D1880">
            <v>7</v>
          </cell>
          <cell r="E1880" t="str">
            <v>F</v>
          </cell>
        </row>
        <row r="1881">
          <cell r="B1881" t="str">
            <v>F525550</v>
          </cell>
          <cell r="C1881" t="str">
            <v>F525550</v>
          </cell>
          <cell r="D1881">
            <v>7</v>
          </cell>
          <cell r="E1881" t="str">
            <v>F</v>
          </cell>
        </row>
        <row r="1882">
          <cell r="B1882" t="str">
            <v>F525551</v>
          </cell>
          <cell r="C1882" t="str">
            <v>F525551</v>
          </cell>
          <cell r="D1882">
            <v>7</v>
          </cell>
          <cell r="E1882" t="str">
            <v>F</v>
          </cell>
        </row>
        <row r="1883">
          <cell r="B1883" t="str">
            <v>F525552</v>
          </cell>
          <cell r="C1883" t="str">
            <v>F525552</v>
          </cell>
          <cell r="D1883">
            <v>7</v>
          </cell>
          <cell r="E1883" t="str">
            <v>F</v>
          </cell>
        </row>
        <row r="1884">
          <cell r="B1884" t="str">
            <v>F525553</v>
          </cell>
          <cell r="C1884" t="str">
            <v>F525553</v>
          </cell>
          <cell r="D1884">
            <v>7</v>
          </cell>
          <cell r="E1884" t="str">
            <v>F</v>
          </cell>
        </row>
        <row r="1885">
          <cell r="B1885" t="str">
            <v>F525554</v>
          </cell>
          <cell r="C1885" t="str">
            <v>F525554</v>
          </cell>
          <cell r="D1885">
            <v>7</v>
          </cell>
          <cell r="E1885" t="str">
            <v>F</v>
          </cell>
        </row>
        <row r="1886">
          <cell r="B1886" t="str">
            <v>F525555</v>
          </cell>
          <cell r="C1886" t="str">
            <v>F525555</v>
          </cell>
          <cell r="D1886">
            <v>7</v>
          </cell>
          <cell r="E1886" t="str">
            <v>F</v>
          </cell>
        </row>
        <row r="1887">
          <cell r="B1887" t="str">
            <v>1000ECSCOMCELL</v>
          </cell>
          <cell r="C1887" t="str">
            <v>ECSCOMCELL</v>
          </cell>
          <cell r="D1887">
            <v>6</v>
          </cell>
          <cell r="E1887" t="str">
            <v>G</v>
          </cell>
        </row>
        <row r="1888">
          <cell r="B1888" t="str">
            <v>F525537</v>
          </cell>
          <cell r="C1888" t="str">
            <v>F525537</v>
          </cell>
          <cell r="D1888">
            <v>7</v>
          </cell>
          <cell r="E1888" t="str">
            <v>F</v>
          </cell>
        </row>
        <row r="1889">
          <cell r="B1889" t="str">
            <v>F525538</v>
          </cell>
          <cell r="C1889" t="str">
            <v>F525538</v>
          </cell>
          <cell r="D1889">
            <v>7</v>
          </cell>
          <cell r="E1889" t="str">
            <v>F</v>
          </cell>
        </row>
        <row r="1890">
          <cell r="B1890" t="str">
            <v>F525539</v>
          </cell>
          <cell r="C1890" t="str">
            <v>F525539</v>
          </cell>
          <cell r="D1890">
            <v>7</v>
          </cell>
          <cell r="E1890" t="str">
            <v>F</v>
          </cell>
        </row>
        <row r="1891">
          <cell r="B1891" t="str">
            <v>F525540</v>
          </cell>
          <cell r="C1891" t="str">
            <v>F525540</v>
          </cell>
          <cell r="D1891">
            <v>7</v>
          </cell>
          <cell r="E1891" t="str">
            <v>F</v>
          </cell>
        </row>
        <row r="1892">
          <cell r="B1892" t="str">
            <v>F525541</v>
          </cell>
          <cell r="C1892" t="str">
            <v>F525541</v>
          </cell>
          <cell r="D1892">
            <v>7</v>
          </cell>
          <cell r="E1892" t="str">
            <v>F</v>
          </cell>
        </row>
        <row r="1893">
          <cell r="B1893" t="str">
            <v>F525542</v>
          </cell>
          <cell r="C1893" t="str">
            <v>F525542</v>
          </cell>
          <cell r="D1893">
            <v>7</v>
          </cell>
          <cell r="E1893" t="str">
            <v>F</v>
          </cell>
        </row>
        <row r="1894">
          <cell r="B1894" t="str">
            <v>1000ECSCOLLOCA</v>
          </cell>
          <cell r="C1894" t="str">
            <v>ECSCOLLOCA</v>
          </cell>
          <cell r="D1894">
            <v>6</v>
          </cell>
          <cell r="E1894" t="str">
            <v>G</v>
          </cell>
        </row>
        <row r="1895">
          <cell r="B1895" t="str">
            <v>F525535</v>
          </cell>
          <cell r="C1895" t="str">
            <v>F525535</v>
          </cell>
          <cell r="D1895">
            <v>7</v>
          </cell>
          <cell r="E1895" t="str">
            <v>F</v>
          </cell>
        </row>
        <row r="1896">
          <cell r="B1896" t="str">
            <v>F525536</v>
          </cell>
          <cell r="C1896" t="str">
            <v>F525536</v>
          </cell>
          <cell r="D1896">
            <v>7</v>
          </cell>
          <cell r="E1896" t="str">
            <v>F</v>
          </cell>
        </row>
        <row r="1897">
          <cell r="B1897" t="str">
            <v>1000ECSCIRCLS</v>
          </cell>
          <cell r="C1897" t="str">
            <v>ECSCIRCLS</v>
          </cell>
          <cell r="D1897">
            <v>6</v>
          </cell>
          <cell r="E1897" t="str">
            <v>G</v>
          </cell>
        </row>
        <row r="1898">
          <cell r="B1898" t="str">
            <v>F525531</v>
          </cell>
          <cell r="C1898" t="str">
            <v>F525531</v>
          </cell>
          <cell r="D1898">
            <v>7</v>
          </cell>
          <cell r="E1898" t="str">
            <v>F</v>
          </cell>
        </row>
        <row r="1899">
          <cell r="B1899" t="str">
            <v>F525532</v>
          </cell>
          <cell r="C1899" t="str">
            <v>F525532</v>
          </cell>
          <cell r="D1899">
            <v>7</v>
          </cell>
          <cell r="E1899" t="str">
            <v>F</v>
          </cell>
        </row>
        <row r="1900">
          <cell r="B1900" t="str">
            <v>F525533</v>
          </cell>
          <cell r="C1900" t="str">
            <v>F525533</v>
          </cell>
          <cell r="D1900">
            <v>7</v>
          </cell>
          <cell r="E1900" t="str">
            <v>F</v>
          </cell>
        </row>
        <row r="1901">
          <cell r="B1901" t="str">
            <v>F525534</v>
          </cell>
          <cell r="C1901" t="str">
            <v>F525534</v>
          </cell>
          <cell r="D1901">
            <v>7</v>
          </cell>
          <cell r="E1901" t="str">
            <v>F</v>
          </cell>
        </row>
        <row r="1902">
          <cell r="B1902" t="str">
            <v>1000ECSOSP</v>
          </cell>
          <cell r="C1902" t="str">
            <v>ECSOSP</v>
          </cell>
          <cell r="D1902">
            <v>4</v>
          </cell>
          <cell r="E1902" t="str">
            <v>G</v>
          </cell>
        </row>
        <row r="1903">
          <cell r="B1903" t="str">
            <v>F300108</v>
          </cell>
          <cell r="C1903" t="str">
            <v>F300108</v>
          </cell>
          <cell r="D1903">
            <v>5</v>
          </cell>
          <cell r="E1903" t="str">
            <v>F</v>
          </cell>
        </row>
        <row r="1904">
          <cell r="B1904" t="str">
            <v>F300109</v>
          </cell>
          <cell r="C1904" t="str">
            <v>F300109</v>
          </cell>
          <cell r="D1904">
            <v>5</v>
          </cell>
          <cell r="E1904" t="str">
            <v>F</v>
          </cell>
        </row>
        <row r="1905">
          <cell r="B1905" t="str">
            <v>1000ECSISP</v>
          </cell>
          <cell r="C1905" t="str">
            <v>ECSISP</v>
          </cell>
          <cell r="D1905">
            <v>4</v>
          </cell>
          <cell r="E1905" t="str">
            <v>G</v>
          </cell>
        </row>
        <row r="1906">
          <cell r="B1906" t="str">
            <v>F300114</v>
          </cell>
          <cell r="C1906" t="str">
            <v>F300114</v>
          </cell>
          <cell r="D1906">
            <v>5</v>
          </cell>
          <cell r="E1906" t="str">
            <v>F</v>
          </cell>
        </row>
        <row r="1907">
          <cell r="B1907" t="str">
            <v>1000ECSOPGEN</v>
          </cell>
          <cell r="C1907" t="str">
            <v>ECSOPGEN</v>
          </cell>
          <cell r="D1907">
            <v>4</v>
          </cell>
          <cell r="E1907" t="str">
            <v>G</v>
          </cell>
        </row>
        <row r="1908">
          <cell r="B1908" t="str">
            <v>F300115</v>
          </cell>
          <cell r="C1908" t="str">
            <v>F300115</v>
          </cell>
          <cell r="D1908">
            <v>5</v>
          </cell>
          <cell r="E1908" t="str">
            <v>F</v>
          </cell>
        </row>
        <row r="1909">
          <cell r="B1909" t="str">
            <v>F300116</v>
          </cell>
          <cell r="C1909" t="str">
            <v>F300116</v>
          </cell>
          <cell r="D1909">
            <v>5</v>
          </cell>
          <cell r="E1909" t="str">
            <v>F</v>
          </cell>
        </row>
        <row r="1910">
          <cell r="B1910" t="str">
            <v>F300117</v>
          </cell>
          <cell r="C1910" t="str">
            <v>F300117</v>
          </cell>
          <cell r="D1910">
            <v>5</v>
          </cell>
          <cell r="E1910" t="str">
            <v>F</v>
          </cell>
        </row>
        <row r="1911">
          <cell r="B1911" t="str">
            <v>1000ECSCONTFIN</v>
          </cell>
          <cell r="C1911" t="str">
            <v>ECSCONTFIN</v>
          </cell>
          <cell r="D1911">
            <v>4</v>
          </cell>
          <cell r="E1911" t="str">
            <v>G</v>
          </cell>
        </row>
        <row r="1912">
          <cell r="B1912" t="str">
            <v>F300118</v>
          </cell>
          <cell r="C1912" t="str">
            <v>F300118</v>
          </cell>
          <cell r="D1912">
            <v>5</v>
          </cell>
          <cell r="E1912" t="str">
            <v>F</v>
          </cell>
        </row>
        <row r="1913">
          <cell r="B1913" t="str">
            <v>F300119</v>
          </cell>
          <cell r="C1913" t="str">
            <v>F300119</v>
          </cell>
          <cell r="D1913">
            <v>5</v>
          </cell>
          <cell r="E1913" t="str">
            <v>F</v>
          </cell>
        </row>
        <row r="1914">
          <cell r="B1914" t="str">
            <v>F300120</v>
          </cell>
          <cell r="C1914" t="str">
            <v>F300120</v>
          </cell>
          <cell r="D1914">
            <v>5</v>
          </cell>
          <cell r="E1914" t="str">
            <v>F</v>
          </cell>
        </row>
        <row r="1915">
          <cell r="B1915" t="str">
            <v>1000ACCTREG</v>
          </cell>
          <cell r="C1915" t="str">
            <v>ACCTREG</v>
          </cell>
          <cell r="D1915">
            <v>4</v>
          </cell>
          <cell r="E1915" t="str">
            <v>G</v>
          </cell>
        </row>
        <row r="1916">
          <cell r="B1916" t="str">
            <v>1000ECSMGMT</v>
          </cell>
          <cell r="C1916" t="str">
            <v>ECSMGMT</v>
          </cell>
          <cell r="D1916">
            <v>4</v>
          </cell>
          <cell r="E1916" t="str">
            <v>G</v>
          </cell>
        </row>
        <row r="1917">
          <cell r="B1917" t="str">
            <v>F300103</v>
          </cell>
          <cell r="C1917" t="str">
            <v>F300103</v>
          </cell>
          <cell r="D1917">
            <v>5</v>
          </cell>
          <cell r="E1917" t="str">
            <v>F</v>
          </cell>
        </row>
        <row r="1918">
          <cell r="B1918" t="str">
            <v>F300104</v>
          </cell>
          <cell r="C1918" t="str">
            <v>F300104</v>
          </cell>
          <cell r="D1918">
            <v>5</v>
          </cell>
          <cell r="E1918" t="str">
            <v>F</v>
          </cell>
        </row>
        <row r="1919">
          <cell r="B1919" t="str">
            <v>F300105</v>
          </cell>
          <cell r="C1919" t="str">
            <v>F300105</v>
          </cell>
          <cell r="D1919">
            <v>5</v>
          </cell>
          <cell r="E1919" t="str">
            <v>F</v>
          </cell>
        </row>
        <row r="1920">
          <cell r="B1920" t="str">
            <v>1000GBU</v>
          </cell>
          <cell r="C1920" t="str">
            <v>GBU</v>
          </cell>
          <cell r="D1920">
            <v>2</v>
          </cell>
          <cell r="E1920" t="str">
            <v>G</v>
          </cell>
        </row>
        <row r="1921">
          <cell r="B1921" t="str">
            <v>D523128</v>
          </cell>
          <cell r="C1921" t="str">
            <v>D523128</v>
          </cell>
          <cell r="D1921">
            <v>3</v>
          </cell>
          <cell r="E1921" t="str">
            <v>D</v>
          </cell>
        </row>
        <row r="1922">
          <cell r="B1922" t="str">
            <v>D523129</v>
          </cell>
          <cell r="C1922" t="str">
            <v>D523129</v>
          </cell>
          <cell r="D1922">
            <v>3</v>
          </cell>
          <cell r="E1922" t="str">
            <v>D</v>
          </cell>
        </row>
        <row r="1923">
          <cell r="B1923" t="str">
            <v>F516646</v>
          </cell>
          <cell r="C1923" t="str">
            <v>F516646</v>
          </cell>
          <cell r="D1923">
            <v>3</v>
          </cell>
          <cell r="E1923" t="str">
            <v>F</v>
          </cell>
        </row>
        <row r="1924">
          <cell r="B1924" t="str">
            <v>F516647</v>
          </cell>
          <cell r="C1924" t="str">
            <v>F516647</v>
          </cell>
          <cell r="D1924">
            <v>3</v>
          </cell>
          <cell r="E1924" t="str">
            <v>F</v>
          </cell>
        </row>
        <row r="1925">
          <cell r="B1925" t="str">
            <v>1000NUCLEAR</v>
          </cell>
          <cell r="C1925" t="str">
            <v>NUCLEAR</v>
          </cell>
          <cell r="D1925">
            <v>4</v>
          </cell>
          <cell r="E1925" t="str">
            <v>G</v>
          </cell>
        </row>
        <row r="1926">
          <cell r="B1926" t="str">
            <v>F516567</v>
          </cell>
          <cell r="C1926" t="str">
            <v>F516567</v>
          </cell>
          <cell r="D1926">
            <v>5</v>
          </cell>
          <cell r="E1926" t="str">
            <v>F</v>
          </cell>
        </row>
        <row r="1927">
          <cell r="B1927" t="str">
            <v>F516568</v>
          </cell>
          <cell r="C1927" t="str">
            <v>F516568</v>
          </cell>
          <cell r="D1927">
            <v>5</v>
          </cell>
          <cell r="E1927" t="str">
            <v>F</v>
          </cell>
        </row>
        <row r="1928">
          <cell r="B1928" t="str">
            <v>F516569</v>
          </cell>
          <cell r="C1928" t="str">
            <v>F516569</v>
          </cell>
          <cell r="D1928">
            <v>5</v>
          </cell>
          <cell r="E1928" t="str">
            <v>F</v>
          </cell>
        </row>
        <row r="1929">
          <cell r="B1929" t="str">
            <v>F516570</v>
          </cell>
          <cell r="C1929" t="str">
            <v>F516570</v>
          </cell>
          <cell r="D1929">
            <v>5</v>
          </cell>
          <cell r="E1929" t="str">
            <v>F</v>
          </cell>
        </row>
        <row r="1930">
          <cell r="B1930" t="str">
            <v>1000PVNGS</v>
          </cell>
          <cell r="C1930" t="str">
            <v>PVNGS</v>
          </cell>
          <cell r="D1930">
            <v>6</v>
          </cell>
          <cell r="E1930" t="str">
            <v>G</v>
          </cell>
        </row>
        <row r="1931">
          <cell r="B1931" t="str">
            <v>F200139</v>
          </cell>
          <cell r="C1931" t="str">
            <v>F200139</v>
          </cell>
          <cell r="D1931">
            <v>7</v>
          </cell>
          <cell r="E1931" t="str">
            <v>F</v>
          </cell>
        </row>
        <row r="1932">
          <cell r="B1932" t="str">
            <v>1000PVGENFUNC</v>
          </cell>
          <cell r="C1932" t="str">
            <v>PVGENFUNC</v>
          </cell>
          <cell r="D1932">
            <v>8</v>
          </cell>
          <cell r="E1932" t="str">
            <v>G</v>
          </cell>
        </row>
        <row r="1933">
          <cell r="B1933" t="str">
            <v>F200358</v>
          </cell>
          <cell r="C1933" t="str">
            <v>F200358</v>
          </cell>
          <cell r="D1933">
            <v>9</v>
          </cell>
          <cell r="E1933" t="str">
            <v>F</v>
          </cell>
        </row>
        <row r="1934">
          <cell r="B1934" t="str">
            <v>F200359</v>
          </cell>
          <cell r="C1934" t="str">
            <v>F200359</v>
          </cell>
          <cell r="D1934">
            <v>9</v>
          </cell>
          <cell r="E1934" t="str">
            <v>F</v>
          </cell>
        </row>
        <row r="1935">
          <cell r="B1935" t="str">
            <v>F200360</v>
          </cell>
          <cell r="C1935" t="str">
            <v>F200360</v>
          </cell>
          <cell r="D1935">
            <v>9</v>
          </cell>
          <cell r="E1935" t="str">
            <v>F</v>
          </cell>
        </row>
        <row r="1936">
          <cell r="B1936" t="str">
            <v>F200361</v>
          </cell>
          <cell r="C1936" t="str">
            <v>F200361</v>
          </cell>
          <cell r="D1936">
            <v>9</v>
          </cell>
          <cell r="E1936" t="str">
            <v>F</v>
          </cell>
        </row>
        <row r="1937">
          <cell r="B1937" t="str">
            <v>F200362</v>
          </cell>
          <cell r="C1937" t="str">
            <v>F200362</v>
          </cell>
          <cell r="D1937">
            <v>9</v>
          </cell>
          <cell r="E1937" t="str">
            <v>F</v>
          </cell>
        </row>
        <row r="1938">
          <cell r="B1938" t="str">
            <v>F200363</v>
          </cell>
          <cell r="C1938" t="str">
            <v>F200363</v>
          </cell>
          <cell r="D1938">
            <v>9</v>
          </cell>
          <cell r="E1938" t="str">
            <v>F</v>
          </cell>
        </row>
        <row r="1939">
          <cell r="B1939" t="str">
            <v>F200364</v>
          </cell>
          <cell r="C1939" t="str">
            <v>F200364</v>
          </cell>
          <cell r="D1939">
            <v>9</v>
          </cell>
          <cell r="E1939" t="str">
            <v>F</v>
          </cell>
        </row>
        <row r="1940">
          <cell r="B1940" t="str">
            <v>F200365</v>
          </cell>
          <cell r="C1940" t="str">
            <v>F200365</v>
          </cell>
          <cell r="D1940">
            <v>9</v>
          </cell>
          <cell r="E1940" t="str">
            <v>F</v>
          </cell>
        </row>
        <row r="1941">
          <cell r="B1941" t="str">
            <v>F200366</v>
          </cell>
          <cell r="C1941" t="str">
            <v>F200366</v>
          </cell>
          <cell r="D1941">
            <v>9</v>
          </cell>
          <cell r="E1941" t="str">
            <v>F</v>
          </cell>
        </row>
        <row r="1942">
          <cell r="B1942" t="str">
            <v>F200367</v>
          </cell>
          <cell r="C1942" t="str">
            <v>F200367</v>
          </cell>
          <cell r="D1942">
            <v>9</v>
          </cell>
          <cell r="E1942" t="str">
            <v>F</v>
          </cell>
        </row>
        <row r="1943">
          <cell r="B1943" t="str">
            <v>F200368</v>
          </cell>
          <cell r="C1943" t="str">
            <v>F200368</v>
          </cell>
          <cell r="D1943">
            <v>9</v>
          </cell>
          <cell r="E1943" t="str">
            <v>F</v>
          </cell>
        </row>
        <row r="1944">
          <cell r="B1944" t="str">
            <v>F200369</v>
          </cell>
          <cell r="C1944" t="str">
            <v>F200369</v>
          </cell>
          <cell r="D1944">
            <v>9</v>
          </cell>
          <cell r="E1944" t="str">
            <v>F</v>
          </cell>
        </row>
        <row r="1945">
          <cell r="B1945" t="str">
            <v>F200370</v>
          </cell>
          <cell r="C1945" t="str">
            <v>F200370</v>
          </cell>
          <cell r="D1945">
            <v>9</v>
          </cell>
          <cell r="E1945" t="str">
            <v>F</v>
          </cell>
        </row>
        <row r="1946">
          <cell r="B1946" t="str">
            <v>F200371</v>
          </cell>
          <cell r="C1946" t="str">
            <v>F200371</v>
          </cell>
          <cell r="D1946">
            <v>9</v>
          </cell>
          <cell r="E1946" t="str">
            <v>F</v>
          </cell>
        </row>
        <row r="1947">
          <cell r="B1947" t="str">
            <v>F200372</v>
          </cell>
          <cell r="C1947" t="str">
            <v>F200372</v>
          </cell>
          <cell r="D1947">
            <v>9</v>
          </cell>
          <cell r="E1947" t="str">
            <v>F</v>
          </cell>
        </row>
        <row r="1948">
          <cell r="B1948" t="str">
            <v>1000PVOPS-MAIN</v>
          </cell>
          <cell r="C1948" t="str">
            <v>PVOPS-MAIN</v>
          </cell>
          <cell r="D1948">
            <v>8</v>
          </cell>
          <cell r="E1948" t="str">
            <v>G</v>
          </cell>
        </row>
        <row r="1949">
          <cell r="B1949" t="str">
            <v>F200373</v>
          </cell>
          <cell r="C1949" t="str">
            <v>F200373</v>
          </cell>
          <cell r="D1949">
            <v>9</v>
          </cell>
          <cell r="E1949" t="str">
            <v>F</v>
          </cell>
        </row>
        <row r="1950">
          <cell r="B1950" t="str">
            <v>F200374</v>
          </cell>
          <cell r="C1950" t="str">
            <v>F200374</v>
          </cell>
          <cell r="D1950">
            <v>9</v>
          </cell>
          <cell r="E1950" t="str">
            <v>F</v>
          </cell>
        </row>
        <row r="1951">
          <cell r="B1951" t="str">
            <v>F200375</v>
          </cell>
          <cell r="C1951" t="str">
            <v>F200375</v>
          </cell>
          <cell r="D1951">
            <v>9</v>
          </cell>
          <cell r="E1951" t="str">
            <v>F</v>
          </cell>
        </row>
        <row r="1952">
          <cell r="B1952" t="str">
            <v>F200376</v>
          </cell>
          <cell r="C1952" t="str">
            <v>F200376</v>
          </cell>
          <cell r="D1952">
            <v>9</v>
          </cell>
          <cell r="E1952" t="str">
            <v>F</v>
          </cell>
        </row>
        <row r="1953">
          <cell r="B1953" t="str">
            <v>F200377</v>
          </cell>
          <cell r="C1953" t="str">
            <v>F200377</v>
          </cell>
          <cell r="D1953">
            <v>9</v>
          </cell>
          <cell r="E1953" t="str">
            <v>F</v>
          </cell>
        </row>
        <row r="1954">
          <cell r="B1954" t="str">
            <v>F200378</v>
          </cell>
          <cell r="C1954" t="str">
            <v>F200378</v>
          </cell>
          <cell r="D1954">
            <v>9</v>
          </cell>
          <cell r="E1954" t="str">
            <v>F</v>
          </cell>
        </row>
        <row r="1955">
          <cell r="B1955" t="str">
            <v>F200379</v>
          </cell>
          <cell r="C1955" t="str">
            <v>F200379</v>
          </cell>
          <cell r="D1955">
            <v>9</v>
          </cell>
          <cell r="E1955" t="str">
            <v>F</v>
          </cell>
        </row>
        <row r="1956">
          <cell r="B1956" t="str">
            <v>F200380</v>
          </cell>
          <cell r="C1956" t="str">
            <v>F200380</v>
          </cell>
          <cell r="D1956">
            <v>9</v>
          </cell>
          <cell r="E1956" t="str">
            <v>F</v>
          </cell>
        </row>
        <row r="1957">
          <cell r="B1957" t="str">
            <v>F200381</v>
          </cell>
          <cell r="C1957" t="str">
            <v>F200381</v>
          </cell>
          <cell r="D1957">
            <v>9</v>
          </cell>
          <cell r="E1957" t="str">
            <v>F</v>
          </cell>
        </row>
        <row r="1958">
          <cell r="B1958" t="str">
            <v>F200382</v>
          </cell>
          <cell r="C1958" t="str">
            <v>F200382</v>
          </cell>
          <cell r="D1958">
            <v>9</v>
          </cell>
          <cell r="E1958" t="str">
            <v>F</v>
          </cell>
        </row>
        <row r="1959">
          <cell r="B1959" t="str">
            <v>F200383</v>
          </cell>
          <cell r="C1959" t="str">
            <v>F200383</v>
          </cell>
          <cell r="D1959">
            <v>9</v>
          </cell>
          <cell r="E1959" t="str">
            <v>F</v>
          </cell>
        </row>
        <row r="1960">
          <cell r="B1960" t="str">
            <v>F200384</v>
          </cell>
          <cell r="C1960" t="str">
            <v>F200384</v>
          </cell>
          <cell r="D1960">
            <v>9</v>
          </cell>
          <cell r="E1960" t="str">
            <v>F</v>
          </cell>
        </row>
        <row r="1961">
          <cell r="B1961" t="str">
            <v>F200385</v>
          </cell>
          <cell r="C1961" t="str">
            <v>F200385</v>
          </cell>
          <cell r="D1961">
            <v>9</v>
          </cell>
          <cell r="E1961" t="str">
            <v>F</v>
          </cell>
        </row>
        <row r="1962">
          <cell r="B1962" t="str">
            <v>F200386</v>
          </cell>
          <cell r="C1962" t="str">
            <v>F200386</v>
          </cell>
          <cell r="D1962">
            <v>9</v>
          </cell>
          <cell r="E1962" t="str">
            <v>F</v>
          </cell>
        </row>
        <row r="1963">
          <cell r="B1963" t="str">
            <v>F200387</v>
          </cell>
          <cell r="C1963" t="str">
            <v>F200387</v>
          </cell>
          <cell r="D1963">
            <v>9</v>
          </cell>
          <cell r="E1963" t="str">
            <v>F</v>
          </cell>
        </row>
        <row r="1964">
          <cell r="B1964" t="str">
            <v>F200388</v>
          </cell>
          <cell r="C1964" t="str">
            <v>F200388</v>
          </cell>
          <cell r="D1964">
            <v>9</v>
          </cell>
          <cell r="E1964" t="str">
            <v>F</v>
          </cell>
        </row>
        <row r="1965">
          <cell r="B1965" t="str">
            <v>F200389</v>
          </cell>
          <cell r="C1965" t="str">
            <v>F200389</v>
          </cell>
          <cell r="D1965">
            <v>9</v>
          </cell>
          <cell r="E1965" t="str">
            <v>F</v>
          </cell>
        </row>
        <row r="1966">
          <cell r="B1966" t="str">
            <v>F200390</v>
          </cell>
          <cell r="C1966" t="str">
            <v>F200390</v>
          </cell>
          <cell r="D1966">
            <v>9</v>
          </cell>
          <cell r="E1966" t="str">
            <v>F</v>
          </cell>
        </row>
        <row r="1967">
          <cell r="B1967" t="str">
            <v>F200391</v>
          </cell>
          <cell r="C1967" t="str">
            <v>F200391</v>
          </cell>
          <cell r="D1967">
            <v>9</v>
          </cell>
          <cell r="E1967" t="str">
            <v>F</v>
          </cell>
        </row>
        <row r="1968">
          <cell r="B1968" t="str">
            <v>F200392</v>
          </cell>
          <cell r="C1968" t="str">
            <v>F200392</v>
          </cell>
          <cell r="D1968">
            <v>9</v>
          </cell>
          <cell r="E1968" t="str">
            <v>F</v>
          </cell>
        </row>
        <row r="1969">
          <cell r="B1969" t="str">
            <v>F200393</v>
          </cell>
          <cell r="C1969" t="str">
            <v>F200393</v>
          </cell>
          <cell r="D1969">
            <v>9</v>
          </cell>
          <cell r="E1969" t="str">
            <v>F</v>
          </cell>
        </row>
        <row r="1970">
          <cell r="B1970" t="str">
            <v>F200394</v>
          </cell>
          <cell r="C1970" t="str">
            <v>F200394</v>
          </cell>
          <cell r="D1970">
            <v>9</v>
          </cell>
          <cell r="E1970" t="str">
            <v>F</v>
          </cell>
        </row>
        <row r="1971">
          <cell r="B1971" t="str">
            <v>F200395</v>
          </cell>
          <cell r="C1971" t="str">
            <v>F200395</v>
          </cell>
          <cell r="D1971">
            <v>9</v>
          </cell>
          <cell r="E1971" t="str">
            <v>F</v>
          </cell>
        </row>
        <row r="1972">
          <cell r="B1972" t="str">
            <v>F200396</v>
          </cell>
          <cell r="C1972" t="str">
            <v>F200396</v>
          </cell>
          <cell r="D1972">
            <v>9</v>
          </cell>
          <cell r="E1972" t="str">
            <v>F</v>
          </cell>
        </row>
        <row r="1973">
          <cell r="B1973" t="str">
            <v>F200397</v>
          </cell>
          <cell r="C1973" t="str">
            <v>F200397</v>
          </cell>
          <cell r="D1973">
            <v>9</v>
          </cell>
          <cell r="E1973" t="str">
            <v>F</v>
          </cell>
        </row>
        <row r="1974">
          <cell r="B1974" t="str">
            <v>F200398</v>
          </cell>
          <cell r="C1974" t="str">
            <v>F200398</v>
          </cell>
          <cell r="D1974">
            <v>9</v>
          </cell>
          <cell r="E1974" t="str">
            <v>F</v>
          </cell>
        </row>
        <row r="1975">
          <cell r="B1975" t="str">
            <v>F200399</v>
          </cell>
          <cell r="C1975" t="str">
            <v>F200399</v>
          </cell>
          <cell r="D1975">
            <v>9</v>
          </cell>
          <cell r="E1975" t="str">
            <v>F</v>
          </cell>
        </row>
        <row r="1976">
          <cell r="B1976" t="str">
            <v>F200400</v>
          </cell>
          <cell r="C1976" t="str">
            <v>F200400</v>
          </cell>
          <cell r="D1976">
            <v>9</v>
          </cell>
          <cell r="E1976" t="str">
            <v>F</v>
          </cell>
        </row>
        <row r="1977">
          <cell r="B1977" t="str">
            <v>F200401</v>
          </cell>
          <cell r="C1977" t="str">
            <v>F200401</v>
          </cell>
          <cell r="D1977">
            <v>9</v>
          </cell>
          <cell r="E1977" t="str">
            <v>F</v>
          </cell>
        </row>
        <row r="1978">
          <cell r="B1978" t="str">
            <v>F200402</v>
          </cell>
          <cell r="C1978" t="str">
            <v>F200402</v>
          </cell>
          <cell r="D1978">
            <v>9</v>
          </cell>
          <cell r="E1978" t="str">
            <v>F</v>
          </cell>
        </row>
        <row r="1979">
          <cell r="B1979" t="str">
            <v>F200403</v>
          </cell>
          <cell r="C1979" t="str">
            <v>F200403</v>
          </cell>
          <cell r="D1979">
            <v>9</v>
          </cell>
          <cell r="E1979" t="str">
            <v>F</v>
          </cell>
        </row>
        <row r="1980">
          <cell r="B1980" t="str">
            <v>F200404</v>
          </cell>
          <cell r="C1980" t="str">
            <v>F200404</v>
          </cell>
          <cell r="D1980">
            <v>9</v>
          </cell>
          <cell r="E1980" t="str">
            <v>F</v>
          </cell>
        </row>
        <row r="1981">
          <cell r="B1981" t="str">
            <v>F200405</v>
          </cell>
          <cell r="C1981" t="str">
            <v>F200405</v>
          </cell>
          <cell r="D1981">
            <v>9</v>
          </cell>
          <cell r="E1981" t="str">
            <v>F</v>
          </cell>
        </row>
        <row r="1982">
          <cell r="B1982" t="str">
            <v>F200406</v>
          </cell>
          <cell r="C1982" t="str">
            <v>F200406</v>
          </cell>
          <cell r="D1982">
            <v>9</v>
          </cell>
          <cell r="E1982" t="str">
            <v>F</v>
          </cell>
        </row>
        <row r="1983">
          <cell r="B1983" t="str">
            <v>F200407</v>
          </cell>
          <cell r="C1983" t="str">
            <v>F200407</v>
          </cell>
          <cell r="D1983">
            <v>9</v>
          </cell>
          <cell r="E1983" t="str">
            <v>F</v>
          </cell>
        </row>
        <row r="1984">
          <cell r="B1984" t="str">
            <v>F200408</v>
          </cell>
          <cell r="C1984" t="str">
            <v>F200408</v>
          </cell>
          <cell r="D1984">
            <v>9</v>
          </cell>
          <cell r="E1984" t="str">
            <v>F</v>
          </cell>
        </row>
        <row r="1985">
          <cell r="B1985" t="str">
            <v>F200409</v>
          </cell>
          <cell r="C1985" t="str">
            <v>F200409</v>
          </cell>
          <cell r="D1985">
            <v>9</v>
          </cell>
          <cell r="E1985" t="str">
            <v>F</v>
          </cell>
        </row>
        <row r="1986">
          <cell r="B1986" t="str">
            <v>F200410</v>
          </cell>
          <cell r="C1986" t="str">
            <v>F200410</v>
          </cell>
          <cell r="D1986">
            <v>9</v>
          </cell>
          <cell r="E1986" t="str">
            <v>F</v>
          </cell>
        </row>
        <row r="1987">
          <cell r="B1987" t="str">
            <v>F200411</v>
          </cell>
          <cell r="C1987" t="str">
            <v>F200411</v>
          </cell>
          <cell r="D1987">
            <v>9</v>
          </cell>
          <cell r="E1987" t="str">
            <v>F</v>
          </cell>
        </row>
        <row r="1988">
          <cell r="B1988" t="str">
            <v>F200412</v>
          </cell>
          <cell r="C1988" t="str">
            <v>F200412</v>
          </cell>
          <cell r="D1988">
            <v>9</v>
          </cell>
          <cell r="E1988" t="str">
            <v>F</v>
          </cell>
        </row>
        <row r="1989">
          <cell r="B1989" t="str">
            <v>F200413</v>
          </cell>
          <cell r="C1989" t="str">
            <v>F200413</v>
          </cell>
          <cell r="D1989">
            <v>9</v>
          </cell>
          <cell r="E1989" t="str">
            <v>F</v>
          </cell>
        </row>
        <row r="1990">
          <cell r="B1990" t="str">
            <v>F200414</v>
          </cell>
          <cell r="C1990" t="str">
            <v>F200414</v>
          </cell>
          <cell r="D1990">
            <v>9</v>
          </cell>
          <cell r="E1990" t="str">
            <v>F</v>
          </cell>
        </row>
        <row r="1991">
          <cell r="B1991" t="str">
            <v>F200415</v>
          </cell>
          <cell r="C1991" t="str">
            <v>F200415</v>
          </cell>
          <cell r="D1991">
            <v>9</v>
          </cell>
          <cell r="E1991" t="str">
            <v>F</v>
          </cell>
        </row>
        <row r="1992">
          <cell r="B1992" t="str">
            <v>F200416</v>
          </cell>
          <cell r="C1992" t="str">
            <v>F200416</v>
          </cell>
          <cell r="D1992">
            <v>9</v>
          </cell>
          <cell r="E1992" t="str">
            <v>F</v>
          </cell>
        </row>
        <row r="1993">
          <cell r="B1993" t="str">
            <v>F200417</v>
          </cell>
          <cell r="C1993" t="str">
            <v>F200417</v>
          </cell>
          <cell r="D1993">
            <v>9</v>
          </cell>
          <cell r="E1993" t="str">
            <v>F</v>
          </cell>
        </row>
        <row r="1994">
          <cell r="B1994" t="str">
            <v>F200418</v>
          </cell>
          <cell r="C1994" t="str">
            <v>F200418</v>
          </cell>
          <cell r="D1994">
            <v>9</v>
          </cell>
          <cell r="E1994" t="str">
            <v>F</v>
          </cell>
        </row>
        <row r="1995">
          <cell r="B1995" t="str">
            <v>F200419</v>
          </cell>
          <cell r="C1995" t="str">
            <v>F200419</v>
          </cell>
          <cell r="D1995">
            <v>9</v>
          </cell>
          <cell r="E1995" t="str">
            <v>F</v>
          </cell>
        </row>
        <row r="1996">
          <cell r="B1996" t="str">
            <v>F200420</v>
          </cell>
          <cell r="C1996" t="str">
            <v>F200420</v>
          </cell>
          <cell r="D1996">
            <v>9</v>
          </cell>
          <cell r="E1996" t="str">
            <v>F</v>
          </cell>
        </row>
        <row r="1997">
          <cell r="B1997" t="str">
            <v>F200421</v>
          </cell>
          <cell r="C1997" t="str">
            <v>F200421</v>
          </cell>
          <cell r="D1997">
            <v>9</v>
          </cell>
          <cell r="E1997" t="str">
            <v>F</v>
          </cell>
        </row>
        <row r="1998">
          <cell r="B1998" t="str">
            <v>F200422</v>
          </cell>
          <cell r="C1998" t="str">
            <v>F200422</v>
          </cell>
          <cell r="D1998">
            <v>9</v>
          </cell>
          <cell r="E1998" t="str">
            <v>F</v>
          </cell>
        </row>
        <row r="1999">
          <cell r="B1999" t="str">
            <v>F200423</v>
          </cell>
          <cell r="C1999" t="str">
            <v>F200423</v>
          </cell>
          <cell r="D1999">
            <v>9</v>
          </cell>
          <cell r="E1999" t="str">
            <v>F</v>
          </cell>
        </row>
        <row r="2000">
          <cell r="B2000" t="str">
            <v>F200434</v>
          </cell>
          <cell r="C2000" t="str">
            <v>F200434</v>
          </cell>
          <cell r="D2000">
            <v>9</v>
          </cell>
          <cell r="E2000" t="str">
            <v>F</v>
          </cell>
        </row>
        <row r="2001">
          <cell r="B2001" t="str">
            <v>1000SNGSSCESHR</v>
          </cell>
          <cell r="C2001" t="str">
            <v>SNGSSCESHR</v>
          </cell>
          <cell r="D2001">
            <v>6</v>
          </cell>
          <cell r="E2001" t="str">
            <v>G</v>
          </cell>
        </row>
        <row r="2002">
          <cell r="B2002" t="str">
            <v>F200140</v>
          </cell>
          <cell r="C2002" t="str">
            <v>F200140</v>
          </cell>
          <cell r="D2002">
            <v>7</v>
          </cell>
          <cell r="E2002" t="str">
            <v>F</v>
          </cell>
        </row>
        <row r="2003">
          <cell r="B2003" t="str">
            <v>1000SONGSPRTSH</v>
          </cell>
          <cell r="C2003" t="str">
            <v>SONGSPRTSH</v>
          </cell>
          <cell r="D2003">
            <v>8</v>
          </cell>
          <cell r="E2003" t="str">
            <v>G</v>
          </cell>
        </row>
        <row r="2004">
          <cell r="B2004" t="str">
            <v>F200314</v>
          </cell>
          <cell r="C2004" t="str">
            <v>F200314</v>
          </cell>
          <cell r="D2004">
            <v>9</v>
          </cell>
          <cell r="E2004" t="str">
            <v>F</v>
          </cell>
        </row>
        <row r="2005">
          <cell r="B2005" t="str">
            <v>F200315</v>
          </cell>
          <cell r="C2005" t="str">
            <v>F200315</v>
          </cell>
          <cell r="D2005">
            <v>9</v>
          </cell>
          <cell r="E2005" t="str">
            <v>F</v>
          </cell>
        </row>
        <row r="2006">
          <cell r="B2006" t="str">
            <v>F200316</v>
          </cell>
          <cell r="C2006" t="str">
            <v>F200316</v>
          </cell>
          <cell r="D2006">
            <v>9</v>
          </cell>
          <cell r="E2006" t="str">
            <v>F</v>
          </cell>
        </row>
        <row r="2007">
          <cell r="B2007" t="str">
            <v>F200317</v>
          </cell>
          <cell r="C2007" t="str">
            <v>F200317</v>
          </cell>
          <cell r="D2007">
            <v>9</v>
          </cell>
          <cell r="E2007" t="str">
            <v>F</v>
          </cell>
        </row>
        <row r="2008">
          <cell r="B2008" t="str">
            <v>F200318</v>
          </cell>
          <cell r="C2008" t="str">
            <v>F200318</v>
          </cell>
          <cell r="D2008">
            <v>9</v>
          </cell>
          <cell r="E2008" t="str">
            <v>F</v>
          </cell>
        </row>
        <row r="2009">
          <cell r="B2009" t="str">
            <v>F200319</v>
          </cell>
          <cell r="C2009" t="str">
            <v>F200319</v>
          </cell>
          <cell r="D2009">
            <v>9</v>
          </cell>
          <cell r="E2009" t="str">
            <v>F</v>
          </cell>
        </row>
        <row r="2010">
          <cell r="B2010" t="str">
            <v>F200320</v>
          </cell>
          <cell r="C2010" t="str">
            <v>F200320</v>
          </cell>
          <cell r="D2010">
            <v>9</v>
          </cell>
          <cell r="E2010" t="str">
            <v>F</v>
          </cell>
        </row>
        <row r="2011">
          <cell r="B2011" t="str">
            <v>F200321</v>
          </cell>
          <cell r="C2011" t="str">
            <v>F200321</v>
          </cell>
          <cell r="D2011">
            <v>9</v>
          </cell>
          <cell r="E2011" t="str">
            <v>F</v>
          </cell>
        </row>
        <row r="2012">
          <cell r="B2012" t="str">
            <v>F200322</v>
          </cell>
          <cell r="C2012" t="str">
            <v>F200322</v>
          </cell>
          <cell r="D2012">
            <v>9</v>
          </cell>
          <cell r="E2012" t="str">
            <v>F</v>
          </cell>
        </row>
        <row r="2013">
          <cell r="B2013" t="str">
            <v>F200323</v>
          </cell>
          <cell r="C2013" t="str">
            <v>F200323</v>
          </cell>
          <cell r="D2013">
            <v>9</v>
          </cell>
          <cell r="E2013" t="str">
            <v>F</v>
          </cell>
        </row>
        <row r="2014">
          <cell r="B2014" t="str">
            <v>F200324</v>
          </cell>
          <cell r="C2014" t="str">
            <v>F200324</v>
          </cell>
          <cell r="D2014">
            <v>9</v>
          </cell>
          <cell r="E2014" t="str">
            <v>F</v>
          </cell>
        </row>
        <row r="2015">
          <cell r="B2015" t="str">
            <v>F200325</v>
          </cell>
          <cell r="C2015" t="str">
            <v>F200325</v>
          </cell>
          <cell r="D2015">
            <v>9</v>
          </cell>
          <cell r="E2015" t="str">
            <v>F</v>
          </cell>
        </row>
        <row r="2016">
          <cell r="B2016" t="str">
            <v>F200326</v>
          </cell>
          <cell r="C2016" t="str">
            <v>F200326</v>
          </cell>
          <cell r="D2016">
            <v>9</v>
          </cell>
          <cell r="E2016" t="str">
            <v>F</v>
          </cell>
        </row>
        <row r="2017">
          <cell r="B2017" t="str">
            <v>F200327</v>
          </cell>
          <cell r="C2017" t="str">
            <v>F200327</v>
          </cell>
          <cell r="D2017">
            <v>9</v>
          </cell>
          <cell r="E2017" t="str">
            <v>F</v>
          </cell>
        </row>
        <row r="2018">
          <cell r="B2018" t="str">
            <v>F200328</v>
          </cell>
          <cell r="C2018" t="str">
            <v>F200328</v>
          </cell>
          <cell r="D2018">
            <v>9</v>
          </cell>
          <cell r="E2018" t="str">
            <v>F</v>
          </cell>
        </row>
        <row r="2019">
          <cell r="B2019" t="str">
            <v>F200329</v>
          </cell>
          <cell r="C2019" t="str">
            <v>F200329</v>
          </cell>
          <cell r="D2019">
            <v>9</v>
          </cell>
          <cell r="E2019" t="str">
            <v>F</v>
          </cell>
        </row>
        <row r="2020">
          <cell r="B2020" t="str">
            <v>F200330</v>
          </cell>
          <cell r="C2020" t="str">
            <v>F200330</v>
          </cell>
          <cell r="D2020">
            <v>9</v>
          </cell>
          <cell r="E2020" t="str">
            <v>F</v>
          </cell>
        </row>
        <row r="2021">
          <cell r="B2021" t="str">
            <v>F200331</v>
          </cell>
          <cell r="C2021" t="str">
            <v>F200331</v>
          </cell>
          <cell r="D2021">
            <v>9</v>
          </cell>
          <cell r="E2021" t="str">
            <v>F</v>
          </cell>
        </row>
        <row r="2022">
          <cell r="B2022" t="str">
            <v>F200332</v>
          </cell>
          <cell r="C2022" t="str">
            <v>F200332</v>
          </cell>
          <cell r="D2022">
            <v>9</v>
          </cell>
          <cell r="E2022" t="str">
            <v>F</v>
          </cell>
        </row>
        <row r="2023">
          <cell r="B2023" t="str">
            <v>F200333</v>
          </cell>
          <cell r="C2023" t="str">
            <v>F200333</v>
          </cell>
          <cell r="D2023">
            <v>9</v>
          </cell>
          <cell r="E2023" t="str">
            <v>F</v>
          </cell>
        </row>
        <row r="2024">
          <cell r="B2024" t="str">
            <v>F200435</v>
          </cell>
          <cell r="C2024" t="str">
            <v>F200435</v>
          </cell>
          <cell r="D2024">
            <v>9</v>
          </cell>
          <cell r="E2024" t="str">
            <v>F</v>
          </cell>
        </row>
        <row r="2025">
          <cell r="B2025" t="str">
            <v>F200436</v>
          </cell>
          <cell r="C2025" t="str">
            <v>F200436</v>
          </cell>
          <cell r="D2025">
            <v>9</v>
          </cell>
          <cell r="E2025" t="str">
            <v>F</v>
          </cell>
        </row>
        <row r="2026">
          <cell r="B2026" t="str">
            <v>F200437</v>
          </cell>
          <cell r="C2026" t="str">
            <v>F200437</v>
          </cell>
          <cell r="D2026">
            <v>9</v>
          </cell>
          <cell r="E2026" t="str">
            <v>F</v>
          </cell>
        </row>
        <row r="2027">
          <cell r="B2027" t="str">
            <v>F200438</v>
          </cell>
          <cell r="C2027" t="str">
            <v>F200438</v>
          </cell>
          <cell r="D2027">
            <v>9</v>
          </cell>
          <cell r="E2027" t="str">
            <v>F</v>
          </cell>
        </row>
        <row r="2028">
          <cell r="B2028" t="str">
            <v>F200439</v>
          </cell>
          <cell r="C2028" t="str">
            <v>F200439</v>
          </cell>
          <cell r="D2028">
            <v>9</v>
          </cell>
          <cell r="E2028" t="str">
            <v>F</v>
          </cell>
        </row>
        <row r="2029">
          <cell r="B2029" t="str">
            <v>F200446</v>
          </cell>
          <cell r="C2029" t="str">
            <v>F200446</v>
          </cell>
          <cell r="D2029">
            <v>9</v>
          </cell>
          <cell r="E2029" t="str">
            <v>F</v>
          </cell>
        </row>
        <row r="2030">
          <cell r="B2030" t="str">
            <v>F200447</v>
          </cell>
          <cell r="C2030" t="str">
            <v>F200447</v>
          </cell>
          <cell r="D2030">
            <v>9</v>
          </cell>
          <cell r="E2030" t="str">
            <v>F</v>
          </cell>
        </row>
        <row r="2031">
          <cell r="B2031" t="str">
            <v>1000SONGS100P</v>
          </cell>
          <cell r="C2031" t="str">
            <v>SONGS100P</v>
          </cell>
          <cell r="D2031">
            <v>8</v>
          </cell>
          <cell r="E2031" t="str">
            <v>G</v>
          </cell>
        </row>
        <row r="2032">
          <cell r="B2032" t="str">
            <v>1000NC-DEPT</v>
          </cell>
          <cell r="C2032" t="str">
            <v>NC-DEPT</v>
          </cell>
          <cell r="D2032">
            <v>10</v>
          </cell>
          <cell r="E2032" t="str">
            <v>G</v>
          </cell>
        </row>
        <row r="2033">
          <cell r="B2033" t="str">
            <v>F200187</v>
          </cell>
          <cell r="C2033" t="str">
            <v>F200187</v>
          </cell>
          <cell r="D2033">
            <v>11</v>
          </cell>
          <cell r="E2033" t="str">
            <v>F</v>
          </cell>
        </row>
        <row r="2034">
          <cell r="B2034" t="str">
            <v>F200188</v>
          </cell>
          <cell r="C2034" t="str">
            <v>F200188</v>
          </cell>
          <cell r="D2034">
            <v>11</v>
          </cell>
          <cell r="E2034" t="str">
            <v>F</v>
          </cell>
        </row>
        <row r="2035">
          <cell r="B2035" t="str">
            <v>1000PI-DEPT</v>
          </cell>
          <cell r="C2035" t="str">
            <v>PI-DEPT</v>
          </cell>
          <cell r="D2035">
            <v>10</v>
          </cell>
          <cell r="E2035" t="str">
            <v>G</v>
          </cell>
        </row>
        <row r="2036">
          <cell r="B2036" t="str">
            <v>F525885</v>
          </cell>
          <cell r="C2036" t="str">
            <v>F525885</v>
          </cell>
          <cell r="D2036">
            <v>11</v>
          </cell>
          <cell r="E2036" t="str">
            <v>F</v>
          </cell>
        </row>
        <row r="2037">
          <cell r="B2037" t="str">
            <v>F525886</v>
          </cell>
          <cell r="C2037" t="str">
            <v>F525886</v>
          </cell>
          <cell r="D2037">
            <v>11</v>
          </cell>
          <cell r="E2037" t="str">
            <v>F</v>
          </cell>
        </row>
        <row r="2038">
          <cell r="B2038" t="str">
            <v>1000SP-DEPT</v>
          </cell>
          <cell r="C2038" t="str">
            <v>SP-DEPT</v>
          </cell>
          <cell r="D2038">
            <v>10</v>
          </cell>
          <cell r="E2038" t="str">
            <v>G</v>
          </cell>
        </row>
        <row r="2039">
          <cell r="B2039" t="str">
            <v>F525877</v>
          </cell>
          <cell r="C2039" t="str">
            <v>F525877</v>
          </cell>
          <cell r="D2039">
            <v>11</v>
          </cell>
          <cell r="E2039" t="str">
            <v>F</v>
          </cell>
        </row>
        <row r="2040">
          <cell r="B2040" t="str">
            <v>F525898</v>
          </cell>
          <cell r="C2040" t="str">
            <v>F525898</v>
          </cell>
          <cell r="D2040">
            <v>11</v>
          </cell>
          <cell r="E2040" t="str">
            <v>F</v>
          </cell>
        </row>
        <row r="2041">
          <cell r="B2041" t="str">
            <v>1000SS-DEPT</v>
          </cell>
          <cell r="C2041" t="str">
            <v>SS-DEPT</v>
          </cell>
          <cell r="D2041">
            <v>10</v>
          </cell>
          <cell r="E2041" t="str">
            <v>G</v>
          </cell>
        </row>
        <row r="2042">
          <cell r="B2042" t="str">
            <v>1000SONGS-BFS</v>
          </cell>
          <cell r="C2042" t="str">
            <v>SONGS-BFS</v>
          </cell>
          <cell r="D2042">
            <v>12</v>
          </cell>
          <cell r="E2042" t="str">
            <v>G</v>
          </cell>
        </row>
        <row r="2043">
          <cell r="B2043" t="str">
            <v>F200291</v>
          </cell>
          <cell r="C2043" t="str">
            <v>F200291</v>
          </cell>
          <cell r="D2043">
            <v>13</v>
          </cell>
          <cell r="E2043" t="str">
            <v>F</v>
          </cell>
        </row>
        <row r="2044">
          <cell r="B2044" t="str">
            <v>F200292</v>
          </cell>
          <cell r="C2044" t="str">
            <v>F200292</v>
          </cell>
          <cell r="D2044">
            <v>13</v>
          </cell>
          <cell r="E2044" t="str">
            <v>F</v>
          </cell>
        </row>
        <row r="2045">
          <cell r="B2045" t="str">
            <v>F200293</v>
          </cell>
          <cell r="C2045" t="str">
            <v>F200293</v>
          </cell>
          <cell r="D2045">
            <v>13</v>
          </cell>
          <cell r="E2045" t="str">
            <v>F</v>
          </cell>
        </row>
        <row r="2046">
          <cell r="B2046" t="str">
            <v>F200294</v>
          </cell>
          <cell r="C2046" t="str">
            <v>F200294</v>
          </cell>
          <cell r="D2046">
            <v>13</v>
          </cell>
          <cell r="E2046" t="str">
            <v>F</v>
          </cell>
        </row>
        <row r="2047">
          <cell r="B2047" t="str">
            <v>F200295</v>
          </cell>
          <cell r="C2047" t="str">
            <v>F200295</v>
          </cell>
          <cell r="D2047">
            <v>13</v>
          </cell>
          <cell r="E2047" t="str">
            <v>F</v>
          </cell>
        </row>
        <row r="2048">
          <cell r="B2048" t="str">
            <v>1000SONGS-EP</v>
          </cell>
          <cell r="C2048" t="str">
            <v>SONGS-EP</v>
          </cell>
          <cell r="D2048">
            <v>12</v>
          </cell>
          <cell r="E2048" t="str">
            <v>G</v>
          </cell>
        </row>
        <row r="2049">
          <cell r="B2049" t="str">
            <v>F200203</v>
          </cell>
          <cell r="C2049" t="str">
            <v>F200203</v>
          </cell>
          <cell r="D2049">
            <v>13</v>
          </cell>
          <cell r="E2049" t="str">
            <v>F</v>
          </cell>
        </row>
        <row r="2050">
          <cell r="B2050" t="str">
            <v>F200204</v>
          </cell>
          <cell r="C2050" t="str">
            <v>F200204</v>
          </cell>
          <cell r="D2050">
            <v>13</v>
          </cell>
          <cell r="E2050" t="str">
            <v>F</v>
          </cell>
        </row>
        <row r="2051">
          <cell r="B2051" t="str">
            <v>F525890</v>
          </cell>
          <cell r="C2051" t="str">
            <v>F525890</v>
          </cell>
          <cell r="D2051">
            <v>13</v>
          </cell>
          <cell r="E2051" t="str">
            <v>F</v>
          </cell>
        </row>
        <row r="2052">
          <cell r="B2052" t="str">
            <v>1000SONGS-IT</v>
          </cell>
          <cell r="C2052" t="str">
            <v>SONGS-IT</v>
          </cell>
          <cell r="D2052">
            <v>12</v>
          </cell>
          <cell r="E2052" t="str">
            <v>G</v>
          </cell>
        </row>
        <row r="2053">
          <cell r="B2053" t="str">
            <v>F200296</v>
          </cell>
          <cell r="C2053" t="str">
            <v>F200296</v>
          </cell>
          <cell r="D2053">
            <v>13</v>
          </cell>
          <cell r="E2053" t="str">
            <v>F</v>
          </cell>
        </row>
        <row r="2054">
          <cell r="B2054" t="str">
            <v>F200297</v>
          </cell>
          <cell r="C2054" t="str">
            <v>F200297</v>
          </cell>
          <cell r="D2054">
            <v>13</v>
          </cell>
          <cell r="E2054" t="str">
            <v>F</v>
          </cell>
        </row>
        <row r="2055">
          <cell r="B2055" t="str">
            <v>1000SONGS-NBA</v>
          </cell>
          <cell r="C2055" t="str">
            <v>SONGS-NBA</v>
          </cell>
          <cell r="D2055">
            <v>12</v>
          </cell>
          <cell r="E2055" t="str">
            <v>G</v>
          </cell>
        </row>
        <row r="2056">
          <cell r="B2056" t="str">
            <v>F200278</v>
          </cell>
          <cell r="C2056" t="str">
            <v>F200278</v>
          </cell>
          <cell r="D2056">
            <v>13</v>
          </cell>
          <cell r="E2056" t="str">
            <v>F</v>
          </cell>
        </row>
        <row r="2057">
          <cell r="B2057" t="str">
            <v>F200279</v>
          </cell>
          <cell r="C2057" t="str">
            <v>F200279</v>
          </cell>
          <cell r="D2057">
            <v>13</v>
          </cell>
          <cell r="E2057" t="str">
            <v>F</v>
          </cell>
        </row>
        <row r="2058">
          <cell r="B2058" t="str">
            <v>F200280</v>
          </cell>
          <cell r="C2058" t="str">
            <v>F200280</v>
          </cell>
          <cell r="D2058">
            <v>13</v>
          </cell>
          <cell r="E2058" t="str">
            <v>F</v>
          </cell>
        </row>
        <row r="2059">
          <cell r="B2059" t="str">
            <v>F200281</v>
          </cell>
          <cell r="C2059" t="str">
            <v>F200281</v>
          </cell>
          <cell r="D2059">
            <v>13</v>
          </cell>
          <cell r="E2059" t="str">
            <v>F</v>
          </cell>
        </row>
        <row r="2060">
          <cell r="B2060" t="str">
            <v>F200282</v>
          </cell>
          <cell r="C2060" t="str">
            <v>F200282</v>
          </cell>
          <cell r="D2060">
            <v>13</v>
          </cell>
          <cell r="E2060" t="str">
            <v>F</v>
          </cell>
        </row>
        <row r="2061">
          <cell r="B2061" t="str">
            <v>F200283</v>
          </cell>
          <cell r="C2061" t="str">
            <v>F200283</v>
          </cell>
          <cell r="D2061">
            <v>13</v>
          </cell>
          <cell r="E2061" t="str">
            <v>F</v>
          </cell>
        </row>
        <row r="2062">
          <cell r="B2062" t="str">
            <v>F200284</v>
          </cell>
          <cell r="C2062" t="str">
            <v>F200284</v>
          </cell>
          <cell r="D2062">
            <v>13</v>
          </cell>
          <cell r="E2062" t="str">
            <v>F</v>
          </cell>
        </row>
        <row r="2063">
          <cell r="B2063" t="str">
            <v>F200285</v>
          </cell>
          <cell r="C2063" t="str">
            <v>F200285</v>
          </cell>
          <cell r="D2063">
            <v>13</v>
          </cell>
          <cell r="E2063" t="str">
            <v>F</v>
          </cell>
        </row>
        <row r="2064">
          <cell r="B2064" t="str">
            <v>F200286</v>
          </cell>
          <cell r="C2064" t="str">
            <v>F200286</v>
          </cell>
          <cell r="D2064">
            <v>13</v>
          </cell>
          <cell r="E2064" t="str">
            <v>F</v>
          </cell>
        </row>
        <row r="2065">
          <cell r="B2065" t="str">
            <v>F200287</v>
          </cell>
          <cell r="C2065" t="str">
            <v>F200287</v>
          </cell>
          <cell r="D2065">
            <v>13</v>
          </cell>
          <cell r="E2065" t="str">
            <v>F</v>
          </cell>
        </row>
        <row r="2066">
          <cell r="B2066" t="str">
            <v>F200288</v>
          </cell>
          <cell r="C2066" t="str">
            <v>F200288</v>
          </cell>
          <cell r="D2066">
            <v>13</v>
          </cell>
          <cell r="E2066" t="str">
            <v>F</v>
          </cell>
        </row>
        <row r="2067">
          <cell r="B2067" t="str">
            <v>F200289</v>
          </cell>
          <cell r="C2067" t="str">
            <v>F200289</v>
          </cell>
          <cell r="D2067">
            <v>13</v>
          </cell>
          <cell r="E2067" t="str">
            <v>F</v>
          </cell>
        </row>
        <row r="2068">
          <cell r="B2068" t="str">
            <v>F200290</v>
          </cell>
          <cell r="C2068" t="str">
            <v>F200290</v>
          </cell>
          <cell r="D2068">
            <v>13</v>
          </cell>
          <cell r="E2068" t="str">
            <v>F</v>
          </cell>
        </row>
        <row r="2069">
          <cell r="B2069" t="str">
            <v>1000SONGS-SAP</v>
          </cell>
          <cell r="C2069" t="str">
            <v>SONGS-SAP</v>
          </cell>
          <cell r="D2069">
            <v>12</v>
          </cell>
          <cell r="E2069" t="str">
            <v>G</v>
          </cell>
        </row>
        <row r="2070">
          <cell r="B2070" t="str">
            <v>F525908</v>
          </cell>
          <cell r="C2070" t="str">
            <v>F525908</v>
          </cell>
          <cell r="D2070">
            <v>13</v>
          </cell>
          <cell r="E2070" t="str">
            <v>F</v>
          </cell>
        </row>
        <row r="2071">
          <cell r="B2071" t="str">
            <v>F525909</v>
          </cell>
          <cell r="C2071" t="str">
            <v>F525909</v>
          </cell>
          <cell r="D2071">
            <v>13</v>
          </cell>
          <cell r="E2071" t="str">
            <v>F</v>
          </cell>
        </row>
        <row r="2072">
          <cell r="B2072" t="str">
            <v>1000SONGS-SEC</v>
          </cell>
          <cell r="C2072" t="str">
            <v>SONGS-SEC</v>
          </cell>
          <cell r="D2072">
            <v>12</v>
          </cell>
          <cell r="E2072" t="str">
            <v>G</v>
          </cell>
        </row>
        <row r="2073">
          <cell r="B2073" t="str">
            <v>F200275</v>
          </cell>
          <cell r="C2073" t="str">
            <v>F200275</v>
          </cell>
          <cell r="D2073">
            <v>13</v>
          </cell>
          <cell r="E2073" t="str">
            <v>F</v>
          </cell>
        </row>
        <row r="2074">
          <cell r="B2074" t="str">
            <v>F200276</v>
          </cell>
          <cell r="C2074" t="str">
            <v>F200276</v>
          </cell>
          <cell r="D2074">
            <v>13</v>
          </cell>
          <cell r="E2074" t="str">
            <v>F</v>
          </cell>
        </row>
        <row r="2075">
          <cell r="B2075" t="str">
            <v>F200277</v>
          </cell>
          <cell r="C2075" t="str">
            <v>F200277</v>
          </cell>
          <cell r="D2075">
            <v>13</v>
          </cell>
          <cell r="E2075" t="str">
            <v>F</v>
          </cell>
        </row>
        <row r="2076">
          <cell r="B2076" t="str">
            <v>F525903</v>
          </cell>
          <cell r="C2076" t="str">
            <v>F525903</v>
          </cell>
          <cell r="D2076">
            <v>13</v>
          </cell>
          <cell r="E2076" t="str">
            <v>F</v>
          </cell>
        </row>
        <row r="2077">
          <cell r="B2077" t="str">
            <v>F525905</v>
          </cell>
          <cell r="C2077" t="str">
            <v>F525905</v>
          </cell>
          <cell r="D2077">
            <v>13</v>
          </cell>
          <cell r="E2077" t="str">
            <v>F</v>
          </cell>
        </row>
        <row r="2078">
          <cell r="B2078" t="str">
            <v>F525907</v>
          </cell>
          <cell r="C2078" t="str">
            <v>F525907</v>
          </cell>
          <cell r="D2078">
            <v>13</v>
          </cell>
          <cell r="E2078" t="str">
            <v>F</v>
          </cell>
        </row>
        <row r="2079">
          <cell r="B2079" t="str">
            <v>1000SONGS-SSD</v>
          </cell>
          <cell r="C2079" t="str">
            <v>SONGS-SSD</v>
          </cell>
          <cell r="D2079">
            <v>12</v>
          </cell>
          <cell r="E2079" t="str">
            <v>G</v>
          </cell>
        </row>
        <row r="2080">
          <cell r="B2080" t="str">
            <v>F525911</v>
          </cell>
          <cell r="C2080" t="str">
            <v>F525911</v>
          </cell>
          <cell r="D2080">
            <v>13</v>
          </cell>
          <cell r="E2080" t="str">
            <v>F</v>
          </cell>
        </row>
        <row r="2081">
          <cell r="B2081" t="str">
            <v>F525912</v>
          </cell>
          <cell r="C2081" t="str">
            <v>F525912</v>
          </cell>
          <cell r="D2081">
            <v>13</v>
          </cell>
          <cell r="E2081" t="str">
            <v>F</v>
          </cell>
        </row>
        <row r="2082">
          <cell r="B2082" t="str">
            <v>1000SONGS-SSS</v>
          </cell>
          <cell r="C2082" t="str">
            <v>SONGS-SSS</v>
          </cell>
          <cell r="D2082">
            <v>12</v>
          </cell>
          <cell r="E2082" t="str">
            <v>G</v>
          </cell>
        </row>
        <row r="2083">
          <cell r="B2083" t="str">
            <v>1000SSS-ACAUTH</v>
          </cell>
          <cell r="C2083" t="str">
            <v>SSS-ACAUTH</v>
          </cell>
          <cell r="D2083">
            <v>14</v>
          </cell>
          <cell r="E2083" t="str">
            <v>G</v>
          </cell>
        </row>
        <row r="2084">
          <cell r="B2084" t="str">
            <v>F200185</v>
          </cell>
          <cell r="C2084" t="str">
            <v>F200185</v>
          </cell>
          <cell r="D2084">
            <v>15</v>
          </cell>
          <cell r="E2084" t="str">
            <v>F</v>
          </cell>
        </row>
        <row r="2085">
          <cell r="B2085" t="str">
            <v>F200186</v>
          </cell>
          <cell r="C2085" t="str">
            <v>F200186</v>
          </cell>
          <cell r="D2085">
            <v>15</v>
          </cell>
          <cell r="E2085" t="str">
            <v>F</v>
          </cell>
        </row>
        <row r="2086">
          <cell r="B2086" t="str">
            <v>1000SSS-BA</v>
          </cell>
          <cell r="C2086" t="str">
            <v>SSS-BA</v>
          </cell>
          <cell r="D2086">
            <v>14</v>
          </cell>
          <cell r="E2086" t="str">
            <v>G</v>
          </cell>
        </row>
        <row r="2087">
          <cell r="B2087" t="str">
            <v>F200189</v>
          </cell>
          <cell r="C2087" t="str">
            <v>F200189</v>
          </cell>
          <cell r="D2087">
            <v>15</v>
          </cell>
          <cell r="E2087" t="str">
            <v>F</v>
          </cell>
        </row>
        <row r="2088">
          <cell r="B2088" t="str">
            <v>1000SSS-MATSUP</v>
          </cell>
          <cell r="C2088" t="str">
            <v>SSS-MATSUP</v>
          </cell>
          <cell r="D2088">
            <v>14</v>
          </cell>
          <cell r="E2088" t="str">
            <v>G</v>
          </cell>
        </row>
        <row r="2089">
          <cell r="B2089" t="str">
            <v>F200178</v>
          </cell>
          <cell r="C2089" t="str">
            <v>F200178</v>
          </cell>
          <cell r="D2089">
            <v>15</v>
          </cell>
          <cell r="E2089" t="str">
            <v>F</v>
          </cell>
        </row>
        <row r="2090">
          <cell r="B2090" t="str">
            <v>F200179</v>
          </cell>
          <cell r="C2090" t="str">
            <v>F200179</v>
          </cell>
          <cell r="D2090">
            <v>15</v>
          </cell>
          <cell r="E2090" t="str">
            <v>F</v>
          </cell>
        </row>
        <row r="2091">
          <cell r="B2091" t="str">
            <v>F200180</v>
          </cell>
          <cell r="C2091" t="str">
            <v>F200180</v>
          </cell>
          <cell r="D2091">
            <v>15</v>
          </cell>
          <cell r="E2091" t="str">
            <v>F</v>
          </cell>
        </row>
        <row r="2092">
          <cell r="B2092" t="str">
            <v>F200181</v>
          </cell>
          <cell r="C2092" t="str">
            <v>F200181</v>
          </cell>
          <cell r="D2092">
            <v>15</v>
          </cell>
          <cell r="E2092" t="str">
            <v>F</v>
          </cell>
        </row>
        <row r="2093">
          <cell r="B2093" t="str">
            <v>F200182</v>
          </cell>
          <cell r="C2093" t="str">
            <v>F200182</v>
          </cell>
          <cell r="D2093">
            <v>15</v>
          </cell>
          <cell r="E2093" t="str">
            <v>F</v>
          </cell>
        </row>
        <row r="2094">
          <cell r="B2094" t="str">
            <v>F200183</v>
          </cell>
          <cell r="C2094" t="str">
            <v>F200183</v>
          </cell>
          <cell r="D2094">
            <v>15</v>
          </cell>
          <cell r="E2094" t="str">
            <v>F</v>
          </cell>
        </row>
        <row r="2095">
          <cell r="B2095" t="str">
            <v>F200184</v>
          </cell>
          <cell r="C2095" t="str">
            <v>F200184</v>
          </cell>
          <cell r="D2095">
            <v>15</v>
          </cell>
          <cell r="E2095" t="str">
            <v>F</v>
          </cell>
        </row>
        <row r="2096">
          <cell r="B2096" t="str">
            <v>1000SSS-MGMT</v>
          </cell>
          <cell r="C2096" t="str">
            <v>SSS-MGMT</v>
          </cell>
          <cell r="D2096">
            <v>14</v>
          </cell>
          <cell r="E2096" t="str">
            <v>G</v>
          </cell>
        </row>
        <row r="2097">
          <cell r="B2097" t="str">
            <v>F200167</v>
          </cell>
          <cell r="C2097" t="str">
            <v>F200167</v>
          </cell>
          <cell r="D2097">
            <v>15</v>
          </cell>
          <cell r="E2097" t="str">
            <v>F</v>
          </cell>
        </row>
        <row r="2098">
          <cell r="B2098" t="str">
            <v>F200168</v>
          </cell>
          <cell r="C2098" t="str">
            <v>F200168</v>
          </cell>
          <cell r="D2098">
            <v>15</v>
          </cell>
          <cell r="E2098" t="str">
            <v>F</v>
          </cell>
        </row>
        <row r="2099">
          <cell r="B2099" t="str">
            <v>F200190</v>
          </cell>
          <cell r="C2099" t="str">
            <v>F200190</v>
          </cell>
          <cell r="D2099">
            <v>15</v>
          </cell>
          <cell r="E2099" t="str">
            <v>F</v>
          </cell>
        </row>
        <row r="2100">
          <cell r="B2100" t="str">
            <v>1000SSS-FACIL</v>
          </cell>
          <cell r="C2100" t="str">
            <v>SSS-FACIL</v>
          </cell>
          <cell r="D2100">
            <v>14</v>
          </cell>
          <cell r="E2100" t="str">
            <v>G</v>
          </cell>
        </row>
        <row r="2101">
          <cell r="B2101" t="str">
            <v>F200169</v>
          </cell>
          <cell r="C2101" t="str">
            <v>F200169</v>
          </cell>
          <cell r="D2101">
            <v>15</v>
          </cell>
          <cell r="E2101" t="str">
            <v>F</v>
          </cell>
        </row>
        <row r="2102">
          <cell r="B2102" t="str">
            <v>F200170</v>
          </cell>
          <cell r="C2102" t="str">
            <v>F200170</v>
          </cell>
          <cell r="D2102">
            <v>15</v>
          </cell>
          <cell r="E2102" t="str">
            <v>F</v>
          </cell>
        </row>
        <row r="2103">
          <cell r="B2103" t="str">
            <v>F200171</v>
          </cell>
          <cell r="C2103" t="str">
            <v>F200171</v>
          </cell>
          <cell r="D2103">
            <v>15</v>
          </cell>
          <cell r="E2103" t="str">
            <v>F</v>
          </cell>
        </row>
        <row r="2104">
          <cell r="B2104" t="str">
            <v>F200172</v>
          </cell>
          <cell r="C2104" t="str">
            <v>F200172</v>
          </cell>
          <cell r="D2104">
            <v>15</v>
          </cell>
          <cell r="E2104" t="str">
            <v>F</v>
          </cell>
        </row>
        <row r="2105">
          <cell r="B2105" t="str">
            <v>F200173</v>
          </cell>
          <cell r="C2105" t="str">
            <v>F200173</v>
          </cell>
          <cell r="D2105">
            <v>15</v>
          </cell>
          <cell r="E2105" t="str">
            <v>F</v>
          </cell>
        </row>
        <row r="2106">
          <cell r="B2106" t="str">
            <v>F200174</v>
          </cell>
          <cell r="C2106" t="str">
            <v>F200174</v>
          </cell>
          <cell r="D2106">
            <v>15</v>
          </cell>
          <cell r="E2106" t="str">
            <v>F</v>
          </cell>
        </row>
        <row r="2107">
          <cell r="B2107" t="str">
            <v>F200175</v>
          </cell>
          <cell r="C2107" t="str">
            <v>F200175</v>
          </cell>
          <cell r="D2107">
            <v>15</v>
          </cell>
          <cell r="E2107" t="str">
            <v>F</v>
          </cell>
        </row>
        <row r="2108">
          <cell r="B2108" t="str">
            <v>F200176</v>
          </cell>
          <cell r="C2108" t="str">
            <v>F200176</v>
          </cell>
          <cell r="D2108">
            <v>15</v>
          </cell>
          <cell r="E2108" t="str">
            <v>F</v>
          </cell>
        </row>
        <row r="2109">
          <cell r="B2109" t="str">
            <v>F200177</v>
          </cell>
          <cell r="C2109" t="str">
            <v>F200177</v>
          </cell>
          <cell r="D2109">
            <v>15</v>
          </cell>
          <cell r="E2109" t="str">
            <v>F</v>
          </cell>
        </row>
        <row r="2110">
          <cell r="B2110" t="str">
            <v>1000SSS-EPCOM</v>
          </cell>
          <cell r="C2110" t="str">
            <v>SSS-EPCOM</v>
          </cell>
          <cell r="D2110">
            <v>14</v>
          </cell>
          <cell r="E2110" t="str">
            <v>G</v>
          </cell>
        </row>
        <row r="2111">
          <cell r="B2111" t="str">
            <v>F525899</v>
          </cell>
          <cell r="C2111" t="str">
            <v>F525899</v>
          </cell>
          <cell r="D2111">
            <v>15</v>
          </cell>
          <cell r="E2111" t="str">
            <v>F</v>
          </cell>
        </row>
        <row r="2112">
          <cell r="B2112" t="str">
            <v>F525900</v>
          </cell>
          <cell r="C2112" t="str">
            <v>F525900</v>
          </cell>
          <cell r="D2112">
            <v>15</v>
          </cell>
          <cell r="E2112" t="str">
            <v>F</v>
          </cell>
        </row>
        <row r="2113">
          <cell r="B2113" t="str">
            <v>F525901</v>
          </cell>
          <cell r="C2113" t="str">
            <v>F525901</v>
          </cell>
          <cell r="D2113">
            <v>15</v>
          </cell>
          <cell r="E2113" t="str">
            <v>F</v>
          </cell>
        </row>
        <row r="2114">
          <cell r="B2114" t="str">
            <v>1000CNO-DEPT</v>
          </cell>
          <cell r="C2114" t="str">
            <v>CNO-DEPT</v>
          </cell>
          <cell r="D2114">
            <v>10</v>
          </cell>
          <cell r="E2114" t="str">
            <v>G</v>
          </cell>
        </row>
        <row r="2115">
          <cell r="B2115" t="str">
            <v>F200202</v>
          </cell>
          <cell r="C2115" t="str">
            <v>F200202</v>
          </cell>
          <cell r="D2115">
            <v>11</v>
          </cell>
          <cell r="E2115" t="str">
            <v>F</v>
          </cell>
        </row>
        <row r="2116">
          <cell r="B2116" t="str">
            <v>F200201</v>
          </cell>
          <cell r="C2116" t="str">
            <v>F200201</v>
          </cell>
          <cell r="D2116">
            <v>11</v>
          </cell>
          <cell r="E2116" t="str">
            <v>F</v>
          </cell>
        </row>
        <row r="2117">
          <cell r="B2117" t="str">
            <v>F200200</v>
          </cell>
          <cell r="C2117" t="str">
            <v>F200200</v>
          </cell>
          <cell r="D2117">
            <v>11</v>
          </cell>
          <cell r="E2117" t="str">
            <v>F</v>
          </cell>
        </row>
        <row r="2118">
          <cell r="B2118" t="str">
            <v>F200199</v>
          </cell>
          <cell r="C2118" t="str">
            <v>F200199</v>
          </cell>
          <cell r="D2118">
            <v>11</v>
          </cell>
          <cell r="E2118" t="str">
            <v>F</v>
          </cell>
        </row>
        <row r="2119">
          <cell r="B2119" t="str">
            <v>1000SM-DEPT</v>
          </cell>
          <cell r="C2119" t="str">
            <v>SM-DEPT</v>
          </cell>
          <cell r="D2119">
            <v>10</v>
          </cell>
          <cell r="E2119" t="str">
            <v>G</v>
          </cell>
        </row>
        <row r="2120">
          <cell r="B2120" t="str">
            <v>1000SONGS-CHEM</v>
          </cell>
          <cell r="C2120" t="str">
            <v>SONGS-CHEM</v>
          </cell>
          <cell r="D2120">
            <v>12</v>
          </cell>
          <cell r="E2120" t="str">
            <v>G</v>
          </cell>
        </row>
        <row r="2121">
          <cell r="B2121" t="str">
            <v>F200211</v>
          </cell>
          <cell r="C2121" t="str">
            <v>F200211</v>
          </cell>
          <cell r="D2121">
            <v>13</v>
          </cell>
          <cell r="E2121" t="str">
            <v>F</v>
          </cell>
        </row>
        <row r="2122">
          <cell r="B2122" t="str">
            <v>F200212</v>
          </cell>
          <cell r="C2122" t="str">
            <v>F200212</v>
          </cell>
          <cell r="D2122">
            <v>13</v>
          </cell>
          <cell r="E2122" t="str">
            <v>F</v>
          </cell>
        </row>
        <row r="2123">
          <cell r="B2123" t="str">
            <v>F200213</v>
          </cell>
          <cell r="C2123" t="str">
            <v>F200213</v>
          </cell>
          <cell r="D2123">
            <v>13</v>
          </cell>
          <cell r="E2123" t="str">
            <v>F</v>
          </cell>
        </row>
        <row r="2124">
          <cell r="B2124" t="str">
            <v>F200214</v>
          </cell>
          <cell r="C2124" t="str">
            <v>F200214</v>
          </cell>
          <cell r="D2124">
            <v>13</v>
          </cell>
          <cell r="E2124" t="str">
            <v>F</v>
          </cell>
        </row>
        <row r="2125">
          <cell r="B2125" t="str">
            <v>F200215</v>
          </cell>
          <cell r="C2125" t="str">
            <v>F200215</v>
          </cell>
          <cell r="D2125">
            <v>13</v>
          </cell>
          <cell r="E2125" t="str">
            <v>F</v>
          </cell>
        </row>
        <row r="2126">
          <cell r="B2126" t="str">
            <v>1000SONGS-HP</v>
          </cell>
          <cell r="C2126" t="str">
            <v>SONGS-HP</v>
          </cell>
          <cell r="D2126">
            <v>12</v>
          </cell>
          <cell r="E2126" t="str">
            <v>G</v>
          </cell>
        </row>
        <row r="2127">
          <cell r="B2127" t="str">
            <v>F200209</v>
          </cell>
          <cell r="C2127" t="str">
            <v>F200209</v>
          </cell>
          <cell r="D2127">
            <v>13</v>
          </cell>
          <cell r="E2127" t="str">
            <v>F</v>
          </cell>
        </row>
        <row r="2128">
          <cell r="B2128" t="str">
            <v>F200210</v>
          </cell>
          <cell r="C2128" t="str">
            <v>F200210</v>
          </cell>
          <cell r="D2128">
            <v>13</v>
          </cell>
          <cell r="E2128" t="str">
            <v>F</v>
          </cell>
        </row>
        <row r="2129">
          <cell r="B2129" t="str">
            <v>1000SONGS-MTCE</v>
          </cell>
          <cell r="C2129" t="str">
            <v>SONGS-MTCE</v>
          </cell>
          <cell r="D2129">
            <v>12</v>
          </cell>
          <cell r="E2129" t="str">
            <v>G</v>
          </cell>
        </row>
        <row r="2130">
          <cell r="B2130" t="str">
            <v>1000SONGS-M-A</v>
          </cell>
          <cell r="C2130" t="str">
            <v>SONGS-M-A</v>
          </cell>
          <cell r="D2130">
            <v>14</v>
          </cell>
          <cell r="E2130" t="str">
            <v>G</v>
          </cell>
        </row>
        <row r="2131">
          <cell r="B2131" t="str">
            <v>F200241</v>
          </cell>
          <cell r="C2131" t="str">
            <v>F200241</v>
          </cell>
          <cell r="D2131">
            <v>15</v>
          </cell>
          <cell r="E2131" t="str">
            <v>F</v>
          </cell>
        </row>
        <row r="2132">
          <cell r="B2132" t="str">
            <v>F200242</v>
          </cell>
          <cell r="C2132" t="str">
            <v>F200242</v>
          </cell>
          <cell r="D2132">
            <v>15</v>
          </cell>
          <cell r="E2132" t="str">
            <v>F</v>
          </cell>
        </row>
        <row r="2133">
          <cell r="B2133" t="str">
            <v>F200243</v>
          </cell>
          <cell r="C2133" t="str">
            <v>F200243</v>
          </cell>
          <cell r="D2133">
            <v>15</v>
          </cell>
          <cell r="E2133" t="str">
            <v>F</v>
          </cell>
        </row>
        <row r="2134">
          <cell r="B2134" t="str">
            <v>F200428</v>
          </cell>
          <cell r="C2134" t="str">
            <v>F200428</v>
          </cell>
          <cell r="D2134">
            <v>15</v>
          </cell>
          <cell r="E2134" t="str">
            <v>F</v>
          </cell>
        </row>
        <row r="2135">
          <cell r="B2135" t="str">
            <v>1000SONGS-M-C</v>
          </cell>
          <cell r="C2135" t="str">
            <v>SONGS-M-C</v>
          </cell>
          <cell r="D2135">
            <v>14</v>
          </cell>
          <cell r="E2135" t="str">
            <v>G</v>
          </cell>
        </row>
        <row r="2136">
          <cell r="B2136" t="str">
            <v>F200255</v>
          </cell>
          <cell r="C2136" t="str">
            <v>F200255</v>
          </cell>
          <cell r="D2136">
            <v>15</v>
          </cell>
          <cell r="E2136" t="str">
            <v>F</v>
          </cell>
        </row>
        <row r="2137">
          <cell r="B2137" t="str">
            <v>F200256</v>
          </cell>
          <cell r="C2137" t="str">
            <v>F200256</v>
          </cell>
          <cell r="D2137">
            <v>15</v>
          </cell>
          <cell r="E2137" t="str">
            <v>F</v>
          </cell>
        </row>
        <row r="2138">
          <cell r="B2138" t="str">
            <v>F200257</v>
          </cell>
          <cell r="C2138" t="str">
            <v>F200257</v>
          </cell>
          <cell r="D2138">
            <v>15</v>
          </cell>
          <cell r="E2138" t="str">
            <v>F</v>
          </cell>
        </row>
        <row r="2139">
          <cell r="B2139" t="str">
            <v>F200258</v>
          </cell>
          <cell r="C2139" t="str">
            <v>F200258</v>
          </cell>
          <cell r="D2139">
            <v>15</v>
          </cell>
          <cell r="E2139" t="str">
            <v>F</v>
          </cell>
        </row>
        <row r="2140">
          <cell r="B2140" t="str">
            <v>F200440</v>
          </cell>
          <cell r="C2140" t="str">
            <v>F200440</v>
          </cell>
          <cell r="D2140">
            <v>15</v>
          </cell>
          <cell r="E2140" t="str">
            <v>F</v>
          </cell>
        </row>
        <row r="2141">
          <cell r="B2141" t="str">
            <v>F200441</v>
          </cell>
          <cell r="C2141" t="str">
            <v>F200441</v>
          </cell>
          <cell r="D2141">
            <v>15</v>
          </cell>
          <cell r="E2141" t="str">
            <v>F</v>
          </cell>
        </row>
        <row r="2142">
          <cell r="B2142" t="str">
            <v>1000SONGS-M-E</v>
          </cell>
          <cell r="C2142" t="str">
            <v>SONGS-M-E</v>
          </cell>
          <cell r="D2142">
            <v>14</v>
          </cell>
          <cell r="E2142" t="str">
            <v>G</v>
          </cell>
        </row>
        <row r="2143">
          <cell r="B2143" t="str">
            <v>F200231</v>
          </cell>
          <cell r="C2143" t="str">
            <v>F200231</v>
          </cell>
          <cell r="D2143">
            <v>15</v>
          </cell>
          <cell r="E2143" t="str">
            <v>F</v>
          </cell>
        </row>
        <row r="2144">
          <cell r="B2144" t="str">
            <v>F200232</v>
          </cell>
          <cell r="C2144" t="str">
            <v>F200232</v>
          </cell>
          <cell r="D2144">
            <v>15</v>
          </cell>
          <cell r="E2144" t="str">
            <v>F</v>
          </cell>
        </row>
        <row r="2145">
          <cell r="B2145" t="str">
            <v>F200233</v>
          </cell>
          <cell r="C2145" t="str">
            <v>F200233</v>
          </cell>
          <cell r="D2145">
            <v>15</v>
          </cell>
          <cell r="E2145" t="str">
            <v>F</v>
          </cell>
        </row>
        <row r="2146">
          <cell r="B2146" t="str">
            <v>F200234</v>
          </cell>
          <cell r="C2146" t="str">
            <v>F200234</v>
          </cell>
          <cell r="D2146">
            <v>15</v>
          </cell>
          <cell r="E2146" t="str">
            <v>F</v>
          </cell>
        </row>
        <row r="2147">
          <cell r="B2147" t="str">
            <v>F200235</v>
          </cell>
          <cell r="C2147" t="str">
            <v>F200235</v>
          </cell>
          <cell r="D2147">
            <v>15</v>
          </cell>
          <cell r="E2147" t="str">
            <v>F</v>
          </cell>
        </row>
        <row r="2148">
          <cell r="B2148" t="str">
            <v>F200429</v>
          </cell>
          <cell r="C2148" t="str">
            <v>F200429</v>
          </cell>
          <cell r="D2148">
            <v>15</v>
          </cell>
          <cell r="E2148" t="str">
            <v>F</v>
          </cell>
        </row>
        <row r="2149">
          <cell r="B2149" t="str">
            <v>1000SONGS-M-I</v>
          </cell>
          <cell r="C2149" t="str">
            <v>SONGS-M-I</v>
          </cell>
          <cell r="D2149">
            <v>14</v>
          </cell>
          <cell r="E2149" t="str">
            <v>G</v>
          </cell>
        </row>
        <row r="2150">
          <cell r="B2150" t="str">
            <v>F200236</v>
          </cell>
          <cell r="C2150" t="str">
            <v>F200236</v>
          </cell>
          <cell r="D2150">
            <v>15</v>
          </cell>
          <cell r="E2150" t="str">
            <v>F</v>
          </cell>
        </row>
        <row r="2151">
          <cell r="B2151" t="str">
            <v>F200237</v>
          </cell>
          <cell r="C2151" t="str">
            <v>F200237</v>
          </cell>
          <cell r="D2151">
            <v>15</v>
          </cell>
          <cell r="E2151" t="str">
            <v>F</v>
          </cell>
        </row>
        <row r="2152">
          <cell r="B2152" t="str">
            <v>F200238</v>
          </cell>
          <cell r="C2152" t="str">
            <v>F200238</v>
          </cell>
          <cell r="D2152">
            <v>15</v>
          </cell>
          <cell r="E2152" t="str">
            <v>F</v>
          </cell>
        </row>
        <row r="2153">
          <cell r="B2153" t="str">
            <v>F200239</v>
          </cell>
          <cell r="C2153" t="str">
            <v>F200239</v>
          </cell>
          <cell r="D2153">
            <v>15</v>
          </cell>
          <cell r="E2153" t="str">
            <v>F</v>
          </cell>
        </row>
        <row r="2154">
          <cell r="B2154" t="str">
            <v>F200240</v>
          </cell>
          <cell r="C2154" t="str">
            <v>F200240</v>
          </cell>
          <cell r="D2154">
            <v>15</v>
          </cell>
          <cell r="E2154" t="str">
            <v>F</v>
          </cell>
        </row>
        <row r="2155">
          <cell r="B2155" t="str">
            <v>F200433</v>
          </cell>
          <cell r="C2155" t="str">
            <v>F200433</v>
          </cell>
          <cell r="D2155">
            <v>15</v>
          </cell>
          <cell r="E2155" t="str">
            <v>F</v>
          </cell>
        </row>
        <row r="2156">
          <cell r="B2156" t="str">
            <v>1000SONGS-M-M</v>
          </cell>
          <cell r="C2156" t="str">
            <v>SONGS-M-M</v>
          </cell>
          <cell r="D2156">
            <v>14</v>
          </cell>
          <cell r="E2156" t="str">
            <v>G</v>
          </cell>
        </row>
        <row r="2157">
          <cell r="B2157" t="str">
            <v>F200226</v>
          </cell>
          <cell r="C2157" t="str">
            <v>F200226</v>
          </cell>
          <cell r="D2157">
            <v>15</v>
          </cell>
          <cell r="E2157" t="str">
            <v>F</v>
          </cell>
        </row>
        <row r="2158">
          <cell r="B2158" t="str">
            <v>F200227</v>
          </cell>
          <cell r="C2158" t="str">
            <v>F200227</v>
          </cell>
          <cell r="D2158">
            <v>15</v>
          </cell>
          <cell r="E2158" t="str">
            <v>F</v>
          </cell>
        </row>
        <row r="2159">
          <cell r="B2159" t="str">
            <v>F200228</v>
          </cell>
          <cell r="C2159" t="str">
            <v>F200228</v>
          </cell>
          <cell r="D2159">
            <v>15</v>
          </cell>
          <cell r="E2159" t="str">
            <v>F</v>
          </cell>
        </row>
        <row r="2160">
          <cell r="B2160" t="str">
            <v>F200229</v>
          </cell>
          <cell r="C2160" t="str">
            <v>F200229</v>
          </cell>
          <cell r="D2160">
            <v>15</v>
          </cell>
          <cell r="E2160" t="str">
            <v>F</v>
          </cell>
        </row>
        <row r="2161">
          <cell r="B2161" t="str">
            <v>F200230</v>
          </cell>
          <cell r="C2161" t="str">
            <v>F200230</v>
          </cell>
          <cell r="D2161">
            <v>15</v>
          </cell>
          <cell r="E2161" t="str">
            <v>F</v>
          </cell>
        </row>
        <row r="2162">
          <cell r="B2162" t="str">
            <v>1000SONGS-M-P</v>
          </cell>
          <cell r="C2162" t="str">
            <v>SONGS-M-P</v>
          </cell>
          <cell r="D2162">
            <v>14</v>
          </cell>
          <cell r="E2162" t="str">
            <v>G</v>
          </cell>
        </row>
        <row r="2163">
          <cell r="B2163" t="str">
            <v>F513319</v>
          </cell>
          <cell r="C2163" t="str">
            <v>F513319</v>
          </cell>
          <cell r="D2163">
            <v>15</v>
          </cell>
          <cell r="E2163" t="str">
            <v>F</v>
          </cell>
        </row>
        <row r="2164">
          <cell r="B2164" t="str">
            <v>F526173</v>
          </cell>
          <cell r="C2164" t="str">
            <v>F526173</v>
          </cell>
          <cell r="D2164">
            <v>15</v>
          </cell>
          <cell r="E2164" t="str">
            <v>F</v>
          </cell>
        </row>
        <row r="2165">
          <cell r="B2165" t="str">
            <v>1000SONGS-M-R</v>
          </cell>
          <cell r="C2165" t="str">
            <v>SONGS-M-R</v>
          </cell>
          <cell r="D2165">
            <v>14</v>
          </cell>
          <cell r="E2165" t="str">
            <v>G</v>
          </cell>
        </row>
        <row r="2166">
          <cell r="B2166" t="str">
            <v>F200244</v>
          </cell>
          <cell r="C2166" t="str">
            <v>F200244</v>
          </cell>
          <cell r="D2166">
            <v>15</v>
          </cell>
          <cell r="E2166" t="str">
            <v>F</v>
          </cell>
        </row>
        <row r="2167">
          <cell r="B2167" t="str">
            <v>F200245</v>
          </cell>
          <cell r="C2167" t="str">
            <v>F200245</v>
          </cell>
          <cell r="D2167">
            <v>15</v>
          </cell>
          <cell r="E2167" t="str">
            <v>F</v>
          </cell>
        </row>
        <row r="2168">
          <cell r="B2168" t="str">
            <v>F200246</v>
          </cell>
          <cell r="C2168" t="str">
            <v>F200246</v>
          </cell>
          <cell r="D2168">
            <v>15</v>
          </cell>
          <cell r="E2168" t="str">
            <v>F</v>
          </cell>
        </row>
        <row r="2169">
          <cell r="B2169" t="str">
            <v>F200247</v>
          </cell>
          <cell r="C2169" t="str">
            <v>F200247</v>
          </cell>
          <cell r="D2169">
            <v>15</v>
          </cell>
          <cell r="E2169" t="str">
            <v>F</v>
          </cell>
        </row>
        <row r="2170">
          <cell r="B2170" t="str">
            <v>F200426</v>
          </cell>
          <cell r="C2170" t="str">
            <v>F200426</v>
          </cell>
          <cell r="D2170">
            <v>15</v>
          </cell>
          <cell r="E2170" t="str">
            <v>F</v>
          </cell>
        </row>
        <row r="2171">
          <cell r="B2171" t="str">
            <v>F200427</v>
          </cell>
          <cell r="C2171" t="str">
            <v>F200427</v>
          </cell>
          <cell r="D2171">
            <v>15</v>
          </cell>
          <cell r="E2171" t="str">
            <v>F</v>
          </cell>
        </row>
        <row r="2172">
          <cell r="B2172" t="str">
            <v>1000SONGS-M-S</v>
          </cell>
          <cell r="C2172" t="str">
            <v>SONGS-M-S</v>
          </cell>
          <cell r="D2172">
            <v>14</v>
          </cell>
          <cell r="E2172" t="str">
            <v>G</v>
          </cell>
        </row>
        <row r="2173">
          <cell r="B2173" t="str">
            <v>F200248</v>
          </cell>
          <cell r="C2173" t="str">
            <v>F200248</v>
          </cell>
          <cell r="D2173">
            <v>15</v>
          </cell>
          <cell r="E2173" t="str">
            <v>F</v>
          </cell>
        </row>
        <row r="2174">
          <cell r="B2174" t="str">
            <v>F200249</v>
          </cell>
          <cell r="C2174" t="str">
            <v>F200249</v>
          </cell>
          <cell r="D2174">
            <v>15</v>
          </cell>
          <cell r="E2174" t="str">
            <v>F</v>
          </cell>
        </row>
        <row r="2175">
          <cell r="B2175" t="str">
            <v>F200250</v>
          </cell>
          <cell r="C2175" t="str">
            <v>F200250</v>
          </cell>
          <cell r="D2175">
            <v>15</v>
          </cell>
          <cell r="E2175" t="str">
            <v>F</v>
          </cell>
        </row>
        <row r="2176">
          <cell r="B2176" t="str">
            <v>F200251</v>
          </cell>
          <cell r="C2176" t="str">
            <v>F200251</v>
          </cell>
          <cell r="D2176">
            <v>15</v>
          </cell>
          <cell r="E2176" t="str">
            <v>F</v>
          </cell>
        </row>
        <row r="2177">
          <cell r="B2177" t="str">
            <v>F200252</v>
          </cell>
          <cell r="C2177" t="str">
            <v>F200252</v>
          </cell>
          <cell r="D2177">
            <v>15</v>
          </cell>
          <cell r="E2177" t="str">
            <v>F</v>
          </cell>
        </row>
        <row r="2178">
          <cell r="B2178" t="str">
            <v>F200253</v>
          </cell>
          <cell r="C2178" t="str">
            <v>F200253</v>
          </cell>
          <cell r="D2178">
            <v>15</v>
          </cell>
          <cell r="E2178" t="str">
            <v>F</v>
          </cell>
        </row>
        <row r="2179">
          <cell r="B2179" t="str">
            <v>F200254</v>
          </cell>
          <cell r="C2179" t="str">
            <v>F200254</v>
          </cell>
          <cell r="D2179">
            <v>15</v>
          </cell>
          <cell r="E2179" t="str">
            <v>F</v>
          </cell>
        </row>
        <row r="2180">
          <cell r="B2180" t="str">
            <v>F200425</v>
          </cell>
          <cell r="C2180" t="str">
            <v>F200425</v>
          </cell>
          <cell r="D2180">
            <v>15</v>
          </cell>
          <cell r="E2180" t="str">
            <v>F</v>
          </cell>
        </row>
        <row r="2181">
          <cell r="B2181" t="str">
            <v>1000SONGS-NTD</v>
          </cell>
          <cell r="C2181" t="str">
            <v>SONGS-NTD</v>
          </cell>
          <cell r="D2181">
            <v>12</v>
          </cell>
          <cell r="E2181" t="str">
            <v>G</v>
          </cell>
        </row>
        <row r="2182">
          <cell r="B2182" t="str">
            <v>F200205</v>
          </cell>
          <cell r="C2182" t="str">
            <v>F200205</v>
          </cell>
          <cell r="D2182">
            <v>13</v>
          </cell>
          <cell r="E2182" t="str">
            <v>F</v>
          </cell>
        </row>
        <row r="2183">
          <cell r="B2183" t="str">
            <v>F200206</v>
          </cell>
          <cell r="C2183" t="str">
            <v>F200206</v>
          </cell>
          <cell r="D2183">
            <v>13</v>
          </cell>
          <cell r="E2183" t="str">
            <v>F</v>
          </cell>
        </row>
        <row r="2184">
          <cell r="B2184" t="str">
            <v>F200208</v>
          </cell>
          <cell r="C2184" t="str">
            <v>F200208</v>
          </cell>
          <cell r="D2184">
            <v>13</v>
          </cell>
          <cell r="E2184" t="str">
            <v>F</v>
          </cell>
        </row>
        <row r="2185">
          <cell r="B2185" t="str">
            <v>1000SONGS-OCH</v>
          </cell>
          <cell r="C2185" t="str">
            <v>SONGS-OCH</v>
          </cell>
          <cell r="D2185">
            <v>12</v>
          </cell>
          <cell r="E2185" t="str">
            <v>G</v>
          </cell>
        </row>
        <row r="2186">
          <cell r="B2186" t="str">
            <v>F525913</v>
          </cell>
          <cell r="C2186" t="str">
            <v>F525913</v>
          </cell>
          <cell r="D2186">
            <v>13</v>
          </cell>
          <cell r="E2186" t="str">
            <v>F</v>
          </cell>
        </row>
        <row r="2187">
          <cell r="B2187" t="str">
            <v>F525914</v>
          </cell>
          <cell r="C2187" t="str">
            <v>F525914</v>
          </cell>
          <cell r="D2187">
            <v>13</v>
          </cell>
          <cell r="E2187" t="str">
            <v>F</v>
          </cell>
        </row>
        <row r="2188">
          <cell r="B2188" t="str">
            <v>1000SONGS-OPS</v>
          </cell>
          <cell r="C2188" t="str">
            <v>SONGS-OPS</v>
          </cell>
          <cell r="D2188">
            <v>12</v>
          </cell>
          <cell r="E2188" t="str">
            <v>G</v>
          </cell>
        </row>
        <row r="2189">
          <cell r="B2189" t="str">
            <v>F200220</v>
          </cell>
          <cell r="C2189" t="str">
            <v>F200220</v>
          </cell>
          <cell r="D2189">
            <v>13</v>
          </cell>
          <cell r="E2189" t="str">
            <v>F</v>
          </cell>
        </row>
        <row r="2190">
          <cell r="B2190" t="str">
            <v>F200221</v>
          </cell>
          <cell r="C2190" t="str">
            <v>F200221</v>
          </cell>
          <cell r="D2190">
            <v>13</v>
          </cell>
          <cell r="E2190" t="str">
            <v>F</v>
          </cell>
        </row>
        <row r="2191">
          <cell r="B2191" t="str">
            <v>F200222</v>
          </cell>
          <cell r="C2191" t="str">
            <v>F200222</v>
          </cell>
          <cell r="D2191">
            <v>13</v>
          </cell>
          <cell r="E2191" t="str">
            <v>F</v>
          </cell>
        </row>
        <row r="2192">
          <cell r="B2192" t="str">
            <v>F200223</v>
          </cell>
          <cell r="C2192" t="str">
            <v>F200223</v>
          </cell>
          <cell r="D2192">
            <v>13</v>
          </cell>
          <cell r="E2192" t="str">
            <v>F</v>
          </cell>
        </row>
        <row r="2193">
          <cell r="B2193" t="str">
            <v>F200224</v>
          </cell>
          <cell r="C2193" t="str">
            <v>F200224</v>
          </cell>
          <cell r="D2193">
            <v>13</v>
          </cell>
          <cell r="E2193" t="str">
            <v>F</v>
          </cell>
        </row>
        <row r="2194">
          <cell r="B2194" t="str">
            <v>F200225</v>
          </cell>
          <cell r="C2194" t="str">
            <v>F200225</v>
          </cell>
          <cell r="D2194">
            <v>13</v>
          </cell>
          <cell r="E2194" t="str">
            <v>F</v>
          </cell>
        </row>
        <row r="2195">
          <cell r="B2195" t="str">
            <v>1000SONGS-SM</v>
          </cell>
          <cell r="C2195" t="str">
            <v>SONGS-SM</v>
          </cell>
          <cell r="D2195">
            <v>12</v>
          </cell>
          <cell r="E2195" t="str">
            <v>G</v>
          </cell>
        </row>
        <row r="2196">
          <cell r="B2196" t="str">
            <v>F525915</v>
          </cell>
          <cell r="C2196" t="str">
            <v>F525915</v>
          </cell>
          <cell r="D2196">
            <v>13</v>
          </cell>
          <cell r="E2196" t="str">
            <v>F</v>
          </cell>
        </row>
        <row r="2197">
          <cell r="B2197" t="str">
            <v>F525916</v>
          </cell>
          <cell r="C2197" t="str">
            <v>F525916</v>
          </cell>
          <cell r="D2197">
            <v>13</v>
          </cell>
          <cell r="E2197" t="str">
            <v>F</v>
          </cell>
        </row>
        <row r="2198">
          <cell r="B2198" t="str">
            <v>1000SONGS-WC</v>
          </cell>
          <cell r="C2198" t="str">
            <v>SONGS-WC</v>
          </cell>
          <cell r="D2198">
            <v>12</v>
          </cell>
          <cell r="E2198" t="str">
            <v>G</v>
          </cell>
        </row>
        <row r="2199">
          <cell r="B2199" t="str">
            <v>F200216</v>
          </cell>
          <cell r="C2199" t="str">
            <v>F200216</v>
          </cell>
          <cell r="D2199">
            <v>13</v>
          </cell>
          <cell r="E2199" t="str">
            <v>F</v>
          </cell>
        </row>
        <row r="2200">
          <cell r="B2200" t="str">
            <v>F200217</v>
          </cell>
          <cell r="C2200" t="str">
            <v>F200217</v>
          </cell>
          <cell r="D2200">
            <v>13</v>
          </cell>
          <cell r="E2200" t="str">
            <v>F</v>
          </cell>
        </row>
        <row r="2201">
          <cell r="B2201" t="str">
            <v>F200218</v>
          </cell>
          <cell r="C2201" t="str">
            <v>F200218</v>
          </cell>
          <cell r="D2201">
            <v>13</v>
          </cell>
          <cell r="E2201" t="str">
            <v>F</v>
          </cell>
        </row>
        <row r="2202">
          <cell r="B2202" t="str">
            <v>F200219</v>
          </cell>
          <cell r="C2202" t="str">
            <v>F200219</v>
          </cell>
          <cell r="D2202">
            <v>13</v>
          </cell>
          <cell r="E2202" t="str">
            <v>F</v>
          </cell>
        </row>
        <row r="2203">
          <cell r="B2203" t="str">
            <v>1000ETS-DEPT</v>
          </cell>
          <cell r="C2203" t="str">
            <v>ETS-DEPT</v>
          </cell>
          <cell r="D2203">
            <v>10</v>
          </cell>
          <cell r="E2203" t="str">
            <v>G</v>
          </cell>
        </row>
        <row r="2204">
          <cell r="B2204" t="str">
            <v>1000SONGS-PM</v>
          </cell>
          <cell r="C2204" t="str">
            <v>SONGS-PM</v>
          </cell>
          <cell r="D2204">
            <v>12</v>
          </cell>
          <cell r="E2204" t="str">
            <v>G</v>
          </cell>
        </row>
        <row r="2205">
          <cell r="B2205" t="str">
            <v>F200196</v>
          </cell>
          <cell r="C2205" t="str">
            <v>F200196</v>
          </cell>
          <cell r="D2205">
            <v>13</v>
          </cell>
          <cell r="E2205" t="str">
            <v>F</v>
          </cell>
        </row>
        <row r="2206">
          <cell r="B2206" t="str">
            <v>F200197</v>
          </cell>
          <cell r="C2206" t="str">
            <v>F200197</v>
          </cell>
          <cell r="D2206">
            <v>13</v>
          </cell>
          <cell r="E2206" t="str">
            <v>F</v>
          </cell>
        </row>
        <row r="2207">
          <cell r="B2207" t="str">
            <v>F200198</v>
          </cell>
          <cell r="C2207" t="str">
            <v>F200198</v>
          </cell>
          <cell r="D2207">
            <v>13</v>
          </cell>
          <cell r="E2207" t="str">
            <v>F</v>
          </cell>
        </row>
        <row r="2208">
          <cell r="B2208" t="str">
            <v>1000SONGS-MSE</v>
          </cell>
          <cell r="C2208" t="str">
            <v>SONGS-MSE</v>
          </cell>
          <cell r="D2208">
            <v>12</v>
          </cell>
          <cell r="E2208" t="str">
            <v>G</v>
          </cell>
        </row>
        <row r="2209">
          <cell r="B2209" t="str">
            <v>F200153</v>
          </cell>
          <cell r="C2209" t="str">
            <v>F200153</v>
          </cell>
          <cell r="D2209">
            <v>13</v>
          </cell>
          <cell r="E2209" t="str">
            <v>F</v>
          </cell>
        </row>
        <row r="2210">
          <cell r="B2210" t="str">
            <v>F200154</v>
          </cell>
          <cell r="C2210" t="str">
            <v>F200154</v>
          </cell>
          <cell r="D2210">
            <v>13</v>
          </cell>
          <cell r="E2210" t="str">
            <v>F</v>
          </cell>
        </row>
        <row r="2211">
          <cell r="B2211" t="str">
            <v>F200155</v>
          </cell>
          <cell r="C2211" t="str">
            <v>F200155</v>
          </cell>
          <cell r="D2211">
            <v>13</v>
          </cell>
          <cell r="E2211" t="str">
            <v>F</v>
          </cell>
        </row>
        <row r="2212">
          <cell r="B2212" t="str">
            <v>F200156</v>
          </cell>
          <cell r="C2212" t="str">
            <v>F200156</v>
          </cell>
          <cell r="D2212">
            <v>13</v>
          </cell>
          <cell r="E2212" t="str">
            <v>F</v>
          </cell>
        </row>
        <row r="2213">
          <cell r="B2213" t="str">
            <v>F200157</v>
          </cell>
          <cell r="C2213" t="str">
            <v>F200157</v>
          </cell>
          <cell r="D2213">
            <v>13</v>
          </cell>
          <cell r="E2213" t="str">
            <v>F</v>
          </cell>
        </row>
        <row r="2214">
          <cell r="B2214" t="str">
            <v>F200158</v>
          </cell>
          <cell r="C2214" t="str">
            <v>F200158</v>
          </cell>
          <cell r="D2214">
            <v>13</v>
          </cell>
          <cell r="E2214" t="str">
            <v>F</v>
          </cell>
        </row>
        <row r="2215">
          <cell r="B2215" t="str">
            <v>F200159</v>
          </cell>
          <cell r="C2215" t="str">
            <v>F200159</v>
          </cell>
          <cell r="D2215">
            <v>13</v>
          </cell>
          <cell r="E2215" t="str">
            <v>F</v>
          </cell>
        </row>
        <row r="2216">
          <cell r="B2216" t="str">
            <v>F200442</v>
          </cell>
          <cell r="C2216" t="str">
            <v>F200442</v>
          </cell>
          <cell r="D2216">
            <v>13</v>
          </cell>
          <cell r="E2216" t="str">
            <v>F</v>
          </cell>
        </row>
        <row r="2217">
          <cell r="B2217" t="str">
            <v>1000SONGS-NFM</v>
          </cell>
          <cell r="C2217" t="str">
            <v>SONGS-NFM</v>
          </cell>
          <cell r="D2217">
            <v>12</v>
          </cell>
          <cell r="E2217" t="str">
            <v>G</v>
          </cell>
        </row>
        <row r="2218">
          <cell r="B2218" t="str">
            <v>F200149</v>
          </cell>
          <cell r="C2218" t="str">
            <v>F200149</v>
          </cell>
          <cell r="D2218">
            <v>13</v>
          </cell>
          <cell r="E2218" t="str">
            <v>F</v>
          </cell>
        </row>
        <row r="2219">
          <cell r="B2219" t="str">
            <v>F200150</v>
          </cell>
          <cell r="C2219" t="str">
            <v>F200150</v>
          </cell>
          <cell r="D2219">
            <v>13</v>
          </cell>
          <cell r="E2219" t="str">
            <v>F</v>
          </cell>
        </row>
        <row r="2220">
          <cell r="B2220" t="str">
            <v>F200151</v>
          </cell>
          <cell r="C2220" t="str">
            <v>F200151</v>
          </cell>
          <cell r="D2220">
            <v>13</v>
          </cell>
          <cell r="E2220" t="str">
            <v>F</v>
          </cell>
        </row>
        <row r="2221">
          <cell r="B2221" t="str">
            <v>F200152</v>
          </cell>
          <cell r="C2221" t="str">
            <v>F200152</v>
          </cell>
          <cell r="D2221">
            <v>13</v>
          </cell>
          <cell r="E2221" t="str">
            <v>F</v>
          </cell>
        </row>
        <row r="2222">
          <cell r="B2222" t="str">
            <v>1000SONGS-DEO</v>
          </cell>
          <cell r="C2222" t="str">
            <v>SONGS-DEO</v>
          </cell>
          <cell r="D2222">
            <v>12</v>
          </cell>
          <cell r="E2222" t="str">
            <v>G</v>
          </cell>
        </row>
        <row r="2223">
          <cell r="B2223" t="str">
            <v>F200191</v>
          </cell>
          <cell r="C2223" t="str">
            <v>F200191</v>
          </cell>
          <cell r="D2223">
            <v>13</v>
          </cell>
          <cell r="E2223" t="str">
            <v>F</v>
          </cell>
        </row>
        <row r="2224">
          <cell r="B2224" t="str">
            <v>F200192</v>
          </cell>
          <cell r="C2224" t="str">
            <v>F200192</v>
          </cell>
          <cell r="D2224">
            <v>13</v>
          </cell>
          <cell r="E2224" t="str">
            <v>F</v>
          </cell>
        </row>
        <row r="2225">
          <cell r="B2225" t="str">
            <v>F200193</v>
          </cell>
          <cell r="C2225" t="str">
            <v>F200193</v>
          </cell>
          <cell r="D2225">
            <v>13</v>
          </cell>
          <cell r="E2225" t="str">
            <v>F</v>
          </cell>
        </row>
        <row r="2226">
          <cell r="B2226" t="str">
            <v>F200194</v>
          </cell>
          <cell r="C2226" t="str">
            <v>F200194</v>
          </cell>
          <cell r="D2226">
            <v>13</v>
          </cell>
          <cell r="E2226" t="str">
            <v>F</v>
          </cell>
        </row>
        <row r="2227">
          <cell r="B2227" t="str">
            <v>F200195</v>
          </cell>
          <cell r="C2227" t="str">
            <v>F200195</v>
          </cell>
          <cell r="D2227">
            <v>13</v>
          </cell>
          <cell r="E2227" t="str">
            <v>F</v>
          </cell>
        </row>
        <row r="2228">
          <cell r="B2228" t="str">
            <v>1000SONGS-ETS</v>
          </cell>
          <cell r="C2228" t="str">
            <v>SONGS-ETS</v>
          </cell>
          <cell r="D2228">
            <v>12</v>
          </cell>
          <cell r="E2228" t="str">
            <v>G</v>
          </cell>
        </row>
        <row r="2229">
          <cell r="B2229" t="str">
            <v>F200142</v>
          </cell>
          <cell r="C2229" t="str">
            <v>F200142</v>
          </cell>
          <cell r="D2229">
            <v>13</v>
          </cell>
          <cell r="E2229" t="str">
            <v>F</v>
          </cell>
        </row>
        <row r="2230">
          <cell r="B2230" t="str">
            <v>F200143</v>
          </cell>
          <cell r="C2230" t="str">
            <v>F200143</v>
          </cell>
          <cell r="D2230">
            <v>13</v>
          </cell>
          <cell r="E2230" t="str">
            <v>F</v>
          </cell>
        </row>
        <row r="2231">
          <cell r="B2231" t="str">
            <v>F200144</v>
          </cell>
          <cell r="C2231" t="str">
            <v>F200144</v>
          </cell>
          <cell r="D2231">
            <v>13</v>
          </cell>
          <cell r="E2231" t="str">
            <v>F</v>
          </cell>
        </row>
        <row r="2232">
          <cell r="B2232" t="str">
            <v>F200145</v>
          </cell>
          <cell r="C2232" t="str">
            <v>F200145</v>
          </cell>
          <cell r="D2232">
            <v>13</v>
          </cell>
          <cell r="E2232" t="str">
            <v>F</v>
          </cell>
        </row>
        <row r="2233">
          <cell r="B2233" t="str">
            <v>F200146</v>
          </cell>
          <cell r="C2233" t="str">
            <v>F200146</v>
          </cell>
          <cell r="D2233">
            <v>13</v>
          </cell>
          <cell r="E2233" t="str">
            <v>F</v>
          </cell>
        </row>
        <row r="2234">
          <cell r="B2234" t="str">
            <v>F200147</v>
          </cell>
          <cell r="C2234" t="str">
            <v>F200147</v>
          </cell>
          <cell r="D2234">
            <v>13</v>
          </cell>
          <cell r="E2234" t="str">
            <v>F</v>
          </cell>
        </row>
        <row r="2235">
          <cell r="B2235" t="str">
            <v>F200148</v>
          </cell>
          <cell r="C2235" t="str">
            <v>F200148</v>
          </cell>
          <cell r="D2235">
            <v>13</v>
          </cell>
          <cell r="E2235" t="str">
            <v>F</v>
          </cell>
        </row>
        <row r="2236">
          <cell r="B2236" t="str">
            <v>1000NRA-DEPT</v>
          </cell>
          <cell r="C2236" t="str">
            <v>NRA-DEPT</v>
          </cell>
          <cell r="D2236">
            <v>10</v>
          </cell>
          <cell r="E2236" t="str">
            <v>G</v>
          </cell>
        </row>
        <row r="2237">
          <cell r="B2237" t="str">
            <v>F200262</v>
          </cell>
          <cell r="C2237" t="str">
            <v>F200262</v>
          </cell>
          <cell r="D2237">
            <v>11</v>
          </cell>
          <cell r="E2237" t="str">
            <v>F</v>
          </cell>
        </row>
        <row r="2238">
          <cell r="B2238" t="str">
            <v>F200263</v>
          </cell>
          <cell r="C2238" t="str">
            <v>F200263</v>
          </cell>
          <cell r="D2238">
            <v>11</v>
          </cell>
          <cell r="E2238" t="str">
            <v>F</v>
          </cell>
        </row>
        <row r="2239">
          <cell r="B2239" t="str">
            <v>F200264</v>
          </cell>
          <cell r="C2239" t="str">
            <v>F200264</v>
          </cell>
          <cell r="D2239">
            <v>11</v>
          </cell>
          <cell r="E2239" t="str">
            <v>F</v>
          </cell>
        </row>
        <row r="2240">
          <cell r="B2240" t="str">
            <v>F200265</v>
          </cell>
          <cell r="C2240" t="str">
            <v>F200265</v>
          </cell>
          <cell r="D2240">
            <v>11</v>
          </cell>
          <cell r="E2240" t="str">
            <v>F</v>
          </cell>
        </row>
        <row r="2241">
          <cell r="B2241" t="str">
            <v>F525879</v>
          </cell>
          <cell r="C2241" t="str">
            <v>F525879</v>
          </cell>
          <cell r="D2241">
            <v>11</v>
          </cell>
          <cell r="E2241" t="str">
            <v>F</v>
          </cell>
        </row>
        <row r="2242">
          <cell r="B2242" t="str">
            <v>F525880</v>
          </cell>
          <cell r="C2242" t="str">
            <v>F525880</v>
          </cell>
          <cell r="D2242">
            <v>11</v>
          </cell>
          <cell r="E2242" t="str">
            <v>F</v>
          </cell>
        </row>
        <row r="2243">
          <cell r="B2243" t="str">
            <v>F525881</v>
          </cell>
          <cell r="C2243" t="str">
            <v>F525881</v>
          </cell>
          <cell r="D2243">
            <v>11</v>
          </cell>
          <cell r="E2243" t="str">
            <v>F</v>
          </cell>
        </row>
        <row r="2244">
          <cell r="B2244" t="str">
            <v>F525882</v>
          </cell>
          <cell r="C2244" t="str">
            <v>F525882</v>
          </cell>
          <cell r="D2244">
            <v>11</v>
          </cell>
          <cell r="E2244" t="str">
            <v>F</v>
          </cell>
        </row>
        <row r="2245">
          <cell r="B2245" t="str">
            <v>F525883</v>
          </cell>
          <cell r="C2245" t="str">
            <v>F525883</v>
          </cell>
          <cell r="D2245">
            <v>11</v>
          </cell>
          <cell r="E2245" t="str">
            <v>F</v>
          </cell>
        </row>
        <row r="2246">
          <cell r="B2246" t="str">
            <v>F525884</v>
          </cell>
          <cell r="C2246" t="str">
            <v>F525884</v>
          </cell>
          <cell r="D2246">
            <v>11</v>
          </cell>
          <cell r="E2246" t="str">
            <v>F</v>
          </cell>
        </row>
        <row r="2247">
          <cell r="B2247" t="str">
            <v>1000NOA-DEPT</v>
          </cell>
          <cell r="C2247" t="str">
            <v>NOA-DEPT</v>
          </cell>
          <cell r="D2247">
            <v>10</v>
          </cell>
          <cell r="E2247" t="str">
            <v>G</v>
          </cell>
        </row>
        <row r="2248">
          <cell r="B2248" t="str">
            <v>F200266</v>
          </cell>
          <cell r="C2248" t="str">
            <v>F200266</v>
          </cell>
          <cell r="D2248">
            <v>11</v>
          </cell>
          <cell r="E2248" t="str">
            <v>F</v>
          </cell>
        </row>
        <row r="2249">
          <cell r="B2249" t="str">
            <v>F200267</v>
          </cell>
          <cell r="C2249" t="str">
            <v>F200267</v>
          </cell>
          <cell r="D2249">
            <v>11</v>
          </cell>
          <cell r="E2249" t="str">
            <v>F</v>
          </cell>
        </row>
        <row r="2250">
          <cell r="B2250" t="str">
            <v>F200268</v>
          </cell>
          <cell r="C2250" t="str">
            <v>F200268</v>
          </cell>
          <cell r="D2250">
            <v>11</v>
          </cell>
          <cell r="E2250" t="str">
            <v>F</v>
          </cell>
        </row>
        <row r="2251">
          <cell r="B2251" t="str">
            <v>F200269</v>
          </cell>
          <cell r="C2251" t="str">
            <v>F200269</v>
          </cell>
          <cell r="D2251">
            <v>11</v>
          </cell>
          <cell r="E2251" t="str">
            <v>F</v>
          </cell>
        </row>
        <row r="2252">
          <cell r="B2252" t="str">
            <v>F200270</v>
          </cell>
          <cell r="C2252" t="str">
            <v>F200270</v>
          </cell>
          <cell r="D2252">
            <v>11</v>
          </cell>
          <cell r="E2252" t="str">
            <v>F</v>
          </cell>
        </row>
        <row r="2253">
          <cell r="B2253" t="str">
            <v>F200271</v>
          </cell>
          <cell r="C2253" t="str">
            <v>F200271</v>
          </cell>
          <cell r="D2253">
            <v>11</v>
          </cell>
          <cell r="E2253" t="str">
            <v>F</v>
          </cell>
        </row>
        <row r="2254">
          <cell r="B2254" t="str">
            <v>F200272</v>
          </cell>
          <cell r="C2254" t="str">
            <v>F200272</v>
          </cell>
          <cell r="D2254">
            <v>11</v>
          </cell>
          <cell r="E2254" t="str">
            <v>F</v>
          </cell>
        </row>
        <row r="2255">
          <cell r="B2255" t="str">
            <v>F200273</v>
          </cell>
          <cell r="C2255" t="str">
            <v>F200273</v>
          </cell>
          <cell r="D2255">
            <v>11</v>
          </cell>
          <cell r="E2255" t="str">
            <v>F</v>
          </cell>
        </row>
        <row r="2256">
          <cell r="B2256" t="str">
            <v>F200274</v>
          </cell>
          <cell r="C2256" t="str">
            <v>F200274</v>
          </cell>
          <cell r="D2256">
            <v>11</v>
          </cell>
          <cell r="E2256" t="str">
            <v>F</v>
          </cell>
        </row>
        <row r="2257">
          <cell r="B2257" t="str">
            <v>1000NO-ITEMS</v>
          </cell>
          <cell r="C2257" t="str">
            <v>NO-ITEMS</v>
          </cell>
          <cell r="D2257">
            <v>10</v>
          </cell>
          <cell r="E2257" t="str">
            <v>G</v>
          </cell>
        </row>
        <row r="2258">
          <cell r="B2258" t="str">
            <v>1000SONGS-CONT</v>
          </cell>
          <cell r="C2258" t="str">
            <v>SONGS-CONT</v>
          </cell>
          <cell r="D2258">
            <v>12</v>
          </cell>
          <cell r="E2258" t="str">
            <v>G</v>
          </cell>
        </row>
        <row r="2259">
          <cell r="B2259" t="str">
            <v>F200128</v>
          </cell>
          <cell r="C2259" t="str">
            <v>F200128</v>
          </cell>
          <cell r="D2259">
            <v>13</v>
          </cell>
          <cell r="E2259" t="str">
            <v>F</v>
          </cell>
        </row>
        <row r="2260">
          <cell r="B2260" t="str">
            <v>1000SONGS-OUTG</v>
          </cell>
          <cell r="C2260" t="str">
            <v>SONGS-OUTG</v>
          </cell>
          <cell r="D2260">
            <v>12</v>
          </cell>
          <cell r="E2260" t="str">
            <v>G</v>
          </cell>
        </row>
        <row r="2261">
          <cell r="B2261" t="str">
            <v>F200130</v>
          </cell>
          <cell r="C2261" t="str">
            <v>F200130</v>
          </cell>
          <cell r="D2261">
            <v>13</v>
          </cell>
          <cell r="E2261" t="str">
            <v>F</v>
          </cell>
        </row>
        <row r="2262">
          <cell r="B2262" t="str">
            <v>F200131</v>
          </cell>
          <cell r="C2262" t="str">
            <v>F200131</v>
          </cell>
          <cell r="D2262">
            <v>13</v>
          </cell>
          <cell r="E2262" t="str">
            <v>F</v>
          </cell>
        </row>
        <row r="2263">
          <cell r="B2263" t="str">
            <v>F200132</v>
          </cell>
          <cell r="C2263" t="str">
            <v>F200132</v>
          </cell>
          <cell r="D2263">
            <v>13</v>
          </cell>
          <cell r="E2263" t="str">
            <v>F</v>
          </cell>
        </row>
        <row r="2264">
          <cell r="B2264" t="str">
            <v>F200133</v>
          </cell>
          <cell r="C2264" t="str">
            <v>F200133</v>
          </cell>
          <cell r="D2264">
            <v>13</v>
          </cell>
          <cell r="E2264" t="str">
            <v>F</v>
          </cell>
        </row>
        <row r="2265">
          <cell r="B2265" t="str">
            <v>F200134</v>
          </cell>
          <cell r="C2265" t="str">
            <v>F200134</v>
          </cell>
          <cell r="D2265">
            <v>13</v>
          </cell>
          <cell r="E2265" t="str">
            <v>F</v>
          </cell>
        </row>
        <row r="2266">
          <cell r="B2266" t="str">
            <v>F200135</v>
          </cell>
          <cell r="C2266" t="str">
            <v>F200135</v>
          </cell>
          <cell r="D2266">
            <v>13</v>
          </cell>
          <cell r="E2266" t="str">
            <v>F</v>
          </cell>
        </row>
        <row r="2267">
          <cell r="B2267" t="str">
            <v>1000SONGS-FC</v>
          </cell>
          <cell r="C2267" t="str">
            <v>SONGS-FC</v>
          </cell>
          <cell r="D2267">
            <v>12</v>
          </cell>
          <cell r="E2267" t="str">
            <v>G</v>
          </cell>
        </row>
        <row r="2268">
          <cell r="B2268" t="str">
            <v>F200307</v>
          </cell>
          <cell r="C2268" t="str">
            <v>F200307</v>
          </cell>
          <cell r="D2268">
            <v>13</v>
          </cell>
          <cell r="E2268" t="str">
            <v>F</v>
          </cell>
        </row>
        <row r="2269">
          <cell r="B2269" t="str">
            <v>F200308</v>
          </cell>
          <cell r="C2269" t="str">
            <v>F200308</v>
          </cell>
          <cell r="D2269">
            <v>13</v>
          </cell>
          <cell r="E2269" t="str">
            <v>F</v>
          </cell>
        </row>
        <row r="2270">
          <cell r="B2270" t="str">
            <v>F200309</v>
          </cell>
          <cell r="C2270" t="str">
            <v>F200309</v>
          </cell>
          <cell r="D2270">
            <v>13</v>
          </cell>
          <cell r="E2270" t="str">
            <v>F</v>
          </cell>
        </row>
        <row r="2271">
          <cell r="B2271" t="str">
            <v>F200310</v>
          </cell>
          <cell r="C2271" t="str">
            <v>F200310</v>
          </cell>
          <cell r="D2271">
            <v>13</v>
          </cell>
          <cell r="E2271" t="str">
            <v>F</v>
          </cell>
        </row>
        <row r="2272">
          <cell r="B2272" t="str">
            <v>F200311</v>
          </cell>
          <cell r="C2272" t="str">
            <v>F200311</v>
          </cell>
          <cell r="D2272">
            <v>13</v>
          </cell>
          <cell r="E2272" t="str">
            <v>F</v>
          </cell>
        </row>
        <row r="2273">
          <cell r="B2273" t="str">
            <v>F200312</v>
          </cell>
          <cell r="C2273" t="str">
            <v>F200312</v>
          </cell>
          <cell r="D2273">
            <v>13</v>
          </cell>
          <cell r="E2273" t="str">
            <v>F</v>
          </cell>
        </row>
        <row r="2274">
          <cell r="B2274" t="str">
            <v>F200334</v>
          </cell>
          <cell r="C2274" t="str">
            <v>F200334</v>
          </cell>
          <cell r="D2274">
            <v>13</v>
          </cell>
          <cell r="E2274" t="str">
            <v>F</v>
          </cell>
        </row>
        <row r="2275">
          <cell r="B2275" t="str">
            <v>F200335</v>
          </cell>
          <cell r="C2275" t="str">
            <v>F200335</v>
          </cell>
          <cell r="D2275">
            <v>13</v>
          </cell>
          <cell r="E2275" t="str">
            <v>F</v>
          </cell>
        </row>
        <row r="2276">
          <cell r="B2276" t="str">
            <v>F200430</v>
          </cell>
          <cell r="C2276" t="str">
            <v>F200430</v>
          </cell>
          <cell r="D2276">
            <v>13</v>
          </cell>
          <cell r="E2276" t="str">
            <v>F</v>
          </cell>
        </row>
        <row r="2277">
          <cell r="B2277" t="str">
            <v>F200431</v>
          </cell>
          <cell r="C2277" t="str">
            <v>F200431</v>
          </cell>
          <cell r="D2277">
            <v>13</v>
          </cell>
          <cell r="E2277" t="str">
            <v>F</v>
          </cell>
        </row>
        <row r="2278">
          <cell r="B2278" t="str">
            <v>F200432</v>
          </cell>
          <cell r="C2278" t="str">
            <v>F200432</v>
          </cell>
          <cell r="D2278">
            <v>13</v>
          </cell>
          <cell r="E2278" t="str">
            <v>F</v>
          </cell>
        </row>
        <row r="2279">
          <cell r="B2279" t="str">
            <v>F200443</v>
          </cell>
          <cell r="C2279" t="str">
            <v>F200443</v>
          </cell>
          <cell r="D2279">
            <v>13</v>
          </cell>
          <cell r="E2279" t="str">
            <v>F</v>
          </cell>
        </row>
        <row r="2280">
          <cell r="B2280" t="str">
            <v>F200444</v>
          </cell>
          <cell r="C2280" t="str">
            <v>F200444</v>
          </cell>
          <cell r="D2280">
            <v>13</v>
          </cell>
          <cell r="E2280" t="str">
            <v>F</v>
          </cell>
        </row>
        <row r="2281">
          <cell r="B2281" t="str">
            <v>F200445</v>
          </cell>
          <cell r="C2281" t="str">
            <v>F200445</v>
          </cell>
          <cell r="D2281">
            <v>13</v>
          </cell>
          <cell r="E2281" t="str">
            <v>F</v>
          </cell>
        </row>
        <row r="2282">
          <cell r="B2282" t="str">
            <v>F200448</v>
          </cell>
          <cell r="C2282" t="str">
            <v>F200448</v>
          </cell>
          <cell r="D2282">
            <v>13</v>
          </cell>
          <cell r="E2282" t="str">
            <v>F</v>
          </cell>
        </row>
        <row r="2283">
          <cell r="B2283" t="str">
            <v>F200449</v>
          </cell>
          <cell r="C2283" t="str">
            <v>F200449</v>
          </cell>
          <cell r="D2283">
            <v>13</v>
          </cell>
          <cell r="E2283" t="str">
            <v>F</v>
          </cell>
        </row>
        <row r="2284">
          <cell r="B2284" t="str">
            <v>1000SONGS-PHC</v>
          </cell>
          <cell r="C2284" t="str">
            <v>SONGS-PHC</v>
          </cell>
          <cell r="D2284">
            <v>12</v>
          </cell>
          <cell r="E2284" t="str">
            <v>G</v>
          </cell>
        </row>
        <row r="2285">
          <cell r="B2285" t="str">
            <v>F200300</v>
          </cell>
          <cell r="C2285" t="str">
            <v>F200300</v>
          </cell>
          <cell r="D2285">
            <v>13</v>
          </cell>
          <cell r="E2285" t="str">
            <v>F</v>
          </cell>
        </row>
        <row r="2286">
          <cell r="B2286" t="str">
            <v>F200301</v>
          </cell>
          <cell r="C2286" t="str">
            <v>F200301</v>
          </cell>
          <cell r="D2286">
            <v>13</v>
          </cell>
          <cell r="E2286" t="str">
            <v>F</v>
          </cell>
        </row>
        <row r="2287">
          <cell r="B2287" t="str">
            <v>F200302</v>
          </cell>
          <cell r="C2287" t="str">
            <v>F200302</v>
          </cell>
          <cell r="D2287">
            <v>13</v>
          </cell>
          <cell r="E2287" t="str">
            <v>F</v>
          </cell>
        </row>
        <row r="2288">
          <cell r="B2288" t="str">
            <v>F200303</v>
          </cell>
          <cell r="C2288" t="str">
            <v>F200303</v>
          </cell>
          <cell r="D2288">
            <v>13</v>
          </cell>
          <cell r="E2288" t="str">
            <v>F</v>
          </cell>
        </row>
        <row r="2289">
          <cell r="B2289" t="str">
            <v>F200304</v>
          </cell>
          <cell r="C2289" t="str">
            <v>F200304</v>
          </cell>
          <cell r="D2289">
            <v>13</v>
          </cell>
          <cell r="E2289" t="str">
            <v>F</v>
          </cell>
        </row>
        <row r="2290">
          <cell r="B2290" t="str">
            <v>F200305</v>
          </cell>
          <cell r="C2290" t="str">
            <v>F200305</v>
          </cell>
          <cell r="D2290">
            <v>13</v>
          </cell>
          <cell r="E2290" t="str">
            <v>F</v>
          </cell>
        </row>
        <row r="2291">
          <cell r="B2291" t="str">
            <v>F200306</v>
          </cell>
          <cell r="C2291" t="str">
            <v>F200306</v>
          </cell>
          <cell r="D2291">
            <v>13</v>
          </cell>
          <cell r="E2291" t="str">
            <v>F</v>
          </cell>
        </row>
        <row r="2292">
          <cell r="B2292" t="str">
            <v>1000SONGS-RESD</v>
          </cell>
          <cell r="C2292" t="str">
            <v>SONGS-RESD</v>
          </cell>
          <cell r="D2292">
            <v>12</v>
          </cell>
          <cell r="E2292" t="str">
            <v>G</v>
          </cell>
        </row>
        <row r="2293">
          <cell r="B2293" t="str">
            <v>F200313</v>
          </cell>
          <cell r="C2293" t="str">
            <v>F200313</v>
          </cell>
          <cell r="D2293">
            <v>13</v>
          </cell>
          <cell r="E2293" t="str">
            <v>F</v>
          </cell>
        </row>
        <row r="2294">
          <cell r="B2294" t="str">
            <v>1000PWRPRODCTN</v>
          </cell>
          <cell r="C2294" t="str">
            <v>PWRPRODCTN</v>
          </cell>
          <cell r="D2294">
            <v>4</v>
          </cell>
          <cell r="E2294" t="str">
            <v>G</v>
          </cell>
        </row>
        <row r="2295">
          <cell r="B2295" t="str">
            <v>1000PPD-EXEC</v>
          </cell>
          <cell r="C2295" t="str">
            <v>PPD-EXEC</v>
          </cell>
          <cell r="D2295">
            <v>6</v>
          </cell>
          <cell r="E2295" t="str">
            <v>G</v>
          </cell>
        </row>
        <row r="2296">
          <cell r="B2296" t="str">
            <v>F200600</v>
          </cell>
          <cell r="C2296" t="str">
            <v>F200600</v>
          </cell>
          <cell r="D2296">
            <v>7</v>
          </cell>
          <cell r="E2296" t="str">
            <v>F</v>
          </cell>
        </row>
        <row r="2297">
          <cell r="B2297" t="str">
            <v>1000PPD-HYDOEA</v>
          </cell>
          <cell r="C2297" t="str">
            <v>PPD-HYDOEA</v>
          </cell>
          <cell r="D2297">
            <v>6</v>
          </cell>
          <cell r="E2297" t="str">
            <v>G</v>
          </cell>
        </row>
        <row r="2298">
          <cell r="B2298" t="str">
            <v>F516589</v>
          </cell>
          <cell r="C2298" t="str">
            <v>F516589</v>
          </cell>
          <cell r="D2298">
            <v>7</v>
          </cell>
          <cell r="E2298" t="str">
            <v>F</v>
          </cell>
        </row>
        <row r="2299">
          <cell r="B2299" t="str">
            <v>F516590</v>
          </cell>
          <cell r="C2299" t="str">
            <v>F516590</v>
          </cell>
          <cell r="D2299">
            <v>7</v>
          </cell>
          <cell r="E2299" t="str">
            <v>F</v>
          </cell>
        </row>
        <row r="2300">
          <cell r="B2300" t="str">
            <v>F516593</v>
          </cell>
          <cell r="C2300" t="str">
            <v>F516593</v>
          </cell>
          <cell r="D2300">
            <v>7</v>
          </cell>
          <cell r="E2300" t="str">
            <v>F</v>
          </cell>
        </row>
        <row r="2301">
          <cell r="B2301" t="str">
            <v>F516594</v>
          </cell>
          <cell r="C2301" t="str">
            <v>F516594</v>
          </cell>
          <cell r="D2301">
            <v>7</v>
          </cell>
          <cell r="E2301" t="str">
            <v>F</v>
          </cell>
        </row>
        <row r="2302">
          <cell r="B2302" t="str">
            <v>F516595</v>
          </cell>
          <cell r="C2302" t="str">
            <v>F516595</v>
          </cell>
          <cell r="D2302">
            <v>7</v>
          </cell>
          <cell r="E2302" t="str">
            <v>F</v>
          </cell>
        </row>
        <row r="2303">
          <cell r="B2303" t="str">
            <v>F516596</v>
          </cell>
          <cell r="C2303" t="str">
            <v>F516596</v>
          </cell>
          <cell r="D2303">
            <v>7</v>
          </cell>
          <cell r="E2303" t="str">
            <v>F</v>
          </cell>
        </row>
        <row r="2304">
          <cell r="B2304" t="str">
            <v>F516597</v>
          </cell>
          <cell r="C2304" t="str">
            <v>F516597</v>
          </cell>
          <cell r="D2304">
            <v>7</v>
          </cell>
          <cell r="E2304" t="str">
            <v>F</v>
          </cell>
        </row>
        <row r="2305">
          <cell r="B2305" t="str">
            <v>F516599</v>
          </cell>
          <cell r="C2305" t="str">
            <v>F516599</v>
          </cell>
          <cell r="D2305">
            <v>7</v>
          </cell>
          <cell r="E2305" t="str">
            <v>F</v>
          </cell>
        </row>
        <row r="2306">
          <cell r="B2306" t="str">
            <v>1000HE-BISHOP</v>
          </cell>
          <cell r="C2306" t="str">
            <v>HE-BISHOP</v>
          </cell>
          <cell r="D2306">
            <v>8</v>
          </cell>
          <cell r="E2306" t="str">
            <v>G</v>
          </cell>
        </row>
        <row r="2307">
          <cell r="B2307" t="str">
            <v>F200601</v>
          </cell>
          <cell r="C2307" t="str">
            <v>F200601</v>
          </cell>
          <cell r="D2307">
            <v>9</v>
          </cell>
          <cell r="E2307" t="str">
            <v>F</v>
          </cell>
        </row>
        <row r="2308">
          <cell r="B2308" t="str">
            <v>1000BSHPCRK2</v>
          </cell>
          <cell r="C2308" t="str">
            <v>BSHPCRK2</v>
          </cell>
          <cell r="D2308">
            <v>10</v>
          </cell>
          <cell r="E2308" t="str">
            <v>G</v>
          </cell>
        </row>
        <row r="2309">
          <cell r="B2309" t="str">
            <v>F200632</v>
          </cell>
          <cell r="C2309" t="str">
            <v>F200632</v>
          </cell>
          <cell r="D2309">
            <v>11</v>
          </cell>
          <cell r="E2309" t="str">
            <v>F</v>
          </cell>
        </row>
        <row r="2310">
          <cell r="B2310" t="str">
            <v>F200633</v>
          </cell>
          <cell r="C2310" t="str">
            <v>F200633</v>
          </cell>
          <cell r="D2310">
            <v>11</v>
          </cell>
          <cell r="E2310" t="str">
            <v>F</v>
          </cell>
        </row>
        <row r="2311">
          <cell r="B2311" t="str">
            <v>F200634</v>
          </cell>
          <cell r="C2311" t="str">
            <v>F200634</v>
          </cell>
          <cell r="D2311">
            <v>11</v>
          </cell>
          <cell r="E2311" t="str">
            <v>F</v>
          </cell>
        </row>
        <row r="2312">
          <cell r="B2312" t="str">
            <v>F200635</v>
          </cell>
          <cell r="C2312" t="str">
            <v>F200635</v>
          </cell>
          <cell r="D2312">
            <v>11</v>
          </cell>
          <cell r="E2312" t="str">
            <v>F</v>
          </cell>
        </row>
        <row r="2313">
          <cell r="B2313" t="str">
            <v>F200636</v>
          </cell>
          <cell r="C2313" t="str">
            <v>F200636</v>
          </cell>
          <cell r="D2313">
            <v>11</v>
          </cell>
          <cell r="E2313" t="str">
            <v>F</v>
          </cell>
        </row>
        <row r="2314">
          <cell r="B2314" t="str">
            <v>F200637</v>
          </cell>
          <cell r="C2314" t="str">
            <v>F200637</v>
          </cell>
          <cell r="D2314">
            <v>11</v>
          </cell>
          <cell r="E2314" t="str">
            <v>F</v>
          </cell>
        </row>
        <row r="2315">
          <cell r="B2315" t="str">
            <v>F200638</v>
          </cell>
          <cell r="C2315" t="str">
            <v>F200638</v>
          </cell>
          <cell r="D2315">
            <v>11</v>
          </cell>
          <cell r="E2315" t="str">
            <v>F</v>
          </cell>
        </row>
        <row r="2316">
          <cell r="B2316" t="str">
            <v>F200639</v>
          </cell>
          <cell r="C2316" t="str">
            <v>F200639</v>
          </cell>
          <cell r="D2316">
            <v>11</v>
          </cell>
          <cell r="E2316" t="str">
            <v>F</v>
          </cell>
        </row>
        <row r="2317">
          <cell r="B2317" t="str">
            <v>F200640</v>
          </cell>
          <cell r="C2317" t="str">
            <v>F200640</v>
          </cell>
          <cell r="D2317">
            <v>11</v>
          </cell>
          <cell r="E2317" t="str">
            <v>F</v>
          </cell>
        </row>
        <row r="2318">
          <cell r="B2318" t="str">
            <v>F200641</v>
          </cell>
          <cell r="C2318" t="str">
            <v>F200641</v>
          </cell>
          <cell r="D2318">
            <v>11</v>
          </cell>
          <cell r="E2318" t="str">
            <v>F</v>
          </cell>
        </row>
        <row r="2319">
          <cell r="B2319" t="str">
            <v>1000BSHPCRK3</v>
          </cell>
          <cell r="C2319" t="str">
            <v>BSHPCRK3</v>
          </cell>
          <cell r="D2319">
            <v>10</v>
          </cell>
          <cell r="E2319" t="str">
            <v>G</v>
          </cell>
        </row>
        <row r="2320">
          <cell r="B2320" t="str">
            <v>F200642</v>
          </cell>
          <cell r="C2320" t="str">
            <v>F200642</v>
          </cell>
          <cell r="D2320">
            <v>11</v>
          </cell>
          <cell r="E2320" t="str">
            <v>F</v>
          </cell>
        </row>
        <row r="2321">
          <cell r="B2321" t="str">
            <v>F200643</v>
          </cell>
          <cell r="C2321" t="str">
            <v>F200643</v>
          </cell>
          <cell r="D2321">
            <v>11</v>
          </cell>
          <cell r="E2321" t="str">
            <v>F</v>
          </cell>
        </row>
        <row r="2322">
          <cell r="B2322" t="str">
            <v>F200644</v>
          </cell>
          <cell r="C2322" t="str">
            <v>F200644</v>
          </cell>
          <cell r="D2322">
            <v>11</v>
          </cell>
          <cell r="E2322" t="str">
            <v>F</v>
          </cell>
        </row>
        <row r="2323">
          <cell r="B2323" t="str">
            <v>F200645</v>
          </cell>
          <cell r="C2323" t="str">
            <v>F200645</v>
          </cell>
          <cell r="D2323">
            <v>11</v>
          </cell>
          <cell r="E2323" t="str">
            <v>F</v>
          </cell>
        </row>
        <row r="2324">
          <cell r="B2324" t="str">
            <v>F200646</v>
          </cell>
          <cell r="C2324" t="str">
            <v>F200646</v>
          </cell>
          <cell r="D2324">
            <v>11</v>
          </cell>
          <cell r="E2324" t="str">
            <v>F</v>
          </cell>
        </row>
        <row r="2325">
          <cell r="B2325" t="str">
            <v>F200647</v>
          </cell>
          <cell r="C2325" t="str">
            <v>F200647</v>
          </cell>
          <cell r="D2325">
            <v>11</v>
          </cell>
          <cell r="E2325" t="str">
            <v>F</v>
          </cell>
        </row>
        <row r="2326">
          <cell r="B2326" t="str">
            <v>F200648</v>
          </cell>
          <cell r="C2326" t="str">
            <v>F200648</v>
          </cell>
          <cell r="D2326">
            <v>11</v>
          </cell>
          <cell r="E2326" t="str">
            <v>F</v>
          </cell>
        </row>
        <row r="2327">
          <cell r="B2327" t="str">
            <v>F200649</v>
          </cell>
          <cell r="C2327" t="str">
            <v>F200649</v>
          </cell>
          <cell r="D2327">
            <v>11</v>
          </cell>
          <cell r="E2327" t="str">
            <v>F</v>
          </cell>
        </row>
        <row r="2328">
          <cell r="B2328" t="str">
            <v>F200650</v>
          </cell>
          <cell r="C2328" t="str">
            <v>F200650</v>
          </cell>
          <cell r="D2328">
            <v>11</v>
          </cell>
          <cell r="E2328" t="str">
            <v>F</v>
          </cell>
        </row>
        <row r="2329">
          <cell r="B2329" t="str">
            <v>F200651</v>
          </cell>
          <cell r="C2329" t="str">
            <v>F200651</v>
          </cell>
          <cell r="D2329">
            <v>11</v>
          </cell>
          <cell r="E2329" t="str">
            <v>F</v>
          </cell>
        </row>
        <row r="2330">
          <cell r="B2330" t="str">
            <v>1000BSHPCRK4</v>
          </cell>
          <cell r="C2330" t="str">
            <v>BSHPCRK4</v>
          </cell>
          <cell r="D2330">
            <v>10</v>
          </cell>
          <cell r="E2330" t="str">
            <v>G</v>
          </cell>
        </row>
        <row r="2331">
          <cell r="B2331" t="str">
            <v>F200652</v>
          </cell>
          <cell r="C2331" t="str">
            <v>F200652</v>
          </cell>
          <cell r="D2331">
            <v>11</v>
          </cell>
          <cell r="E2331" t="str">
            <v>F</v>
          </cell>
        </row>
        <row r="2332">
          <cell r="B2332" t="str">
            <v>F200653</v>
          </cell>
          <cell r="C2332" t="str">
            <v>F200653</v>
          </cell>
          <cell r="D2332">
            <v>11</v>
          </cell>
          <cell r="E2332" t="str">
            <v>F</v>
          </cell>
        </row>
        <row r="2333">
          <cell r="B2333" t="str">
            <v>F200654</v>
          </cell>
          <cell r="C2333" t="str">
            <v>F200654</v>
          </cell>
          <cell r="D2333">
            <v>11</v>
          </cell>
          <cell r="E2333" t="str">
            <v>F</v>
          </cell>
        </row>
        <row r="2334">
          <cell r="B2334" t="str">
            <v>F200655</v>
          </cell>
          <cell r="C2334" t="str">
            <v>F200655</v>
          </cell>
          <cell r="D2334">
            <v>11</v>
          </cell>
          <cell r="E2334" t="str">
            <v>F</v>
          </cell>
        </row>
        <row r="2335">
          <cell r="B2335" t="str">
            <v>F200656</v>
          </cell>
          <cell r="C2335" t="str">
            <v>F200656</v>
          </cell>
          <cell r="D2335">
            <v>11</v>
          </cell>
          <cell r="E2335" t="str">
            <v>F</v>
          </cell>
        </row>
        <row r="2336">
          <cell r="B2336" t="str">
            <v>F200657</v>
          </cell>
          <cell r="C2336" t="str">
            <v>F200657</v>
          </cell>
          <cell r="D2336">
            <v>11</v>
          </cell>
          <cell r="E2336" t="str">
            <v>F</v>
          </cell>
        </row>
        <row r="2337">
          <cell r="B2337" t="str">
            <v>F200658</v>
          </cell>
          <cell r="C2337" t="str">
            <v>F200658</v>
          </cell>
          <cell r="D2337">
            <v>11</v>
          </cell>
          <cell r="E2337" t="str">
            <v>F</v>
          </cell>
        </row>
        <row r="2338">
          <cell r="B2338" t="str">
            <v>F200659</v>
          </cell>
          <cell r="C2338" t="str">
            <v>F200659</v>
          </cell>
          <cell r="D2338">
            <v>11</v>
          </cell>
          <cell r="E2338" t="str">
            <v>F</v>
          </cell>
        </row>
        <row r="2339">
          <cell r="B2339" t="str">
            <v>F200660</v>
          </cell>
          <cell r="C2339" t="str">
            <v>F200660</v>
          </cell>
          <cell r="D2339">
            <v>11</v>
          </cell>
          <cell r="E2339" t="str">
            <v>F</v>
          </cell>
        </row>
        <row r="2340">
          <cell r="B2340" t="str">
            <v>F200661</v>
          </cell>
          <cell r="C2340" t="str">
            <v>F200661</v>
          </cell>
          <cell r="D2340">
            <v>11</v>
          </cell>
          <cell r="E2340" t="str">
            <v>F</v>
          </cell>
        </row>
        <row r="2341">
          <cell r="B2341" t="str">
            <v>1000BSHPCRK5</v>
          </cell>
          <cell r="C2341" t="str">
            <v>BSHPCRK5</v>
          </cell>
          <cell r="D2341">
            <v>10</v>
          </cell>
          <cell r="E2341" t="str">
            <v>G</v>
          </cell>
        </row>
        <row r="2342">
          <cell r="B2342" t="str">
            <v>F200662</v>
          </cell>
          <cell r="C2342" t="str">
            <v>F200662</v>
          </cell>
          <cell r="D2342">
            <v>11</v>
          </cell>
          <cell r="E2342" t="str">
            <v>F</v>
          </cell>
        </row>
        <row r="2343">
          <cell r="B2343" t="str">
            <v>F200663</v>
          </cell>
          <cell r="C2343" t="str">
            <v>F200663</v>
          </cell>
          <cell r="D2343">
            <v>11</v>
          </cell>
          <cell r="E2343" t="str">
            <v>F</v>
          </cell>
        </row>
        <row r="2344">
          <cell r="B2344" t="str">
            <v>F200664</v>
          </cell>
          <cell r="C2344" t="str">
            <v>F200664</v>
          </cell>
          <cell r="D2344">
            <v>11</v>
          </cell>
          <cell r="E2344" t="str">
            <v>F</v>
          </cell>
        </row>
        <row r="2345">
          <cell r="B2345" t="str">
            <v>F200665</v>
          </cell>
          <cell r="C2345" t="str">
            <v>F200665</v>
          </cell>
          <cell r="D2345">
            <v>11</v>
          </cell>
          <cell r="E2345" t="str">
            <v>F</v>
          </cell>
        </row>
        <row r="2346">
          <cell r="B2346" t="str">
            <v>F200666</v>
          </cell>
          <cell r="C2346" t="str">
            <v>F200666</v>
          </cell>
          <cell r="D2346">
            <v>11</v>
          </cell>
          <cell r="E2346" t="str">
            <v>F</v>
          </cell>
        </row>
        <row r="2347">
          <cell r="B2347" t="str">
            <v>F200667</v>
          </cell>
          <cell r="C2347" t="str">
            <v>F200667</v>
          </cell>
          <cell r="D2347">
            <v>11</v>
          </cell>
          <cell r="E2347" t="str">
            <v>F</v>
          </cell>
        </row>
        <row r="2348">
          <cell r="B2348" t="str">
            <v>F200668</v>
          </cell>
          <cell r="C2348" t="str">
            <v>F200668</v>
          </cell>
          <cell r="D2348">
            <v>11</v>
          </cell>
          <cell r="E2348" t="str">
            <v>F</v>
          </cell>
        </row>
        <row r="2349">
          <cell r="B2349" t="str">
            <v>F200669</v>
          </cell>
          <cell r="C2349" t="str">
            <v>F200669</v>
          </cell>
          <cell r="D2349">
            <v>11</v>
          </cell>
          <cell r="E2349" t="str">
            <v>F</v>
          </cell>
        </row>
        <row r="2350">
          <cell r="B2350" t="str">
            <v>F200670</v>
          </cell>
          <cell r="C2350" t="str">
            <v>F200670</v>
          </cell>
          <cell r="D2350">
            <v>11</v>
          </cell>
          <cell r="E2350" t="str">
            <v>F</v>
          </cell>
        </row>
        <row r="2351">
          <cell r="B2351" t="str">
            <v>F200671</v>
          </cell>
          <cell r="C2351" t="str">
            <v>F200671</v>
          </cell>
          <cell r="D2351">
            <v>11</v>
          </cell>
          <cell r="E2351" t="str">
            <v>F</v>
          </cell>
        </row>
        <row r="2352">
          <cell r="B2352" t="str">
            <v>1000BSHPCRK6</v>
          </cell>
          <cell r="C2352" t="str">
            <v>BSHPCRK6</v>
          </cell>
          <cell r="D2352">
            <v>10</v>
          </cell>
          <cell r="E2352" t="str">
            <v>G</v>
          </cell>
        </row>
        <row r="2353">
          <cell r="B2353" t="str">
            <v>F200672</v>
          </cell>
          <cell r="C2353" t="str">
            <v>F200672</v>
          </cell>
          <cell r="D2353">
            <v>11</v>
          </cell>
          <cell r="E2353" t="str">
            <v>F</v>
          </cell>
        </row>
        <row r="2354">
          <cell r="B2354" t="str">
            <v>F200673</v>
          </cell>
          <cell r="C2354" t="str">
            <v>F200673</v>
          </cell>
          <cell r="D2354">
            <v>11</v>
          </cell>
          <cell r="E2354" t="str">
            <v>F</v>
          </cell>
        </row>
        <row r="2355">
          <cell r="B2355" t="str">
            <v>F200674</v>
          </cell>
          <cell r="C2355" t="str">
            <v>F200674</v>
          </cell>
          <cell r="D2355">
            <v>11</v>
          </cell>
          <cell r="E2355" t="str">
            <v>F</v>
          </cell>
        </row>
        <row r="2356">
          <cell r="B2356" t="str">
            <v>F200675</v>
          </cell>
          <cell r="C2356" t="str">
            <v>F200675</v>
          </cell>
          <cell r="D2356">
            <v>11</v>
          </cell>
          <cell r="E2356" t="str">
            <v>F</v>
          </cell>
        </row>
        <row r="2357">
          <cell r="B2357" t="str">
            <v>F200676</v>
          </cell>
          <cell r="C2357" t="str">
            <v>F200676</v>
          </cell>
          <cell r="D2357">
            <v>11</v>
          </cell>
          <cell r="E2357" t="str">
            <v>F</v>
          </cell>
        </row>
        <row r="2358">
          <cell r="B2358" t="str">
            <v>F200677</v>
          </cell>
          <cell r="C2358" t="str">
            <v>F200677</v>
          </cell>
          <cell r="D2358">
            <v>11</v>
          </cell>
          <cell r="E2358" t="str">
            <v>F</v>
          </cell>
        </row>
        <row r="2359">
          <cell r="B2359" t="str">
            <v>F200678</v>
          </cell>
          <cell r="C2359" t="str">
            <v>F200678</v>
          </cell>
          <cell r="D2359">
            <v>11</v>
          </cell>
          <cell r="E2359" t="str">
            <v>F</v>
          </cell>
        </row>
        <row r="2360">
          <cell r="B2360" t="str">
            <v>F200679</v>
          </cell>
          <cell r="C2360" t="str">
            <v>F200679</v>
          </cell>
          <cell r="D2360">
            <v>11</v>
          </cell>
          <cell r="E2360" t="str">
            <v>F</v>
          </cell>
        </row>
        <row r="2361">
          <cell r="B2361" t="str">
            <v>F200680</v>
          </cell>
          <cell r="C2361" t="str">
            <v>F200680</v>
          </cell>
          <cell r="D2361">
            <v>11</v>
          </cell>
          <cell r="E2361" t="str">
            <v>F</v>
          </cell>
        </row>
        <row r="2362">
          <cell r="B2362" t="str">
            <v>1000BSHPCRKCYN</v>
          </cell>
          <cell r="C2362" t="str">
            <v>BSHPCRKCYN</v>
          </cell>
          <cell r="D2362">
            <v>10</v>
          </cell>
          <cell r="E2362" t="str">
            <v>G</v>
          </cell>
        </row>
        <row r="2363">
          <cell r="B2363" t="str">
            <v>F200681</v>
          </cell>
          <cell r="C2363" t="str">
            <v>F200681</v>
          </cell>
          <cell r="D2363">
            <v>11</v>
          </cell>
          <cell r="E2363" t="str">
            <v>F</v>
          </cell>
        </row>
        <row r="2364">
          <cell r="B2364" t="str">
            <v>F200682</v>
          </cell>
          <cell r="C2364" t="str">
            <v>F200682</v>
          </cell>
          <cell r="D2364">
            <v>11</v>
          </cell>
          <cell r="E2364" t="str">
            <v>F</v>
          </cell>
        </row>
        <row r="2365">
          <cell r="B2365" t="str">
            <v>F200683</v>
          </cell>
          <cell r="C2365" t="str">
            <v>F200683</v>
          </cell>
          <cell r="D2365">
            <v>11</v>
          </cell>
          <cell r="E2365" t="str">
            <v>F</v>
          </cell>
        </row>
        <row r="2366">
          <cell r="B2366" t="str">
            <v>F200684</v>
          </cell>
          <cell r="C2366" t="str">
            <v>F200684</v>
          </cell>
          <cell r="D2366">
            <v>11</v>
          </cell>
          <cell r="E2366" t="str">
            <v>F</v>
          </cell>
        </row>
        <row r="2367">
          <cell r="B2367" t="str">
            <v>F200685</v>
          </cell>
          <cell r="C2367" t="str">
            <v>F200685</v>
          </cell>
          <cell r="D2367">
            <v>11</v>
          </cell>
          <cell r="E2367" t="str">
            <v>F</v>
          </cell>
        </row>
        <row r="2368">
          <cell r="B2368" t="str">
            <v>1000BSHPCRKRES</v>
          </cell>
          <cell r="C2368" t="str">
            <v>BSHPCRKRES</v>
          </cell>
          <cell r="D2368">
            <v>10</v>
          </cell>
          <cell r="E2368" t="str">
            <v>G</v>
          </cell>
        </row>
        <row r="2369">
          <cell r="B2369" t="str">
            <v>F200686</v>
          </cell>
          <cell r="C2369" t="str">
            <v>F200686</v>
          </cell>
          <cell r="D2369">
            <v>11</v>
          </cell>
          <cell r="E2369" t="str">
            <v>F</v>
          </cell>
        </row>
        <row r="2370">
          <cell r="B2370" t="str">
            <v>F200687</v>
          </cell>
          <cell r="C2370" t="str">
            <v>F200687</v>
          </cell>
          <cell r="D2370">
            <v>11</v>
          </cell>
          <cell r="E2370" t="str">
            <v>F</v>
          </cell>
        </row>
        <row r="2371">
          <cell r="B2371" t="str">
            <v>1000LEVNCRKRES</v>
          </cell>
          <cell r="C2371" t="str">
            <v>LEVNCRKRES</v>
          </cell>
          <cell r="D2371">
            <v>10</v>
          </cell>
          <cell r="E2371" t="str">
            <v>G</v>
          </cell>
        </row>
        <row r="2372">
          <cell r="B2372" t="str">
            <v>F200688</v>
          </cell>
          <cell r="C2372" t="str">
            <v>F200688</v>
          </cell>
          <cell r="D2372">
            <v>11</v>
          </cell>
          <cell r="E2372" t="str">
            <v>F</v>
          </cell>
        </row>
        <row r="2373">
          <cell r="B2373" t="str">
            <v>F200689</v>
          </cell>
          <cell r="C2373" t="str">
            <v>F200689</v>
          </cell>
          <cell r="D2373">
            <v>11</v>
          </cell>
          <cell r="E2373" t="str">
            <v>F</v>
          </cell>
        </row>
        <row r="2374">
          <cell r="B2374" t="str">
            <v>1000LUNDYPWRHS</v>
          </cell>
          <cell r="C2374" t="str">
            <v>LUNDYPWRHS</v>
          </cell>
          <cell r="D2374">
            <v>10</v>
          </cell>
          <cell r="E2374" t="str">
            <v>G</v>
          </cell>
        </row>
        <row r="2375">
          <cell r="B2375" t="str">
            <v>F200690</v>
          </cell>
          <cell r="C2375" t="str">
            <v>F200690</v>
          </cell>
          <cell r="D2375">
            <v>11</v>
          </cell>
          <cell r="E2375" t="str">
            <v>F</v>
          </cell>
        </row>
        <row r="2376">
          <cell r="B2376" t="str">
            <v>F200691</v>
          </cell>
          <cell r="C2376" t="str">
            <v>F200691</v>
          </cell>
          <cell r="D2376">
            <v>11</v>
          </cell>
          <cell r="E2376" t="str">
            <v>F</v>
          </cell>
        </row>
        <row r="2377">
          <cell r="B2377" t="str">
            <v>F200692</v>
          </cell>
          <cell r="C2377" t="str">
            <v>F200692</v>
          </cell>
          <cell r="D2377">
            <v>11</v>
          </cell>
          <cell r="E2377" t="str">
            <v>F</v>
          </cell>
        </row>
        <row r="2378">
          <cell r="B2378" t="str">
            <v>F200693</v>
          </cell>
          <cell r="C2378" t="str">
            <v>F200693</v>
          </cell>
          <cell r="D2378">
            <v>11</v>
          </cell>
          <cell r="E2378" t="str">
            <v>F</v>
          </cell>
        </row>
        <row r="2379">
          <cell r="B2379" t="str">
            <v>F200694</v>
          </cell>
          <cell r="C2379" t="str">
            <v>F200694</v>
          </cell>
          <cell r="D2379">
            <v>11</v>
          </cell>
          <cell r="E2379" t="str">
            <v>F</v>
          </cell>
        </row>
        <row r="2380">
          <cell r="B2380" t="str">
            <v>F200695</v>
          </cell>
          <cell r="C2380" t="str">
            <v>F200695</v>
          </cell>
          <cell r="D2380">
            <v>11</v>
          </cell>
          <cell r="E2380" t="str">
            <v>F</v>
          </cell>
        </row>
        <row r="2381">
          <cell r="B2381" t="str">
            <v>F200696</v>
          </cell>
          <cell r="C2381" t="str">
            <v>F200696</v>
          </cell>
          <cell r="D2381">
            <v>11</v>
          </cell>
          <cell r="E2381" t="str">
            <v>F</v>
          </cell>
        </row>
        <row r="2382">
          <cell r="B2382" t="str">
            <v>F200697</v>
          </cell>
          <cell r="C2382" t="str">
            <v>F200697</v>
          </cell>
          <cell r="D2382">
            <v>11</v>
          </cell>
          <cell r="E2382" t="str">
            <v>F</v>
          </cell>
        </row>
        <row r="2383">
          <cell r="B2383" t="str">
            <v>F200698</v>
          </cell>
          <cell r="C2383" t="str">
            <v>F200698</v>
          </cell>
          <cell r="D2383">
            <v>11</v>
          </cell>
          <cell r="E2383" t="str">
            <v>F</v>
          </cell>
        </row>
        <row r="2384">
          <cell r="B2384" t="str">
            <v>1000LUNDYRESVR</v>
          </cell>
          <cell r="C2384" t="str">
            <v>LUNDYRESVR</v>
          </cell>
          <cell r="D2384">
            <v>10</v>
          </cell>
          <cell r="E2384" t="str">
            <v>G</v>
          </cell>
        </row>
        <row r="2385">
          <cell r="B2385" t="str">
            <v>F200699</v>
          </cell>
          <cell r="C2385" t="str">
            <v>F200699</v>
          </cell>
          <cell r="D2385">
            <v>11</v>
          </cell>
          <cell r="E2385" t="str">
            <v>F</v>
          </cell>
        </row>
        <row r="2386">
          <cell r="B2386" t="str">
            <v>F200700</v>
          </cell>
          <cell r="C2386" t="str">
            <v>F200700</v>
          </cell>
          <cell r="D2386">
            <v>11</v>
          </cell>
          <cell r="E2386" t="str">
            <v>F</v>
          </cell>
        </row>
        <row r="2387">
          <cell r="B2387" t="str">
            <v>1000MONOBASIN</v>
          </cell>
          <cell r="C2387" t="str">
            <v>MONOBASIN</v>
          </cell>
          <cell r="D2387">
            <v>10</v>
          </cell>
          <cell r="E2387" t="str">
            <v>G</v>
          </cell>
        </row>
        <row r="2388">
          <cell r="B2388" t="str">
            <v>F200701</v>
          </cell>
          <cell r="C2388" t="str">
            <v>F200701</v>
          </cell>
          <cell r="D2388">
            <v>11</v>
          </cell>
          <cell r="E2388" t="str">
            <v>F</v>
          </cell>
        </row>
        <row r="2389">
          <cell r="B2389" t="str">
            <v>F200702</v>
          </cell>
          <cell r="C2389" t="str">
            <v>F200702</v>
          </cell>
          <cell r="D2389">
            <v>11</v>
          </cell>
          <cell r="E2389" t="str">
            <v>F</v>
          </cell>
        </row>
        <row r="2390">
          <cell r="B2390" t="str">
            <v>F200703</v>
          </cell>
          <cell r="C2390" t="str">
            <v>F200703</v>
          </cell>
          <cell r="D2390">
            <v>11</v>
          </cell>
          <cell r="E2390" t="str">
            <v>F</v>
          </cell>
        </row>
        <row r="2391">
          <cell r="B2391" t="str">
            <v>F200704</v>
          </cell>
          <cell r="C2391" t="str">
            <v>F200704</v>
          </cell>
          <cell r="D2391">
            <v>11</v>
          </cell>
          <cell r="E2391" t="str">
            <v>F</v>
          </cell>
        </row>
        <row r="2392">
          <cell r="B2392" t="str">
            <v>1000POOLEPWRHS</v>
          </cell>
          <cell r="C2392" t="str">
            <v>POOLEPWRHS</v>
          </cell>
          <cell r="D2392">
            <v>10</v>
          </cell>
          <cell r="E2392" t="str">
            <v>G</v>
          </cell>
        </row>
        <row r="2393">
          <cell r="B2393" t="str">
            <v>F200705</v>
          </cell>
          <cell r="C2393" t="str">
            <v>F200705</v>
          </cell>
          <cell r="D2393">
            <v>11</v>
          </cell>
          <cell r="E2393" t="str">
            <v>F</v>
          </cell>
        </row>
        <row r="2394">
          <cell r="B2394" t="str">
            <v>F200706</v>
          </cell>
          <cell r="C2394" t="str">
            <v>F200706</v>
          </cell>
          <cell r="D2394">
            <v>11</v>
          </cell>
          <cell r="E2394" t="str">
            <v>F</v>
          </cell>
        </row>
        <row r="2395">
          <cell r="B2395" t="str">
            <v>F200707</v>
          </cell>
          <cell r="C2395" t="str">
            <v>F200707</v>
          </cell>
          <cell r="D2395">
            <v>11</v>
          </cell>
          <cell r="E2395" t="str">
            <v>F</v>
          </cell>
        </row>
        <row r="2396">
          <cell r="B2396" t="str">
            <v>F200708</v>
          </cell>
          <cell r="C2396" t="str">
            <v>F200708</v>
          </cell>
          <cell r="D2396">
            <v>11</v>
          </cell>
          <cell r="E2396" t="str">
            <v>F</v>
          </cell>
        </row>
        <row r="2397">
          <cell r="B2397" t="str">
            <v>F200709</v>
          </cell>
          <cell r="C2397" t="str">
            <v>F200709</v>
          </cell>
          <cell r="D2397">
            <v>11</v>
          </cell>
          <cell r="E2397" t="str">
            <v>F</v>
          </cell>
        </row>
        <row r="2398">
          <cell r="B2398" t="str">
            <v>F200710</v>
          </cell>
          <cell r="C2398" t="str">
            <v>F200710</v>
          </cell>
          <cell r="D2398">
            <v>11</v>
          </cell>
          <cell r="E2398" t="str">
            <v>F</v>
          </cell>
        </row>
        <row r="2399">
          <cell r="B2399" t="str">
            <v>F200711</v>
          </cell>
          <cell r="C2399" t="str">
            <v>F200711</v>
          </cell>
          <cell r="D2399">
            <v>11</v>
          </cell>
          <cell r="E2399" t="str">
            <v>F</v>
          </cell>
        </row>
        <row r="2400">
          <cell r="B2400" t="str">
            <v>F200712</v>
          </cell>
          <cell r="C2400" t="str">
            <v>F200712</v>
          </cell>
          <cell r="D2400">
            <v>11</v>
          </cell>
          <cell r="E2400" t="str">
            <v>F</v>
          </cell>
        </row>
        <row r="2401">
          <cell r="B2401" t="str">
            <v>F200713</v>
          </cell>
          <cell r="C2401" t="str">
            <v>F200713</v>
          </cell>
          <cell r="D2401">
            <v>11</v>
          </cell>
          <cell r="E2401" t="str">
            <v>F</v>
          </cell>
        </row>
        <row r="2402">
          <cell r="B2402" t="str">
            <v>F200714</v>
          </cell>
          <cell r="C2402" t="str">
            <v>F200714</v>
          </cell>
          <cell r="D2402">
            <v>11</v>
          </cell>
          <cell r="E2402" t="str">
            <v>F</v>
          </cell>
        </row>
        <row r="2403">
          <cell r="B2403" t="str">
            <v>1000RUSHCRKPHS</v>
          </cell>
          <cell r="C2403" t="str">
            <v>RUSHCRKPHS</v>
          </cell>
          <cell r="D2403">
            <v>10</v>
          </cell>
          <cell r="E2403" t="str">
            <v>G</v>
          </cell>
        </row>
        <row r="2404">
          <cell r="B2404" t="str">
            <v>F200715</v>
          </cell>
          <cell r="C2404" t="str">
            <v>F200715</v>
          </cell>
          <cell r="D2404">
            <v>11</v>
          </cell>
          <cell r="E2404" t="str">
            <v>F</v>
          </cell>
        </row>
        <row r="2405">
          <cell r="B2405" t="str">
            <v>F200716</v>
          </cell>
          <cell r="C2405" t="str">
            <v>F200716</v>
          </cell>
          <cell r="D2405">
            <v>11</v>
          </cell>
          <cell r="E2405" t="str">
            <v>F</v>
          </cell>
        </row>
        <row r="2406">
          <cell r="B2406" t="str">
            <v>F200717</v>
          </cell>
          <cell r="C2406" t="str">
            <v>F200717</v>
          </cell>
          <cell r="D2406">
            <v>11</v>
          </cell>
          <cell r="E2406" t="str">
            <v>F</v>
          </cell>
        </row>
        <row r="2407">
          <cell r="B2407" t="str">
            <v>F200718</v>
          </cell>
          <cell r="C2407" t="str">
            <v>F200718</v>
          </cell>
          <cell r="D2407">
            <v>11</v>
          </cell>
          <cell r="E2407" t="str">
            <v>F</v>
          </cell>
        </row>
        <row r="2408">
          <cell r="B2408" t="str">
            <v>F200719</v>
          </cell>
          <cell r="C2408" t="str">
            <v>F200719</v>
          </cell>
          <cell r="D2408">
            <v>11</v>
          </cell>
          <cell r="E2408" t="str">
            <v>F</v>
          </cell>
        </row>
        <row r="2409">
          <cell r="B2409" t="str">
            <v>F200720</v>
          </cell>
          <cell r="C2409" t="str">
            <v>F200720</v>
          </cell>
          <cell r="D2409">
            <v>11</v>
          </cell>
          <cell r="E2409" t="str">
            <v>F</v>
          </cell>
        </row>
        <row r="2410">
          <cell r="B2410" t="str">
            <v>F200721</v>
          </cell>
          <cell r="C2410" t="str">
            <v>F200721</v>
          </cell>
          <cell r="D2410">
            <v>11</v>
          </cell>
          <cell r="E2410" t="str">
            <v>F</v>
          </cell>
        </row>
        <row r="2411">
          <cell r="B2411" t="str">
            <v>F200722</v>
          </cell>
          <cell r="C2411" t="str">
            <v>F200722</v>
          </cell>
          <cell r="D2411">
            <v>11</v>
          </cell>
          <cell r="E2411" t="str">
            <v>F</v>
          </cell>
        </row>
        <row r="2412">
          <cell r="B2412" t="str">
            <v>F200723</v>
          </cell>
          <cell r="C2412" t="str">
            <v>F200723</v>
          </cell>
          <cell r="D2412">
            <v>11</v>
          </cell>
          <cell r="E2412" t="str">
            <v>F</v>
          </cell>
        </row>
        <row r="2413">
          <cell r="B2413" t="str">
            <v>1000RUSHCRKRES</v>
          </cell>
          <cell r="C2413" t="str">
            <v>RUSHCRKRES</v>
          </cell>
          <cell r="D2413">
            <v>10</v>
          </cell>
          <cell r="E2413" t="str">
            <v>G</v>
          </cell>
        </row>
        <row r="2414">
          <cell r="B2414" t="str">
            <v>F200724</v>
          </cell>
          <cell r="C2414" t="str">
            <v>F200724</v>
          </cell>
          <cell r="D2414">
            <v>11</v>
          </cell>
          <cell r="E2414" t="str">
            <v>F</v>
          </cell>
        </row>
        <row r="2415">
          <cell r="B2415" t="str">
            <v>F200725</v>
          </cell>
          <cell r="C2415" t="str">
            <v>F200725</v>
          </cell>
          <cell r="D2415">
            <v>11</v>
          </cell>
          <cell r="E2415" t="str">
            <v>F</v>
          </cell>
        </row>
        <row r="2416">
          <cell r="B2416" t="str">
            <v>1000BSHPSUBSTN</v>
          </cell>
          <cell r="C2416" t="str">
            <v>BSHPSUBSTN</v>
          </cell>
          <cell r="D2416">
            <v>10</v>
          </cell>
          <cell r="E2416" t="str">
            <v>G</v>
          </cell>
        </row>
        <row r="2417">
          <cell r="B2417" t="str">
            <v>F200726</v>
          </cell>
          <cell r="C2417" t="str">
            <v>F200726</v>
          </cell>
          <cell r="D2417">
            <v>11</v>
          </cell>
          <cell r="E2417" t="str">
            <v>F</v>
          </cell>
        </row>
        <row r="2418">
          <cell r="B2418" t="str">
            <v>F200727</v>
          </cell>
          <cell r="C2418" t="str">
            <v>F200727</v>
          </cell>
          <cell r="D2418">
            <v>11</v>
          </cell>
          <cell r="E2418" t="str">
            <v>F</v>
          </cell>
        </row>
        <row r="2419">
          <cell r="B2419" t="str">
            <v>F200728</v>
          </cell>
          <cell r="C2419" t="str">
            <v>F200728</v>
          </cell>
          <cell r="D2419">
            <v>11</v>
          </cell>
          <cell r="E2419" t="str">
            <v>F</v>
          </cell>
        </row>
        <row r="2420">
          <cell r="B2420" t="str">
            <v>F200729</v>
          </cell>
          <cell r="C2420" t="str">
            <v>F200729</v>
          </cell>
          <cell r="D2420">
            <v>11</v>
          </cell>
          <cell r="E2420" t="str">
            <v>F</v>
          </cell>
        </row>
        <row r="2421">
          <cell r="B2421" t="str">
            <v>F200730</v>
          </cell>
          <cell r="C2421" t="str">
            <v>F200730</v>
          </cell>
          <cell r="D2421">
            <v>11</v>
          </cell>
          <cell r="E2421" t="str">
            <v>F</v>
          </cell>
        </row>
        <row r="2422">
          <cell r="B2422" t="str">
            <v>F200731</v>
          </cell>
          <cell r="C2422" t="str">
            <v>F200731</v>
          </cell>
          <cell r="D2422">
            <v>11</v>
          </cell>
          <cell r="E2422" t="str">
            <v>F</v>
          </cell>
        </row>
        <row r="2423">
          <cell r="B2423" t="str">
            <v>F200732</v>
          </cell>
          <cell r="C2423" t="str">
            <v>F200732</v>
          </cell>
          <cell r="D2423">
            <v>11</v>
          </cell>
          <cell r="E2423" t="str">
            <v>F</v>
          </cell>
        </row>
        <row r="2424">
          <cell r="B2424" t="str">
            <v>F200733</v>
          </cell>
          <cell r="C2424" t="str">
            <v>F200733</v>
          </cell>
          <cell r="D2424">
            <v>11</v>
          </cell>
          <cell r="E2424" t="str">
            <v>F</v>
          </cell>
        </row>
        <row r="2425">
          <cell r="B2425" t="str">
            <v>F200734</v>
          </cell>
          <cell r="C2425" t="str">
            <v>F200734</v>
          </cell>
          <cell r="D2425">
            <v>11</v>
          </cell>
          <cell r="E2425" t="str">
            <v>F</v>
          </cell>
        </row>
        <row r="2426">
          <cell r="B2426" t="str">
            <v>F200735</v>
          </cell>
          <cell r="C2426" t="str">
            <v>F200735</v>
          </cell>
          <cell r="D2426">
            <v>11</v>
          </cell>
          <cell r="E2426" t="str">
            <v>F</v>
          </cell>
        </row>
        <row r="2427">
          <cell r="B2427" t="str">
            <v>F200736</v>
          </cell>
          <cell r="C2427" t="str">
            <v>F200736</v>
          </cell>
          <cell r="D2427">
            <v>11</v>
          </cell>
          <cell r="E2427" t="str">
            <v>F</v>
          </cell>
        </row>
        <row r="2428">
          <cell r="B2428" t="str">
            <v>F200737</v>
          </cell>
          <cell r="C2428" t="str">
            <v>F200737</v>
          </cell>
          <cell r="D2428">
            <v>11</v>
          </cell>
          <cell r="E2428" t="str">
            <v>F</v>
          </cell>
        </row>
        <row r="2429">
          <cell r="B2429" t="str">
            <v>F200738</v>
          </cell>
          <cell r="C2429" t="str">
            <v>F200738</v>
          </cell>
          <cell r="D2429">
            <v>11</v>
          </cell>
          <cell r="E2429" t="str">
            <v>F</v>
          </cell>
        </row>
        <row r="2430">
          <cell r="B2430" t="str">
            <v>F200739</v>
          </cell>
          <cell r="C2430" t="str">
            <v>F200739</v>
          </cell>
          <cell r="D2430">
            <v>11</v>
          </cell>
          <cell r="E2430" t="str">
            <v>F</v>
          </cell>
        </row>
        <row r="2431">
          <cell r="B2431" t="str">
            <v>F200740</v>
          </cell>
          <cell r="C2431" t="str">
            <v>F200740</v>
          </cell>
          <cell r="D2431">
            <v>11</v>
          </cell>
          <cell r="E2431" t="str">
            <v>F</v>
          </cell>
        </row>
        <row r="2432">
          <cell r="B2432" t="str">
            <v>F200741</v>
          </cell>
          <cell r="C2432" t="str">
            <v>F200741</v>
          </cell>
          <cell r="D2432">
            <v>11</v>
          </cell>
          <cell r="E2432" t="str">
            <v>F</v>
          </cell>
        </row>
        <row r="2433">
          <cell r="B2433" t="str">
            <v>F200742</v>
          </cell>
          <cell r="C2433" t="str">
            <v>F200742</v>
          </cell>
          <cell r="D2433">
            <v>11</v>
          </cell>
          <cell r="E2433" t="str">
            <v>F</v>
          </cell>
        </row>
        <row r="2434">
          <cell r="B2434" t="str">
            <v>F200743</v>
          </cell>
          <cell r="C2434" t="str">
            <v>F200743</v>
          </cell>
          <cell r="D2434">
            <v>11</v>
          </cell>
          <cell r="E2434" t="str">
            <v>F</v>
          </cell>
        </row>
        <row r="2435">
          <cell r="B2435" t="str">
            <v>F200744</v>
          </cell>
          <cell r="C2435" t="str">
            <v>F200744</v>
          </cell>
          <cell r="D2435">
            <v>11</v>
          </cell>
          <cell r="E2435" t="str">
            <v>F</v>
          </cell>
        </row>
        <row r="2436">
          <cell r="B2436" t="str">
            <v>F200745</v>
          </cell>
          <cell r="C2436" t="str">
            <v>F200745</v>
          </cell>
          <cell r="D2436">
            <v>11</v>
          </cell>
          <cell r="E2436" t="str">
            <v>F</v>
          </cell>
        </row>
        <row r="2437">
          <cell r="B2437" t="str">
            <v>F200746</v>
          </cell>
          <cell r="C2437" t="str">
            <v>F200746</v>
          </cell>
          <cell r="D2437">
            <v>11</v>
          </cell>
          <cell r="E2437" t="str">
            <v>F</v>
          </cell>
        </row>
        <row r="2438">
          <cell r="B2438" t="str">
            <v>F200747</v>
          </cell>
          <cell r="C2438" t="str">
            <v>F200747</v>
          </cell>
          <cell r="D2438">
            <v>11</v>
          </cell>
          <cell r="E2438" t="str">
            <v>F</v>
          </cell>
        </row>
        <row r="2439">
          <cell r="B2439" t="str">
            <v>F200748</v>
          </cell>
          <cell r="C2439" t="str">
            <v>F200748</v>
          </cell>
          <cell r="D2439">
            <v>11</v>
          </cell>
          <cell r="E2439" t="str">
            <v>F</v>
          </cell>
        </row>
        <row r="2440">
          <cell r="B2440" t="str">
            <v>F200749</v>
          </cell>
          <cell r="C2440" t="str">
            <v>F200749</v>
          </cell>
          <cell r="D2440">
            <v>11</v>
          </cell>
          <cell r="E2440" t="str">
            <v>F</v>
          </cell>
        </row>
        <row r="2441">
          <cell r="B2441" t="str">
            <v>F200750</v>
          </cell>
          <cell r="C2441" t="str">
            <v>F200750</v>
          </cell>
          <cell r="D2441">
            <v>11</v>
          </cell>
          <cell r="E2441" t="str">
            <v>F</v>
          </cell>
        </row>
        <row r="2442">
          <cell r="B2442" t="str">
            <v>F200751</v>
          </cell>
          <cell r="C2442" t="str">
            <v>F200751</v>
          </cell>
          <cell r="D2442">
            <v>11</v>
          </cell>
          <cell r="E2442" t="str">
            <v>F</v>
          </cell>
        </row>
        <row r="2443">
          <cell r="B2443" t="str">
            <v>F200752</v>
          </cell>
          <cell r="C2443" t="str">
            <v>F200752</v>
          </cell>
          <cell r="D2443">
            <v>11</v>
          </cell>
          <cell r="E2443" t="str">
            <v>F</v>
          </cell>
        </row>
        <row r="2444">
          <cell r="B2444" t="str">
            <v>F200753</v>
          </cell>
          <cell r="C2444" t="str">
            <v>F200753</v>
          </cell>
          <cell r="D2444">
            <v>11</v>
          </cell>
          <cell r="E2444" t="str">
            <v>F</v>
          </cell>
        </row>
        <row r="2445">
          <cell r="B2445" t="str">
            <v>F200754</v>
          </cell>
          <cell r="C2445" t="str">
            <v>F200754</v>
          </cell>
          <cell r="D2445">
            <v>11</v>
          </cell>
          <cell r="E2445" t="str">
            <v>F</v>
          </cell>
        </row>
        <row r="2446">
          <cell r="B2446" t="str">
            <v>F200755</v>
          </cell>
          <cell r="C2446" t="str">
            <v>F200755</v>
          </cell>
          <cell r="D2446">
            <v>11</v>
          </cell>
          <cell r="E2446" t="str">
            <v>F</v>
          </cell>
        </row>
        <row r="2447">
          <cell r="B2447" t="str">
            <v>F200756</v>
          </cell>
          <cell r="C2447" t="str">
            <v>F200756</v>
          </cell>
          <cell r="D2447">
            <v>11</v>
          </cell>
          <cell r="E2447" t="str">
            <v>F</v>
          </cell>
        </row>
        <row r="2448">
          <cell r="B2448" t="str">
            <v>F200757</v>
          </cell>
          <cell r="C2448" t="str">
            <v>F200757</v>
          </cell>
          <cell r="D2448">
            <v>11</v>
          </cell>
          <cell r="E2448" t="str">
            <v>F</v>
          </cell>
        </row>
        <row r="2449">
          <cell r="B2449" t="str">
            <v>F200758</v>
          </cell>
          <cell r="C2449" t="str">
            <v>F200758</v>
          </cell>
          <cell r="D2449">
            <v>11</v>
          </cell>
          <cell r="E2449" t="str">
            <v>F</v>
          </cell>
        </row>
        <row r="2450">
          <cell r="B2450" t="str">
            <v>F200759</v>
          </cell>
          <cell r="C2450" t="str">
            <v>F200759</v>
          </cell>
          <cell r="D2450">
            <v>11</v>
          </cell>
          <cell r="E2450" t="str">
            <v>F</v>
          </cell>
        </row>
        <row r="2451">
          <cell r="B2451" t="str">
            <v>F200760</v>
          </cell>
          <cell r="C2451" t="str">
            <v>F200760</v>
          </cell>
          <cell r="D2451">
            <v>11</v>
          </cell>
          <cell r="E2451" t="str">
            <v>F</v>
          </cell>
        </row>
        <row r="2452">
          <cell r="B2452" t="str">
            <v>F200761</v>
          </cell>
          <cell r="C2452" t="str">
            <v>F200761</v>
          </cell>
          <cell r="D2452">
            <v>11</v>
          </cell>
          <cell r="E2452" t="str">
            <v>F</v>
          </cell>
        </row>
        <row r="2453">
          <cell r="B2453" t="str">
            <v>F200762</v>
          </cell>
          <cell r="C2453" t="str">
            <v>F200762</v>
          </cell>
          <cell r="D2453">
            <v>11</v>
          </cell>
          <cell r="E2453" t="str">
            <v>F</v>
          </cell>
        </row>
        <row r="2454">
          <cell r="B2454" t="str">
            <v>F200763</v>
          </cell>
          <cell r="C2454" t="str">
            <v>F200763</v>
          </cell>
          <cell r="D2454">
            <v>11</v>
          </cell>
          <cell r="E2454" t="str">
            <v>F</v>
          </cell>
        </row>
        <row r="2455">
          <cell r="B2455" t="str">
            <v>F200764</v>
          </cell>
          <cell r="C2455" t="str">
            <v>F200764</v>
          </cell>
          <cell r="D2455">
            <v>11</v>
          </cell>
          <cell r="E2455" t="str">
            <v>F</v>
          </cell>
        </row>
        <row r="2456">
          <cell r="B2456" t="str">
            <v>F200765</v>
          </cell>
          <cell r="C2456" t="str">
            <v>F200765</v>
          </cell>
          <cell r="D2456">
            <v>11</v>
          </cell>
          <cell r="E2456" t="str">
            <v>F</v>
          </cell>
        </row>
        <row r="2457">
          <cell r="B2457" t="str">
            <v>F200766</v>
          </cell>
          <cell r="C2457" t="str">
            <v>F200766</v>
          </cell>
          <cell r="D2457">
            <v>11</v>
          </cell>
          <cell r="E2457" t="str">
            <v>F</v>
          </cell>
        </row>
        <row r="2458">
          <cell r="B2458" t="str">
            <v>F200767</v>
          </cell>
          <cell r="C2458" t="str">
            <v>F200767</v>
          </cell>
          <cell r="D2458">
            <v>11</v>
          </cell>
          <cell r="E2458" t="str">
            <v>F</v>
          </cell>
        </row>
        <row r="2459">
          <cell r="B2459" t="str">
            <v>F200768</v>
          </cell>
          <cell r="C2459" t="str">
            <v>F200768</v>
          </cell>
          <cell r="D2459">
            <v>11</v>
          </cell>
          <cell r="E2459" t="str">
            <v>F</v>
          </cell>
        </row>
        <row r="2460">
          <cell r="B2460" t="str">
            <v>F200769</v>
          </cell>
          <cell r="C2460" t="str">
            <v>F200769</v>
          </cell>
          <cell r="D2460">
            <v>11</v>
          </cell>
          <cell r="E2460" t="str">
            <v>F</v>
          </cell>
        </row>
        <row r="2461">
          <cell r="B2461" t="str">
            <v>F200770</v>
          </cell>
          <cell r="C2461" t="str">
            <v>F200770</v>
          </cell>
          <cell r="D2461">
            <v>11</v>
          </cell>
          <cell r="E2461" t="str">
            <v>F</v>
          </cell>
        </row>
        <row r="2462">
          <cell r="B2462" t="str">
            <v>F200771</v>
          </cell>
          <cell r="C2462" t="str">
            <v>F200771</v>
          </cell>
          <cell r="D2462">
            <v>11</v>
          </cell>
          <cell r="E2462" t="str">
            <v>F</v>
          </cell>
        </row>
        <row r="2463">
          <cell r="B2463" t="str">
            <v>F200772</v>
          </cell>
          <cell r="C2463" t="str">
            <v>F200772</v>
          </cell>
          <cell r="D2463">
            <v>11</v>
          </cell>
          <cell r="E2463" t="str">
            <v>F</v>
          </cell>
        </row>
        <row r="2464">
          <cell r="B2464" t="str">
            <v>F200773</v>
          </cell>
          <cell r="C2464" t="str">
            <v>F200773</v>
          </cell>
          <cell r="D2464">
            <v>11</v>
          </cell>
          <cell r="E2464" t="str">
            <v>F</v>
          </cell>
        </row>
        <row r="2465">
          <cell r="B2465" t="str">
            <v>F200774</v>
          </cell>
          <cell r="C2465" t="str">
            <v>F200774</v>
          </cell>
          <cell r="D2465">
            <v>11</v>
          </cell>
          <cell r="E2465" t="str">
            <v>F</v>
          </cell>
        </row>
        <row r="2466">
          <cell r="B2466" t="str">
            <v>F200775</v>
          </cell>
          <cell r="C2466" t="str">
            <v>F200775</v>
          </cell>
          <cell r="D2466">
            <v>11</v>
          </cell>
          <cell r="E2466" t="str">
            <v>F</v>
          </cell>
        </row>
        <row r="2467">
          <cell r="B2467" t="str">
            <v>F200776</v>
          </cell>
          <cell r="C2467" t="str">
            <v>F200776</v>
          </cell>
          <cell r="D2467">
            <v>11</v>
          </cell>
          <cell r="E2467" t="str">
            <v>F</v>
          </cell>
        </row>
        <row r="2468">
          <cell r="B2468" t="str">
            <v>1000HE-EASTEND</v>
          </cell>
          <cell r="C2468" t="str">
            <v>HE-EASTEND</v>
          </cell>
          <cell r="D2468">
            <v>8</v>
          </cell>
          <cell r="E2468" t="str">
            <v>G</v>
          </cell>
        </row>
        <row r="2469">
          <cell r="B2469" t="str">
            <v>F200602</v>
          </cell>
          <cell r="C2469" t="str">
            <v>F200602</v>
          </cell>
          <cell r="D2469">
            <v>9</v>
          </cell>
          <cell r="E2469" t="str">
            <v>F</v>
          </cell>
        </row>
        <row r="2470">
          <cell r="B2470" t="str">
            <v>1000EECANYON</v>
          </cell>
          <cell r="C2470" t="str">
            <v>EECANYON</v>
          </cell>
          <cell r="D2470">
            <v>10</v>
          </cell>
          <cell r="E2470" t="str">
            <v>G</v>
          </cell>
        </row>
        <row r="2471">
          <cell r="B2471" t="str">
            <v>F200777</v>
          </cell>
          <cell r="C2471" t="str">
            <v>F200777</v>
          </cell>
          <cell r="D2471">
            <v>11</v>
          </cell>
          <cell r="E2471" t="str">
            <v>F</v>
          </cell>
        </row>
        <row r="2472">
          <cell r="B2472" t="str">
            <v>F200778</v>
          </cell>
          <cell r="C2472" t="str">
            <v>F200778</v>
          </cell>
          <cell r="D2472">
            <v>11</v>
          </cell>
          <cell r="E2472" t="str">
            <v>F</v>
          </cell>
        </row>
        <row r="2473">
          <cell r="B2473" t="str">
            <v>F200779</v>
          </cell>
          <cell r="C2473" t="str">
            <v>F200779</v>
          </cell>
          <cell r="D2473">
            <v>11</v>
          </cell>
          <cell r="E2473" t="str">
            <v>F</v>
          </cell>
        </row>
        <row r="2474">
          <cell r="B2474" t="str">
            <v>F200780</v>
          </cell>
          <cell r="C2474" t="str">
            <v>F200780</v>
          </cell>
          <cell r="D2474">
            <v>11</v>
          </cell>
          <cell r="E2474" t="str">
            <v>F</v>
          </cell>
        </row>
        <row r="2475">
          <cell r="B2475" t="str">
            <v>F200781</v>
          </cell>
          <cell r="C2475" t="str">
            <v>F200781</v>
          </cell>
          <cell r="D2475">
            <v>11</v>
          </cell>
          <cell r="E2475" t="str">
            <v>F</v>
          </cell>
        </row>
        <row r="2476">
          <cell r="B2476" t="str">
            <v>1000FONTANAPH</v>
          </cell>
          <cell r="C2476" t="str">
            <v>FONTANAPH</v>
          </cell>
          <cell r="D2476">
            <v>10</v>
          </cell>
          <cell r="E2476" t="str">
            <v>G</v>
          </cell>
        </row>
        <row r="2477">
          <cell r="B2477" t="str">
            <v>F200782</v>
          </cell>
          <cell r="C2477" t="str">
            <v>F200782</v>
          </cell>
          <cell r="D2477">
            <v>11</v>
          </cell>
          <cell r="E2477" t="str">
            <v>F</v>
          </cell>
        </row>
        <row r="2478">
          <cell r="B2478" t="str">
            <v>F200783</v>
          </cell>
          <cell r="C2478" t="str">
            <v>F200783</v>
          </cell>
          <cell r="D2478">
            <v>11</v>
          </cell>
          <cell r="E2478" t="str">
            <v>F</v>
          </cell>
        </row>
        <row r="2479">
          <cell r="B2479" t="str">
            <v>F200784</v>
          </cell>
          <cell r="C2479" t="str">
            <v>F200784</v>
          </cell>
          <cell r="D2479">
            <v>11</v>
          </cell>
          <cell r="E2479" t="str">
            <v>F</v>
          </cell>
        </row>
        <row r="2480">
          <cell r="B2480" t="str">
            <v>F200785</v>
          </cell>
          <cell r="C2480" t="str">
            <v>F200785</v>
          </cell>
          <cell r="D2480">
            <v>11</v>
          </cell>
          <cell r="E2480" t="str">
            <v>F</v>
          </cell>
        </row>
        <row r="2481">
          <cell r="B2481" t="str">
            <v>F200786</v>
          </cell>
          <cell r="C2481" t="str">
            <v>F200786</v>
          </cell>
          <cell r="D2481">
            <v>11</v>
          </cell>
          <cell r="E2481" t="str">
            <v>F</v>
          </cell>
        </row>
        <row r="2482">
          <cell r="B2482" t="str">
            <v>F200787</v>
          </cell>
          <cell r="C2482" t="str">
            <v>F200787</v>
          </cell>
          <cell r="D2482">
            <v>11</v>
          </cell>
          <cell r="E2482" t="str">
            <v>F</v>
          </cell>
        </row>
        <row r="2483">
          <cell r="B2483" t="str">
            <v>F200788</v>
          </cell>
          <cell r="C2483" t="str">
            <v>F200788</v>
          </cell>
          <cell r="D2483">
            <v>11</v>
          </cell>
          <cell r="E2483" t="str">
            <v>F</v>
          </cell>
        </row>
        <row r="2484">
          <cell r="B2484" t="str">
            <v>F200789</v>
          </cell>
          <cell r="C2484" t="str">
            <v>F200789</v>
          </cell>
          <cell r="D2484">
            <v>11</v>
          </cell>
          <cell r="E2484" t="str">
            <v>F</v>
          </cell>
        </row>
        <row r="2485">
          <cell r="B2485" t="str">
            <v>1000LYTLECRKPH</v>
          </cell>
          <cell r="C2485" t="str">
            <v>LYTLECRKPH</v>
          </cell>
          <cell r="D2485">
            <v>10</v>
          </cell>
          <cell r="E2485" t="str">
            <v>G</v>
          </cell>
        </row>
        <row r="2486">
          <cell r="B2486" t="str">
            <v>F200790</v>
          </cell>
          <cell r="C2486" t="str">
            <v>F200790</v>
          </cell>
          <cell r="D2486">
            <v>11</v>
          </cell>
          <cell r="E2486" t="str">
            <v>F</v>
          </cell>
        </row>
        <row r="2487">
          <cell r="B2487" t="str">
            <v>F200791</v>
          </cell>
          <cell r="C2487" t="str">
            <v>F200791</v>
          </cell>
          <cell r="D2487">
            <v>11</v>
          </cell>
          <cell r="E2487" t="str">
            <v>F</v>
          </cell>
        </row>
        <row r="2488">
          <cell r="B2488" t="str">
            <v>F200792</v>
          </cell>
          <cell r="C2488" t="str">
            <v>F200792</v>
          </cell>
          <cell r="D2488">
            <v>11</v>
          </cell>
          <cell r="E2488" t="str">
            <v>F</v>
          </cell>
        </row>
        <row r="2489">
          <cell r="B2489" t="str">
            <v>F200793</v>
          </cell>
          <cell r="C2489" t="str">
            <v>F200793</v>
          </cell>
          <cell r="D2489">
            <v>11</v>
          </cell>
          <cell r="E2489" t="str">
            <v>F</v>
          </cell>
        </row>
        <row r="2490">
          <cell r="B2490" t="str">
            <v>F200794</v>
          </cell>
          <cell r="C2490" t="str">
            <v>F200794</v>
          </cell>
          <cell r="D2490">
            <v>11</v>
          </cell>
          <cell r="E2490" t="str">
            <v>F</v>
          </cell>
        </row>
        <row r="2491">
          <cell r="B2491" t="str">
            <v>F200795</v>
          </cell>
          <cell r="C2491" t="str">
            <v>F200795</v>
          </cell>
          <cell r="D2491">
            <v>11</v>
          </cell>
          <cell r="E2491" t="str">
            <v>F</v>
          </cell>
        </row>
        <row r="2492">
          <cell r="B2492" t="str">
            <v>F200796</v>
          </cell>
          <cell r="C2492" t="str">
            <v>F200796</v>
          </cell>
          <cell r="D2492">
            <v>11</v>
          </cell>
          <cell r="E2492" t="str">
            <v>F</v>
          </cell>
        </row>
        <row r="2493">
          <cell r="B2493" t="str">
            <v>F200797</v>
          </cell>
          <cell r="C2493" t="str">
            <v>F200797</v>
          </cell>
          <cell r="D2493">
            <v>11</v>
          </cell>
          <cell r="E2493" t="str">
            <v>F</v>
          </cell>
        </row>
        <row r="2494">
          <cell r="B2494" t="str">
            <v>F200798</v>
          </cell>
          <cell r="C2494" t="str">
            <v>F200798</v>
          </cell>
          <cell r="D2494">
            <v>11</v>
          </cell>
          <cell r="E2494" t="str">
            <v>F</v>
          </cell>
        </row>
        <row r="2495">
          <cell r="B2495" t="str">
            <v>1000MILLCREEK1</v>
          </cell>
          <cell r="C2495" t="str">
            <v>MILLCREEK1</v>
          </cell>
          <cell r="D2495">
            <v>10</v>
          </cell>
          <cell r="E2495" t="str">
            <v>G</v>
          </cell>
        </row>
        <row r="2496">
          <cell r="B2496" t="str">
            <v>F200799</v>
          </cell>
          <cell r="C2496" t="str">
            <v>F200799</v>
          </cell>
          <cell r="D2496">
            <v>11</v>
          </cell>
          <cell r="E2496" t="str">
            <v>F</v>
          </cell>
        </row>
        <row r="2497">
          <cell r="B2497" t="str">
            <v>F200800</v>
          </cell>
          <cell r="C2497" t="str">
            <v>F200800</v>
          </cell>
          <cell r="D2497">
            <v>11</v>
          </cell>
          <cell r="E2497" t="str">
            <v>F</v>
          </cell>
        </row>
        <row r="2498">
          <cell r="B2498" t="str">
            <v>F200801</v>
          </cell>
          <cell r="C2498" t="str">
            <v>F200801</v>
          </cell>
          <cell r="D2498">
            <v>11</v>
          </cell>
          <cell r="E2498" t="str">
            <v>F</v>
          </cell>
        </row>
        <row r="2499">
          <cell r="B2499" t="str">
            <v>F200802</v>
          </cell>
          <cell r="C2499" t="str">
            <v>F200802</v>
          </cell>
          <cell r="D2499">
            <v>11</v>
          </cell>
          <cell r="E2499" t="str">
            <v>F</v>
          </cell>
        </row>
        <row r="2500">
          <cell r="B2500" t="str">
            <v>F200803</v>
          </cell>
          <cell r="C2500" t="str">
            <v>F200803</v>
          </cell>
          <cell r="D2500">
            <v>11</v>
          </cell>
          <cell r="E2500" t="str">
            <v>F</v>
          </cell>
        </row>
        <row r="2501">
          <cell r="B2501" t="str">
            <v>F200804</v>
          </cell>
          <cell r="C2501" t="str">
            <v>F200804</v>
          </cell>
          <cell r="D2501">
            <v>11</v>
          </cell>
          <cell r="E2501" t="str">
            <v>F</v>
          </cell>
        </row>
        <row r="2502">
          <cell r="B2502" t="str">
            <v>F200805</v>
          </cell>
          <cell r="C2502" t="str">
            <v>F200805</v>
          </cell>
          <cell r="D2502">
            <v>11</v>
          </cell>
          <cell r="E2502" t="str">
            <v>F</v>
          </cell>
        </row>
        <row r="2503">
          <cell r="B2503" t="str">
            <v>F200806</v>
          </cell>
          <cell r="C2503" t="str">
            <v>F200806</v>
          </cell>
          <cell r="D2503">
            <v>11</v>
          </cell>
          <cell r="E2503" t="str">
            <v>F</v>
          </cell>
        </row>
        <row r="2504">
          <cell r="B2504" t="str">
            <v>1000MILCRK-2-3</v>
          </cell>
          <cell r="C2504" t="str">
            <v>MILCRK-2-3</v>
          </cell>
          <cell r="D2504">
            <v>10</v>
          </cell>
          <cell r="E2504" t="str">
            <v>G</v>
          </cell>
        </row>
        <row r="2505">
          <cell r="B2505" t="str">
            <v>F200807</v>
          </cell>
          <cell r="C2505" t="str">
            <v>F200807</v>
          </cell>
          <cell r="D2505">
            <v>11</v>
          </cell>
          <cell r="E2505" t="str">
            <v>F</v>
          </cell>
        </row>
        <row r="2506">
          <cell r="B2506" t="str">
            <v>F200808</v>
          </cell>
          <cell r="C2506" t="str">
            <v>F200808</v>
          </cell>
          <cell r="D2506">
            <v>11</v>
          </cell>
          <cell r="E2506" t="str">
            <v>F</v>
          </cell>
        </row>
        <row r="2507">
          <cell r="B2507" t="str">
            <v>F200809</v>
          </cell>
          <cell r="C2507" t="str">
            <v>F200809</v>
          </cell>
          <cell r="D2507">
            <v>11</v>
          </cell>
          <cell r="E2507" t="str">
            <v>F</v>
          </cell>
        </row>
        <row r="2508">
          <cell r="B2508" t="str">
            <v>F200810</v>
          </cell>
          <cell r="C2508" t="str">
            <v>F200810</v>
          </cell>
          <cell r="D2508">
            <v>11</v>
          </cell>
          <cell r="E2508" t="str">
            <v>F</v>
          </cell>
        </row>
        <row r="2509">
          <cell r="B2509" t="str">
            <v>F200811</v>
          </cell>
          <cell r="C2509" t="str">
            <v>F200811</v>
          </cell>
          <cell r="D2509">
            <v>11</v>
          </cell>
          <cell r="E2509" t="str">
            <v>F</v>
          </cell>
        </row>
        <row r="2510">
          <cell r="B2510" t="str">
            <v>F200812</v>
          </cell>
          <cell r="C2510" t="str">
            <v>F200812</v>
          </cell>
          <cell r="D2510">
            <v>11</v>
          </cell>
          <cell r="E2510" t="str">
            <v>F</v>
          </cell>
        </row>
        <row r="2511">
          <cell r="B2511" t="str">
            <v>F200813</v>
          </cell>
          <cell r="C2511" t="str">
            <v>F200813</v>
          </cell>
          <cell r="D2511">
            <v>11</v>
          </cell>
          <cell r="E2511" t="str">
            <v>F</v>
          </cell>
        </row>
        <row r="2512">
          <cell r="B2512" t="str">
            <v>F200814</v>
          </cell>
          <cell r="C2512" t="str">
            <v>F200814</v>
          </cell>
          <cell r="D2512">
            <v>11</v>
          </cell>
          <cell r="E2512" t="str">
            <v>F</v>
          </cell>
        </row>
        <row r="2513">
          <cell r="B2513" t="str">
            <v>F200815</v>
          </cell>
          <cell r="C2513" t="str">
            <v>F200815</v>
          </cell>
          <cell r="D2513">
            <v>11</v>
          </cell>
          <cell r="E2513" t="str">
            <v>F</v>
          </cell>
        </row>
        <row r="2514">
          <cell r="B2514" t="str">
            <v>F200816</v>
          </cell>
          <cell r="C2514" t="str">
            <v>F200816</v>
          </cell>
          <cell r="D2514">
            <v>11</v>
          </cell>
          <cell r="E2514" t="str">
            <v>F</v>
          </cell>
        </row>
        <row r="2515">
          <cell r="B2515" t="str">
            <v>1000ONTARIO-1</v>
          </cell>
          <cell r="C2515" t="str">
            <v>ONTARIO-1</v>
          </cell>
          <cell r="D2515">
            <v>10</v>
          </cell>
          <cell r="E2515" t="str">
            <v>G</v>
          </cell>
        </row>
        <row r="2516">
          <cell r="B2516" t="str">
            <v>F200817</v>
          </cell>
          <cell r="C2516" t="str">
            <v>F200817</v>
          </cell>
          <cell r="D2516">
            <v>11</v>
          </cell>
          <cell r="E2516" t="str">
            <v>F</v>
          </cell>
        </row>
        <row r="2517">
          <cell r="B2517" t="str">
            <v>F200818</v>
          </cell>
          <cell r="C2517" t="str">
            <v>F200818</v>
          </cell>
          <cell r="D2517">
            <v>11</v>
          </cell>
          <cell r="E2517" t="str">
            <v>F</v>
          </cell>
        </row>
        <row r="2518">
          <cell r="B2518" t="str">
            <v>F200819</v>
          </cell>
          <cell r="C2518" t="str">
            <v>F200819</v>
          </cell>
          <cell r="D2518">
            <v>11</v>
          </cell>
          <cell r="E2518" t="str">
            <v>F</v>
          </cell>
        </row>
        <row r="2519">
          <cell r="B2519" t="str">
            <v>F200820</v>
          </cell>
          <cell r="C2519" t="str">
            <v>F200820</v>
          </cell>
          <cell r="D2519">
            <v>11</v>
          </cell>
          <cell r="E2519" t="str">
            <v>F</v>
          </cell>
        </row>
        <row r="2520">
          <cell r="B2520" t="str">
            <v>F200821</v>
          </cell>
          <cell r="C2520" t="str">
            <v>F200821</v>
          </cell>
          <cell r="D2520">
            <v>11</v>
          </cell>
          <cell r="E2520" t="str">
            <v>F</v>
          </cell>
        </row>
        <row r="2521">
          <cell r="B2521" t="str">
            <v>F200822</v>
          </cell>
          <cell r="C2521" t="str">
            <v>F200822</v>
          </cell>
          <cell r="D2521">
            <v>11</v>
          </cell>
          <cell r="E2521" t="str">
            <v>F</v>
          </cell>
        </row>
        <row r="2522">
          <cell r="B2522" t="str">
            <v>F200823</v>
          </cell>
          <cell r="C2522" t="str">
            <v>F200823</v>
          </cell>
          <cell r="D2522">
            <v>11</v>
          </cell>
          <cell r="E2522" t="str">
            <v>F</v>
          </cell>
        </row>
        <row r="2523">
          <cell r="B2523" t="str">
            <v>F200824</v>
          </cell>
          <cell r="C2523" t="str">
            <v>F200824</v>
          </cell>
          <cell r="D2523">
            <v>11</v>
          </cell>
          <cell r="E2523" t="str">
            <v>F</v>
          </cell>
        </row>
        <row r="2524">
          <cell r="B2524" t="str">
            <v>1000ONTARIO-2</v>
          </cell>
          <cell r="C2524" t="str">
            <v>ONTARIO-2</v>
          </cell>
          <cell r="D2524">
            <v>10</v>
          </cell>
          <cell r="E2524" t="str">
            <v>G</v>
          </cell>
        </row>
        <row r="2525">
          <cell r="B2525" t="str">
            <v>F200825</v>
          </cell>
          <cell r="C2525" t="str">
            <v>F200825</v>
          </cell>
          <cell r="D2525">
            <v>11</v>
          </cell>
          <cell r="E2525" t="str">
            <v>F</v>
          </cell>
        </row>
        <row r="2526">
          <cell r="B2526" t="str">
            <v>F200826</v>
          </cell>
          <cell r="C2526" t="str">
            <v>F200826</v>
          </cell>
          <cell r="D2526">
            <v>11</v>
          </cell>
          <cell r="E2526" t="str">
            <v>F</v>
          </cell>
        </row>
        <row r="2527">
          <cell r="B2527" t="str">
            <v>F200827</v>
          </cell>
          <cell r="C2527" t="str">
            <v>F200827</v>
          </cell>
          <cell r="D2527">
            <v>11</v>
          </cell>
          <cell r="E2527" t="str">
            <v>F</v>
          </cell>
        </row>
        <row r="2528">
          <cell r="B2528" t="str">
            <v>F200828</v>
          </cell>
          <cell r="C2528" t="str">
            <v>F200828</v>
          </cell>
          <cell r="D2528">
            <v>11</v>
          </cell>
          <cell r="E2528" t="str">
            <v>F</v>
          </cell>
        </row>
        <row r="2529">
          <cell r="B2529" t="str">
            <v>F200829</v>
          </cell>
          <cell r="C2529" t="str">
            <v>F200829</v>
          </cell>
          <cell r="D2529">
            <v>11</v>
          </cell>
          <cell r="E2529" t="str">
            <v>F</v>
          </cell>
        </row>
        <row r="2530">
          <cell r="B2530" t="str">
            <v>F200830</v>
          </cell>
          <cell r="C2530" t="str">
            <v>F200830</v>
          </cell>
          <cell r="D2530">
            <v>11</v>
          </cell>
          <cell r="E2530" t="str">
            <v>F</v>
          </cell>
        </row>
        <row r="2531">
          <cell r="B2531" t="str">
            <v>F200831</v>
          </cell>
          <cell r="C2531" t="str">
            <v>F200831</v>
          </cell>
          <cell r="D2531">
            <v>11</v>
          </cell>
          <cell r="E2531" t="str">
            <v>F</v>
          </cell>
        </row>
        <row r="2532">
          <cell r="B2532" t="str">
            <v>F200832</v>
          </cell>
          <cell r="C2532" t="str">
            <v>F200832</v>
          </cell>
          <cell r="D2532">
            <v>11</v>
          </cell>
          <cell r="E2532" t="str">
            <v>F</v>
          </cell>
        </row>
        <row r="2533">
          <cell r="B2533" t="str">
            <v>1000SANGORG-1</v>
          </cell>
          <cell r="C2533" t="str">
            <v>SANGORG-1</v>
          </cell>
          <cell r="D2533">
            <v>10</v>
          </cell>
          <cell r="E2533" t="str">
            <v>G</v>
          </cell>
        </row>
        <row r="2534">
          <cell r="B2534" t="str">
            <v>F200833</v>
          </cell>
          <cell r="C2534" t="str">
            <v>F200833</v>
          </cell>
          <cell r="D2534">
            <v>11</v>
          </cell>
          <cell r="E2534" t="str">
            <v>F</v>
          </cell>
        </row>
        <row r="2535">
          <cell r="B2535" t="str">
            <v>F200834</v>
          </cell>
          <cell r="C2535" t="str">
            <v>F200834</v>
          </cell>
          <cell r="D2535">
            <v>11</v>
          </cell>
          <cell r="E2535" t="str">
            <v>F</v>
          </cell>
        </row>
        <row r="2536">
          <cell r="B2536" t="str">
            <v>F200835</v>
          </cell>
          <cell r="C2536" t="str">
            <v>F200835</v>
          </cell>
          <cell r="D2536">
            <v>11</v>
          </cell>
          <cell r="E2536" t="str">
            <v>F</v>
          </cell>
        </row>
        <row r="2537">
          <cell r="B2537" t="str">
            <v>F200836</v>
          </cell>
          <cell r="C2537" t="str">
            <v>F200836</v>
          </cell>
          <cell r="D2537">
            <v>11</v>
          </cell>
          <cell r="E2537" t="str">
            <v>F</v>
          </cell>
        </row>
        <row r="2538">
          <cell r="B2538" t="str">
            <v>F200837</v>
          </cell>
          <cell r="C2538" t="str">
            <v>F200837</v>
          </cell>
          <cell r="D2538">
            <v>11</v>
          </cell>
          <cell r="E2538" t="str">
            <v>F</v>
          </cell>
        </row>
        <row r="2539">
          <cell r="B2539" t="str">
            <v>F200838</v>
          </cell>
          <cell r="C2539" t="str">
            <v>F200838</v>
          </cell>
          <cell r="D2539">
            <v>11</v>
          </cell>
          <cell r="E2539" t="str">
            <v>F</v>
          </cell>
        </row>
        <row r="2540">
          <cell r="B2540" t="str">
            <v>F200839</v>
          </cell>
          <cell r="C2540" t="str">
            <v>F200839</v>
          </cell>
          <cell r="D2540">
            <v>11</v>
          </cell>
          <cell r="E2540" t="str">
            <v>F</v>
          </cell>
        </row>
        <row r="2541">
          <cell r="B2541" t="str">
            <v>F200840</v>
          </cell>
          <cell r="C2541" t="str">
            <v>F200840</v>
          </cell>
          <cell r="D2541">
            <v>11</v>
          </cell>
          <cell r="E2541" t="str">
            <v>F</v>
          </cell>
        </row>
        <row r="2542">
          <cell r="B2542" t="str">
            <v>F200841</v>
          </cell>
          <cell r="C2542" t="str">
            <v>F200841</v>
          </cell>
          <cell r="D2542">
            <v>11</v>
          </cell>
          <cell r="E2542" t="str">
            <v>F</v>
          </cell>
        </row>
        <row r="2543">
          <cell r="B2543" t="str">
            <v>1000SANGORG-2</v>
          </cell>
          <cell r="C2543" t="str">
            <v>SANGORG-2</v>
          </cell>
          <cell r="D2543">
            <v>10</v>
          </cell>
          <cell r="E2543" t="str">
            <v>G</v>
          </cell>
        </row>
        <row r="2544">
          <cell r="B2544" t="str">
            <v>F200842</v>
          </cell>
          <cell r="C2544" t="str">
            <v>F200842</v>
          </cell>
          <cell r="D2544">
            <v>11</v>
          </cell>
          <cell r="E2544" t="str">
            <v>F</v>
          </cell>
        </row>
        <row r="2545">
          <cell r="B2545" t="str">
            <v>F200843</v>
          </cell>
          <cell r="C2545" t="str">
            <v>F200843</v>
          </cell>
          <cell r="D2545">
            <v>11</v>
          </cell>
          <cell r="E2545" t="str">
            <v>F</v>
          </cell>
        </row>
        <row r="2546">
          <cell r="B2546" t="str">
            <v>F200844</v>
          </cell>
          <cell r="C2546" t="str">
            <v>F200844</v>
          </cell>
          <cell r="D2546">
            <v>11</v>
          </cell>
          <cell r="E2546" t="str">
            <v>F</v>
          </cell>
        </row>
        <row r="2547">
          <cell r="B2547" t="str">
            <v>F200845</v>
          </cell>
          <cell r="C2547" t="str">
            <v>F200845</v>
          </cell>
          <cell r="D2547">
            <v>11</v>
          </cell>
          <cell r="E2547" t="str">
            <v>F</v>
          </cell>
        </row>
        <row r="2548">
          <cell r="B2548" t="str">
            <v>F200846</v>
          </cell>
          <cell r="C2548" t="str">
            <v>F200846</v>
          </cell>
          <cell r="D2548">
            <v>11</v>
          </cell>
          <cell r="E2548" t="str">
            <v>F</v>
          </cell>
        </row>
        <row r="2549">
          <cell r="B2549" t="str">
            <v>F200847</v>
          </cell>
          <cell r="C2549" t="str">
            <v>F200847</v>
          </cell>
          <cell r="D2549">
            <v>11</v>
          </cell>
          <cell r="E2549" t="str">
            <v>F</v>
          </cell>
        </row>
        <row r="2550">
          <cell r="B2550" t="str">
            <v>F200848</v>
          </cell>
          <cell r="C2550" t="str">
            <v>F200848</v>
          </cell>
          <cell r="D2550">
            <v>11</v>
          </cell>
          <cell r="E2550" t="str">
            <v>F</v>
          </cell>
        </row>
        <row r="2551">
          <cell r="B2551" t="str">
            <v>F200849</v>
          </cell>
          <cell r="C2551" t="str">
            <v>F200849</v>
          </cell>
          <cell r="D2551">
            <v>11</v>
          </cell>
          <cell r="E2551" t="str">
            <v>F</v>
          </cell>
        </row>
        <row r="2552">
          <cell r="B2552" t="str">
            <v>F200850</v>
          </cell>
          <cell r="C2552" t="str">
            <v>F200850</v>
          </cell>
          <cell r="D2552">
            <v>11</v>
          </cell>
          <cell r="E2552" t="str">
            <v>F</v>
          </cell>
        </row>
        <row r="2553">
          <cell r="B2553" t="str">
            <v>1000SANGORGCYN</v>
          </cell>
          <cell r="C2553" t="str">
            <v>SANGORGCYN</v>
          </cell>
          <cell r="D2553">
            <v>10</v>
          </cell>
          <cell r="E2553" t="str">
            <v>G</v>
          </cell>
        </row>
        <row r="2554">
          <cell r="B2554" t="str">
            <v>F200851</v>
          </cell>
          <cell r="C2554" t="str">
            <v>F200851</v>
          </cell>
          <cell r="D2554">
            <v>11</v>
          </cell>
          <cell r="E2554" t="str">
            <v>F</v>
          </cell>
        </row>
        <row r="2555">
          <cell r="B2555" t="str">
            <v>1000SAR-1</v>
          </cell>
          <cell r="C2555" t="str">
            <v>SAR-1</v>
          </cell>
          <cell r="D2555">
            <v>10</v>
          </cell>
          <cell r="E2555" t="str">
            <v>G</v>
          </cell>
        </row>
        <row r="2556">
          <cell r="B2556" t="str">
            <v>F200852</v>
          </cell>
          <cell r="C2556" t="str">
            <v>F200852</v>
          </cell>
          <cell r="D2556">
            <v>11</v>
          </cell>
          <cell r="E2556" t="str">
            <v>F</v>
          </cell>
        </row>
        <row r="2557">
          <cell r="B2557" t="str">
            <v>F200853</v>
          </cell>
          <cell r="C2557" t="str">
            <v>F200853</v>
          </cell>
          <cell r="D2557">
            <v>11</v>
          </cell>
          <cell r="E2557" t="str">
            <v>F</v>
          </cell>
        </row>
        <row r="2558">
          <cell r="B2558" t="str">
            <v>F200854</v>
          </cell>
          <cell r="C2558" t="str">
            <v>F200854</v>
          </cell>
          <cell r="D2558">
            <v>11</v>
          </cell>
          <cell r="E2558" t="str">
            <v>F</v>
          </cell>
        </row>
        <row r="2559">
          <cell r="B2559" t="str">
            <v>F200855</v>
          </cell>
          <cell r="C2559" t="str">
            <v>F200855</v>
          </cell>
          <cell r="D2559">
            <v>11</v>
          </cell>
          <cell r="E2559" t="str">
            <v>F</v>
          </cell>
        </row>
        <row r="2560">
          <cell r="B2560" t="str">
            <v>F200856</v>
          </cell>
          <cell r="C2560" t="str">
            <v>F200856</v>
          </cell>
          <cell r="D2560">
            <v>11</v>
          </cell>
          <cell r="E2560" t="str">
            <v>F</v>
          </cell>
        </row>
        <row r="2561">
          <cell r="B2561" t="str">
            <v>F200857</v>
          </cell>
          <cell r="C2561" t="str">
            <v>F200857</v>
          </cell>
          <cell r="D2561">
            <v>11</v>
          </cell>
          <cell r="E2561" t="str">
            <v>F</v>
          </cell>
        </row>
        <row r="2562">
          <cell r="B2562" t="str">
            <v>F200858</v>
          </cell>
          <cell r="C2562" t="str">
            <v>F200858</v>
          </cell>
          <cell r="D2562">
            <v>11</v>
          </cell>
          <cell r="E2562" t="str">
            <v>F</v>
          </cell>
        </row>
        <row r="2563">
          <cell r="B2563" t="str">
            <v>F200859</v>
          </cell>
          <cell r="C2563" t="str">
            <v>F200859</v>
          </cell>
          <cell r="D2563">
            <v>11</v>
          </cell>
          <cell r="E2563" t="str">
            <v>F</v>
          </cell>
        </row>
        <row r="2564">
          <cell r="B2564" t="str">
            <v>F200860</v>
          </cell>
          <cell r="C2564" t="str">
            <v>F200860</v>
          </cell>
          <cell r="D2564">
            <v>11</v>
          </cell>
          <cell r="E2564" t="str">
            <v>F</v>
          </cell>
        </row>
        <row r="2565">
          <cell r="B2565" t="str">
            <v>F200861</v>
          </cell>
          <cell r="C2565" t="str">
            <v>F200861</v>
          </cell>
          <cell r="D2565">
            <v>11</v>
          </cell>
          <cell r="E2565" t="str">
            <v>F</v>
          </cell>
        </row>
        <row r="2566">
          <cell r="B2566" t="str">
            <v>F200862</v>
          </cell>
          <cell r="C2566" t="str">
            <v>F200862</v>
          </cell>
          <cell r="D2566">
            <v>11</v>
          </cell>
          <cell r="E2566" t="str">
            <v>F</v>
          </cell>
        </row>
        <row r="2567">
          <cell r="B2567" t="str">
            <v>1000SAR-3</v>
          </cell>
          <cell r="C2567" t="str">
            <v>SAR-3</v>
          </cell>
          <cell r="D2567">
            <v>10</v>
          </cell>
          <cell r="E2567" t="str">
            <v>G</v>
          </cell>
        </row>
        <row r="2568">
          <cell r="B2568" t="str">
            <v>F200863</v>
          </cell>
          <cell r="C2568" t="str">
            <v>F200863</v>
          </cell>
          <cell r="D2568">
            <v>11</v>
          </cell>
          <cell r="E2568" t="str">
            <v>F</v>
          </cell>
        </row>
        <row r="2569">
          <cell r="B2569" t="str">
            <v>F200864</v>
          </cell>
          <cell r="C2569" t="str">
            <v>F200864</v>
          </cell>
          <cell r="D2569">
            <v>11</v>
          </cell>
          <cell r="E2569" t="str">
            <v>F</v>
          </cell>
        </row>
        <row r="2570">
          <cell r="B2570" t="str">
            <v>F200865</v>
          </cell>
          <cell r="C2570" t="str">
            <v>F200865</v>
          </cell>
          <cell r="D2570">
            <v>11</v>
          </cell>
          <cell r="E2570" t="str">
            <v>F</v>
          </cell>
        </row>
        <row r="2571">
          <cell r="B2571" t="str">
            <v>F200866</v>
          </cell>
          <cell r="C2571" t="str">
            <v>F200866</v>
          </cell>
          <cell r="D2571">
            <v>11</v>
          </cell>
          <cell r="E2571" t="str">
            <v>F</v>
          </cell>
        </row>
        <row r="2572">
          <cell r="B2572" t="str">
            <v>F200867</v>
          </cell>
          <cell r="C2572" t="str">
            <v>F200867</v>
          </cell>
          <cell r="D2572">
            <v>11</v>
          </cell>
          <cell r="E2572" t="str">
            <v>F</v>
          </cell>
        </row>
        <row r="2573">
          <cell r="B2573" t="str">
            <v>F200868</v>
          </cell>
          <cell r="C2573" t="str">
            <v>F200868</v>
          </cell>
          <cell r="D2573">
            <v>11</v>
          </cell>
          <cell r="E2573" t="str">
            <v>F</v>
          </cell>
        </row>
        <row r="2574">
          <cell r="B2574" t="str">
            <v>F200869</v>
          </cell>
          <cell r="C2574" t="str">
            <v>F200869</v>
          </cell>
          <cell r="D2574">
            <v>11</v>
          </cell>
          <cell r="E2574" t="str">
            <v>F</v>
          </cell>
        </row>
        <row r="2575">
          <cell r="B2575" t="str">
            <v>F200870</v>
          </cell>
          <cell r="C2575" t="str">
            <v>F200870</v>
          </cell>
          <cell r="D2575">
            <v>11</v>
          </cell>
          <cell r="E2575" t="str">
            <v>F</v>
          </cell>
        </row>
        <row r="2576">
          <cell r="B2576" t="str">
            <v>F200871</v>
          </cell>
          <cell r="C2576" t="str">
            <v>F200871</v>
          </cell>
          <cell r="D2576">
            <v>11</v>
          </cell>
          <cell r="E2576" t="str">
            <v>F</v>
          </cell>
        </row>
        <row r="2577">
          <cell r="B2577" t="str">
            <v>F200872</v>
          </cell>
          <cell r="C2577" t="str">
            <v>F200872</v>
          </cell>
          <cell r="D2577">
            <v>11</v>
          </cell>
          <cell r="E2577" t="str">
            <v>F</v>
          </cell>
        </row>
        <row r="2578">
          <cell r="B2578" t="str">
            <v>F200873</v>
          </cell>
          <cell r="C2578" t="str">
            <v>F200873</v>
          </cell>
          <cell r="D2578">
            <v>11</v>
          </cell>
          <cell r="E2578" t="str">
            <v>F</v>
          </cell>
        </row>
        <row r="2579">
          <cell r="B2579" t="str">
            <v>1000SIERRAPWHS</v>
          </cell>
          <cell r="C2579" t="str">
            <v>SIERRAPWHS</v>
          </cell>
          <cell r="D2579">
            <v>10</v>
          </cell>
          <cell r="E2579" t="str">
            <v>G</v>
          </cell>
        </row>
        <row r="2580">
          <cell r="B2580" t="str">
            <v>F200874</v>
          </cell>
          <cell r="C2580" t="str">
            <v>F200874</v>
          </cell>
          <cell r="D2580">
            <v>11</v>
          </cell>
          <cell r="E2580" t="str">
            <v>F</v>
          </cell>
        </row>
        <row r="2581">
          <cell r="B2581" t="str">
            <v>F200875</v>
          </cell>
          <cell r="C2581" t="str">
            <v>F200875</v>
          </cell>
          <cell r="D2581">
            <v>11</v>
          </cell>
          <cell r="E2581" t="str">
            <v>F</v>
          </cell>
        </row>
        <row r="2582">
          <cell r="B2582" t="str">
            <v>F200876</v>
          </cell>
          <cell r="C2582" t="str">
            <v>F200876</v>
          </cell>
          <cell r="D2582">
            <v>11</v>
          </cell>
          <cell r="E2582" t="str">
            <v>F</v>
          </cell>
        </row>
        <row r="2583">
          <cell r="B2583" t="str">
            <v>F200877</v>
          </cell>
          <cell r="C2583" t="str">
            <v>F200877</v>
          </cell>
          <cell r="D2583">
            <v>11</v>
          </cell>
          <cell r="E2583" t="str">
            <v>F</v>
          </cell>
        </row>
        <row r="2584">
          <cell r="B2584" t="str">
            <v>F200878</v>
          </cell>
          <cell r="C2584" t="str">
            <v>F200878</v>
          </cell>
          <cell r="D2584">
            <v>11</v>
          </cell>
          <cell r="E2584" t="str">
            <v>F</v>
          </cell>
        </row>
        <row r="2585">
          <cell r="B2585" t="str">
            <v>F200879</v>
          </cell>
          <cell r="C2585" t="str">
            <v>F200879</v>
          </cell>
          <cell r="D2585">
            <v>11</v>
          </cell>
          <cell r="E2585" t="str">
            <v>F</v>
          </cell>
        </row>
        <row r="2586">
          <cell r="B2586" t="str">
            <v>F200880</v>
          </cell>
          <cell r="C2586" t="str">
            <v>F200880</v>
          </cell>
          <cell r="D2586">
            <v>11</v>
          </cell>
          <cell r="E2586" t="str">
            <v>F</v>
          </cell>
        </row>
        <row r="2587">
          <cell r="B2587" t="str">
            <v>F200881</v>
          </cell>
          <cell r="C2587" t="str">
            <v>F200881</v>
          </cell>
          <cell r="D2587">
            <v>11</v>
          </cell>
          <cell r="E2587" t="str">
            <v>F</v>
          </cell>
        </row>
        <row r="2588">
          <cell r="B2588" t="str">
            <v>1000HE-EASTREG</v>
          </cell>
          <cell r="C2588" t="str">
            <v>HE-EASTREG</v>
          </cell>
          <cell r="D2588">
            <v>8</v>
          </cell>
          <cell r="E2588" t="str">
            <v>G</v>
          </cell>
        </row>
        <row r="2589">
          <cell r="B2589" t="str">
            <v>F200603</v>
          </cell>
          <cell r="C2589" t="str">
            <v>F200603</v>
          </cell>
          <cell r="D2589">
            <v>9</v>
          </cell>
          <cell r="E2589" t="str">
            <v>F</v>
          </cell>
        </row>
        <row r="2590">
          <cell r="B2590" t="str">
            <v>1000EASTREGCOM</v>
          </cell>
          <cell r="C2590" t="str">
            <v>EASTREGCOM</v>
          </cell>
          <cell r="D2590">
            <v>10</v>
          </cell>
          <cell r="E2590" t="str">
            <v>G</v>
          </cell>
        </row>
        <row r="2591">
          <cell r="B2591" t="str">
            <v>F200882</v>
          </cell>
          <cell r="C2591" t="str">
            <v>F200882</v>
          </cell>
          <cell r="D2591">
            <v>11</v>
          </cell>
          <cell r="E2591" t="str">
            <v>F</v>
          </cell>
        </row>
        <row r="2592">
          <cell r="B2592" t="str">
            <v>F200883</v>
          </cell>
          <cell r="C2592" t="str">
            <v>F200883</v>
          </cell>
          <cell r="D2592">
            <v>11</v>
          </cell>
          <cell r="E2592" t="str">
            <v>F</v>
          </cell>
        </row>
        <row r="2593">
          <cell r="B2593" t="str">
            <v>F200884</v>
          </cell>
          <cell r="C2593" t="str">
            <v>F200884</v>
          </cell>
          <cell r="D2593">
            <v>11</v>
          </cell>
          <cell r="E2593" t="str">
            <v>F</v>
          </cell>
        </row>
        <row r="2594">
          <cell r="B2594" t="str">
            <v>F200885</v>
          </cell>
          <cell r="C2594" t="str">
            <v>F200885</v>
          </cell>
          <cell r="D2594">
            <v>11</v>
          </cell>
          <cell r="E2594" t="str">
            <v>F</v>
          </cell>
        </row>
        <row r="2595">
          <cell r="B2595" t="str">
            <v>F200886</v>
          </cell>
          <cell r="C2595" t="str">
            <v>F200886</v>
          </cell>
          <cell r="D2595">
            <v>11</v>
          </cell>
          <cell r="E2595" t="str">
            <v>F</v>
          </cell>
        </row>
        <row r="2596">
          <cell r="B2596" t="str">
            <v>F200887</v>
          </cell>
          <cell r="C2596" t="str">
            <v>F200887</v>
          </cell>
          <cell r="D2596">
            <v>11</v>
          </cell>
          <cell r="E2596" t="str">
            <v>F</v>
          </cell>
        </row>
        <row r="2597">
          <cell r="B2597" t="str">
            <v>F200888</v>
          </cell>
          <cell r="C2597" t="str">
            <v>F200888</v>
          </cell>
          <cell r="D2597">
            <v>11</v>
          </cell>
          <cell r="E2597" t="str">
            <v>F</v>
          </cell>
        </row>
        <row r="2598">
          <cell r="B2598" t="str">
            <v>F200889</v>
          </cell>
          <cell r="C2598" t="str">
            <v>F200889</v>
          </cell>
          <cell r="D2598">
            <v>11</v>
          </cell>
          <cell r="E2598" t="str">
            <v>F</v>
          </cell>
        </row>
        <row r="2599">
          <cell r="B2599" t="str">
            <v>F200890</v>
          </cell>
          <cell r="C2599" t="str">
            <v>F200890</v>
          </cell>
          <cell r="D2599">
            <v>11</v>
          </cell>
          <cell r="E2599" t="str">
            <v>F</v>
          </cell>
        </row>
        <row r="2600">
          <cell r="B2600" t="str">
            <v>F200891</v>
          </cell>
          <cell r="C2600" t="str">
            <v>F200891</v>
          </cell>
          <cell r="D2600">
            <v>11</v>
          </cell>
          <cell r="E2600" t="str">
            <v>F</v>
          </cell>
        </row>
        <row r="2601">
          <cell r="B2601" t="str">
            <v>F200892</v>
          </cell>
          <cell r="C2601" t="str">
            <v>F200892</v>
          </cell>
          <cell r="D2601">
            <v>11</v>
          </cell>
          <cell r="E2601" t="str">
            <v>F</v>
          </cell>
        </row>
        <row r="2602">
          <cell r="B2602" t="str">
            <v>F200893</v>
          </cell>
          <cell r="C2602" t="str">
            <v>F200893</v>
          </cell>
          <cell r="D2602">
            <v>11</v>
          </cell>
          <cell r="E2602" t="str">
            <v>F</v>
          </cell>
        </row>
        <row r="2603">
          <cell r="B2603" t="str">
            <v>F200894</v>
          </cell>
          <cell r="C2603" t="str">
            <v>F200894</v>
          </cell>
          <cell r="D2603">
            <v>11</v>
          </cell>
          <cell r="E2603" t="str">
            <v>F</v>
          </cell>
        </row>
        <row r="2604">
          <cell r="B2604" t="str">
            <v>1000ER-ENGTECH</v>
          </cell>
          <cell r="C2604" t="str">
            <v>ER-ENGTECH</v>
          </cell>
          <cell r="D2604">
            <v>10</v>
          </cell>
          <cell r="E2604" t="str">
            <v>G</v>
          </cell>
        </row>
        <row r="2605">
          <cell r="B2605" t="str">
            <v>F200895</v>
          </cell>
          <cell r="C2605" t="str">
            <v>F200895</v>
          </cell>
          <cell r="D2605">
            <v>11</v>
          </cell>
          <cell r="E2605" t="str">
            <v>F</v>
          </cell>
        </row>
        <row r="2606">
          <cell r="B2606" t="str">
            <v>F200896</v>
          </cell>
          <cell r="C2606" t="str">
            <v>F200896</v>
          </cell>
          <cell r="D2606">
            <v>11</v>
          </cell>
          <cell r="E2606" t="str">
            <v>F</v>
          </cell>
        </row>
        <row r="2607">
          <cell r="B2607" t="str">
            <v>F200897</v>
          </cell>
          <cell r="C2607" t="str">
            <v>F200897</v>
          </cell>
          <cell r="D2607">
            <v>11</v>
          </cell>
          <cell r="E2607" t="str">
            <v>F</v>
          </cell>
        </row>
        <row r="2608">
          <cell r="B2608" t="str">
            <v>1000HE-KAWEAH</v>
          </cell>
          <cell r="C2608" t="str">
            <v>HE-KAWEAH</v>
          </cell>
          <cell r="D2608">
            <v>8</v>
          </cell>
          <cell r="E2608" t="str">
            <v>G</v>
          </cell>
        </row>
        <row r="2609">
          <cell r="B2609" t="str">
            <v>F200604</v>
          </cell>
          <cell r="C2609" t="str">
            <v>F200604</v>
          </cell>
          <cell r="D2609">
            <v>9</v>
          </cell>
          <cell r="E2609" t="str">
            <v>F</v>
          </cell>
        </row>
        <row r="2610">
          <cell r="B2610" t="str">
            <v>1000KAWEAH-1</v>
          </cell>
          <cell r="C2610" t="str">
            <v>KAWEAH-1</v>
          </cell>
          <cell r="D2610">
            <v>10</v>
          </cell>
          <cell r="E2610" t="str">
            <v>G</v>
          </cell>
        </row>
        <row r="2611">
          <cell r="B2611" t="str">
            <v>F200898</v>
          </cell>
          <cell r="C2611" t="str">
            <v>F200898</v>
          </cell>
          <cell r="D2611">
            <v>11</v>
          </cell>
          <cell r="E2611" t="str">
            <v>F</v>
          </cell>
        </row>
        <row r="2612">
          <cell r="B2612" t="str">
            <v>F200899</v>
          </cell>
          <cell r="C2612" t="str">
            <v>F200899</v>
          </cell>
          <cell r="D2612">
            <v>11</v>
          </cell>
          <cell r="E2612" t="str">
            <v>F</v>
          </cell>
        </row>
        <row r="2613">
          <cell r="B2613" t="str">
            <v>F200900</v>
          </cell>
          <cell r="C2613" t="str">
            <v>F200900</v>
          </cell>
          <cell r="D2613">
            <v>11</v>
          </cell>
          <cell r="E2613" t="str">
            <v>F</v>
          </cell>
        </row>
        <row r="2614">
          <cell r="B2614" t="str">
            <v>F200901</v>
          </cell>
          <cell r="C2614" t="str">
            <v>F200901</v>
          </cell>
          <cell r="D2614">
            <v>11</v>
          </cell>
          <cell r="E2614" t="str">
            <v>F</v>
          </cell>
        </row>
        <row r="2615">
          <cell r="B2615" t="str">
            <v>F200902</v>
          </cell>
          <cell r="C2615" t="str">
            <v>F200902</v>
          </cell>
          <cell r="D2615">
            <v>11</v>
          </cell>
          <cell r="E2615" t="str">
            <v>F</v>
          </cell>
        </row>
        <row r="2616">
          <cell r="B2616" t="str">
            <v>F200903</v>
          </cell>
          <cell r="C2616" t="str">
            <v>F200903</v>
          </cell>
          <cell r="D2616">
            <v>11</v>
          </cell>
          <cell r="E2616" t="str">
            <v>F</v>
          </cell>
        </row>
        <row r="2617">
          <cell r="B2617" t="str">
            <v>F200904</v>
          </cell>
          <cell r="C2617" t="str">
            <v>F200904</v>
          </cell>
          <cell r="D2617">
            <v>11</v>
          </cell>
          <cell r="E2617" t="str">
            <v>F</v>
          </cell>
        </row>
        <row r="2618">
          <cell r="B2618" t="str">
            <v>F200905</v>
          </cell>
          <cell r="C2618" t="str">
            <v>F200905</v>
          </cell>
          <cell r="D2618">
            <v>11</v>
          </cell>
          <cell r="E2618" t="str">
            <v>F</v>
          </cell>
        </row>
        <row r="2619">
          <cell r="B2619" t="str">
            <v>F200906</v>
          </cell>
          <cell r="C2619" t="str">
            <v>F200906</v>
          </cell>
          <cell r="D2619">
            <v>11</v>
          </cell>
          <cell r="E2619" t="str">
            <v>F</v>
          </cell>
        </row>
        <row r="2620">
          <cell r="B2620" t="str">
            <v>F200907</v>
          </cell>
          <cell r="C2620" t="str">
            <v>F200907</v>
          </cell>
          <cell r="D2620">
            <v>11</v>
          </cell>
          <cell r="E2620" t="str">
            <v>F</v>
          </cell>
        </row>
        <row r="2621">
          <cell r="B2621" t="str">
            <v>1000KAWEAH-2</v>
          </cell>
          <cell r="C2621" t="str">
            <v>KAWEAH-2</v>
          </cell>
          <cell r="D2621">
            <v>10</v>
          </cell>
          <cell r="E2621" t="str">
            <v>G</v>
          </cell>
        </row>
        <row r="2622">
          <cell r="B2622" t="str">
            <v>F200908</v>
          </cell>
          <cell r="C2622" t="str">
            <v>F200908</v>
          </cell>
          <cell r="D2622">
            <v>11</v>
          </cell>
          <cell r="E2622" t="str">
            <v>F</v>
          </cell>
        </row>
        <row r="2623">
          <cell r="B2623" t="str">
            <v>F200909</v>
          </cell>
          <cell r="C2623" t="str">
            <v>F200909</v>
          </cell>
          <cell r="D2623">
            <v>11</v>
          </cell>
          <cell r="E2623" t="str">
            <v>F</v>
          </cell>
        </row>
        <row r="2624">
          <cell r="B2624" t="str">
            <v>F200910</v>
          </cell>
          <cell r="C2624" t="str">
            <v>F200910</v>
          </cell>
          <cell r="D2624">
            <v>11</v>
          </cell>
          <cell r="E2624" t="str">
            <v>F</v>
          </cell>
        </row>
        <row r="2625">
          <cell r="B2625" t="str">
            <v>F200911</v>
          </cell>
          <cell r="C2625" t="str">
            <v>F200911</v>
          </cell>
          <cell r="D2625">
            <v>11</v>
          </cell>
          <cell r="E2625" t="str">
            <v>F</v>
          </cell>
        </row>
        <row r="2626">
          <cell r="B2626" t="str">
            <v>F200912</v>
          </cell>
          <cell r="C2626" t="str">
            <v>F200912</v>
          </cell>
          <cell r="D2626">
            <v>11</v>
          </cell>
          <cell r="E2626" t="str">
            <v>F</v>
          </cell>
        </row>
        <row r="2627">
          <cell r="B2627" t="str">
            <v>F200913</v>
          </cell>
          <cell r="C2627" t="str">
            <v>F200913</v>
          </cell>
          <cell r="D2627">
            <v>11</v>
          </cell>
          <cell r="E2627" t="str">
            <v>F</v>
          </cell>
        </row>
        <row r="2628">
          <cell r="B2628" t="str">
            <v>F200914</v>
          </cell>
          <cell r="C2628" t="str">
            <v>F200914</v>
          </cell>
          <cell r="D2628">
            <v>11</v>
          </cell>
          <cell r="E2628" t="str">
            <v>F</v>
          </cell>
        </row>
        <row r="2629">
          <cell r="B2629" t="str">
            <v>F200915</v>
          </cell>
          <cell r="C2629" t="str">
            <v>F200915</v>
          </cell>
          <cell r="D2629">
            <v>11</v>
          </cell>
          <cell r="E2629" t="str">
            <v>F</v>
          </cell>
        </row>
        <row r="2630">
          <cell r="B2630" t="str">
            <v>F200916</v>
          </cell>
          <cell r="C2630" t="str">
            <v>F200916</v>
          </cell>
          <cell r="D2630">
            <v>11</v>
          </cell>
          <cell r="E2630" t="str">
            <v>F</v>
          </cell>
        </row>
        <row r="2631">
          <cell r="B2631" t="str">
            <v>F200917</v>
          </cell>
          <cell r="C2631" t="str">
            <v>F200917</v>
          </cell>
          <cell r="D2631">
            <v>11</v>
          </cell>
          <cell r="E2631" t="str">
            <v>F</v>
          </cell>
        </row>
        <row r="2632">
          <cell r="B2632" t="str">
            <v>1000KAWEAH-3</v>
          </cell>
          <cell r="C2632" t="str">
            <v>KAWEAH-3</v>
          </cell>
          <cell r="D2632">
            <v>10</v>
          </cell>
          <cell r="E2632" t="str">
            <v>G</v>
          </cell>
        </row>
        <row r="2633">
          <cell r="B2633" t="str">
            <v>F200918</v>
          </cell>
          <cell r="C2633" t="str">
            <v>F200918</v>
          </cell>
          <cell r="D2633">
            <v>11</v>
          </cell>
          <cell r="E2633" t="str">
            <v>F</v>
          </cell>
        </row>
        <row r="2634">
          <cell r="B2634" t="str">
            <v>F200919</v>
          </cell>
          <cell r="C2634" t="str">
            <v>F200919</v>
          </cell>
          <cell r="D2634">
            <v>11</v>
          </cell>
          <cell r="E2634" t="str">
            <v>F</v>
          </cell>
        </row>
        <row r="2635">
          <cell r="B2635" t="str">
            <v>F200920</v>
          </cell>
          <cell r="C2635" t="str">
            <v>F200920</v>
          </cell>
          <cell r="D2635">
            <v>11</v>
          </cell>
          <cell r="E2635" t="str">
            <v>F</v>
          </cell>
        </row>
        <row r="2636">
          <cell r="B2636" t="str">
            <v>F200921</v>
          </cell>
          <cell r="C2636" t="str">
            <v>F200921</v>
          </cell>
          <cell r="D2636">
            <v>11</v>
          </cell>
          <cell r="E2636" t="str">
            <v>F</v>
          </cell>
        </row>
        <row r="2637">
          <cell r="B2637" t="str">
            <v>F200922</v>
          </cell>
          <cell r="C2637" t="str">
            <v>F200922</v>
          </cell>
          <cell r="D2637">
            <v>11</v>
          </cell>
          <cell r="E2637" t="str">
            <v>F</v>
          </cell>
        </row>
        <row r="2638">
          <cell r="B2638" t="str">
            <v>F200923</v>
          </cell>
          <cell r="C2638" t="str">
            <v>F200923</v>
          </cell>
          <cell r="D2638">
            <v>11</v>
          </cell>
          <cell r="E2638" t="str">
            <v>F</v>
          </cell>
        </row>
        <row r="2639">
          <cell r="B2639" t="str">
            <v>F200924</v>
          </cell>
          <cell r="C2639" t="str">
            <v>F200924</v>
          </cell>
          <cell r="D2639">
            <v>11</v>
          </cell>
          <cell r="E2639" t="str">
            <v>F</v>
          </cell>
        </row>
        <row r="2640">
          <cell r="B2640" t="str">
            <v>F200925</v>
          </cell>
          <cell r="C2640" t="str">
            <v>F200925</v>
          </cell>
          <cell r="D2640">
            <v>11</v>
          </cell>
          <cell r="E2640" t="str">
            <v>F</v>
          </cell>
        </row>
        <row r="2641">
          <cell r="B2641" t="str">
            <v>F200926</v>
          </cell>
          <cell r="C2641" t="str">
            <v>F200926</v>
          </cell>
          <cell r="D2641">
            <v>11</v>
          </cell>
          <cell r="E2641" t="str">
            <v>F</v>
          </cell>
        </row>
        <row r="2642">
          <cell r="B2642" t="str">
            <v>F200927</v>
          </cell>
          <cell r="C2642" t="str">
            <v>F200927</v>
          </cell>
          <cell r="D2642">
            <v>11</v>
          </cell>
          <cell r="E2642" t="str">
            <v>F</v>
          </cell>
        </row>
        <row r="2643">
          <cell r="B2643" t="str">
            <v>1000KAWEAHCYN</v>
          </cell>
          <cell r="C2643" t="str">
            <v>KAWEAHCYN</v>
          </cell>
          <cell r="D2643">
            <v>10</v>
          </cell>
          <cell r="E2643" t="str">
            <v>G</v>
          </cell>
        </row>
        <row r="2644">
          <cell r="B2644" t="str">
            <v>F200928</v>
          </cell>
          <cell r="C2644" t="str">
            <v>F200928</v>
          </cell>
          <cell r="D2644">
            <v>11</v>
          </cell>
          <cell r="E2644" t="str">
            <v>F</v>
          </cell>
        </row>
        <row r="2645">
          <cell r="B2645" t="str">
            <v>F200929</v>
          </cell>
          <cell r="C2645" t="str">
            <v>F200929</v>
          </cell>
          <cell r="D2645">
            <v>11</v>
          </cell>
          <cell r="E2645" t="str">
            <v>F</v>
          </cell>
        </row>
        <row r="2646">
          <cell r="B2646" t="str">
            <v>F200930</v>
          </cell>
          <cell r="C2646" t="str">
            <v>F200930</v>
          </cell>
          <cell r="D2646">
            <v>11</v>
          </cell>
          <cell r="E2646" t="str">
            <v>F</v>
          </cell>
        </row>
        <row r="2647">
          <cell r="B2647" t="str">
            <v>F200931</v>
          </cell>
          <cell r="C2647" t="str">
            <v>F200931</v>
          </cell>
          <cell r="D2647">
            <v>11</v>
          </cell>
          <cell r="E2647" t="str">
            <v>F</v>
          </cell>
        </row>
        <row r="2648">
          <cell r="B2648" t="str">
            <v>F200932</v>
          </cell>
          <cell r="C2648" t="str">
            <v>F200932</v>
          </cell>
          <cell r="D2648">
            <v>11</v>
          </cell>
          <cell r="E2648" t="str">
            <v>F</v>
          </cell>
        </row>
        <row r="2649">
          <cell r="B2649" t="str">
            <v>1000TULEPH-CYN</v>
          </cell>
          <cell r="C2649" t="str">
            <v>TULEPH-CYN</v>
          </cell>
          <cell r="D2649">
            <v>10</v>
          </cell>
          <cell r="E2649" t="str">
            <v>G</v>
          </cell>
        </row>
        <row r="2650">
          <cell r="B2650" t="str">
            <v>F200933</v>
          </cell>
          <cell r="C2650" t="str">
            <v>F200933</v>
          </cell>
          <cell r="D2650">
            <v>11</v>
          </cell>
          <cell r="E2650" t="str">
            <v>F</v>
          </cell>
        </row>
        <row r="2651">
          <cell r="B2651" t="str">
            <v>F200934</v>
          </cell>
          <cell r="C2651" t="str">
            <v>F200934</v>
          </cell>
          <cell r="D2651">
            <v>11</v>
          </cell>
          <cell r="E2651" t="str">
            <v>F</v>
          </cell>
        </row>
        <row r="2652">
          <cell r="B2652" t="str">
            <v>F200935</v>
          </cell>
          <cell r="C2652" t="str">
            <v>F200935</v>
          </cell>
          <cell r="D2652">
            <v>11</v>
          </cell>
          <cell r="E2652" t="str">
            <v>F</v>
          </cell>
        </row>
        <row r="2653">
          <cell r="B2653" t="str">
            <v>F200936</v>
          </cell>
          <cell r="C2653" t="str">
            <v>F200936</v>
          </cell>
          <cell r="D2653">
            <v>11</v>
          </cell>
          <cell r="E2653" t="str">
            <v>F</v>
          </cell>
        </row>
        <row r="2654">
          <cell r="B2654" t="str">
            <v>F200937</v>
          </cell>
          <cell r="C2654" t="str">
            <v>F200937</v>
          </cell>
          <cell r="D2654">
            <v>11</v>
          </cell>
          <cell r="E2654" t="str">
            <v>F</v>
          </cell>
        </row>
        <row r="2655">
          <cell r="B2655" t="str">
            <v>F200938</v>
          </cell>
          <cell r="C2655" t="str">
            <v>F200938</v>
          </cell>
          <cell r="D2655">
            <v>11</v>
          </cell>
          <cell r="E2655" t="str">
            <v>F</v>
          </cell>
        </row>
        <row r="2656">
          <cell r="B2656" t="str">
            <v>F200939</v>
          </cell>
          <cell r="C2656" t="str">
            <v>F200939</v>
          </cell>
          <cell r="D2656">
            <v>11</v>
          </cell>
          <cell r="E2656" t="str">
            <v>F</v>
          </cell>
        </row>
        <row r="2657">
          <cell r="B2657" t="str">
            <v>F200940</v>
          </cell>
          <cell r="C2657" t="str">
            <v>F200940</v>
          </cell>
          <cell r="D2657">
            <v>11</v>
          </cell>
          <cell r="E2657" t="str">
            <v>F</v>
          </cell>
        </row>
        <row r="2658">
          <cell r="B2658" t="str">
            <v>F200941</v>
          </cell>
          <cell r="C2658" t="str">
            <v>F200941</v>
          </cell>
          <cell r="D2658">
            <v>11</v>
          </cell>
          <cell r="E2658" t="str">
            <v>F</v>
          </cell>
        </row>
        <row r="2659">
          <cell r="B2659" t="str">
            <v>F200942</v>
          </cell>
          <cell r="C2659" t="str">
            <v>F200942</v>
          </cell>
          <cell r="D2659">
            <v>11</v>
          </cell>
          <cell r="E2659" t="str">
            <v>F</v>
          </cell>
        </row>
        <row r="2660">
          <cell r="B2660" t="str">
            <v>1000HE-KERNRVR</v>
          </cell>
          <cell r="C2660" t="str">
            <v>HE-KERNRVR</v>
          </cell>
          <cell r="D2660">
            <v>8</v>
          </cell>
          <cell r="E2660" t="str">
            <v>G</v>
          </cell>
        </row>
        <row r="2661">
          <cell r="B2661" t="str">
            <v>F200605</v>
          </cell>
          <cell r="C2661" t="str">
            <v>F200605</v>
          </cell>
          <cell r="D2661">
            <v>9</v>
          </cell>
          <cell r="E2661" t="str">
            <v>F</v>
          </cell>
        </row>
        <row r="2662">
          <cell r="B2662" t="str">
            <v>1000BORELPWRHS</v>
          </cell>
          <cell r="C2662" t="str">
            <v>BORELPWRHS</v>
          </cell>
          <cell r="D2662">
            <v>10</v>
          </cell>
          <cell r="E2662" t="str">
            <v>G</v>
          </cell>
        </row>
        <row r="2663">
          <cell r="B2663" t="str">
            <v>F200943</v>
          </cell>
          <cell r="C2663" t="str">
            <v>F200943</v>
          </cell>
          <cell r="D2663">
            <v>11</v>
          </cell>
          <cell r="E2663" t="str">
            <v>F</v>
          </cell>
        </row>
        <row r="2664">
          <cell r="B2664" t="str">
            <v>F200944</v>
          </cell>
          <cell r="C2664" t="str">
            <v>F200944</v>
          </cell>
          <cell r="D2664">
            <v>11</v>
          </cell>
          <cell r="E2664" t="str">
            <v>F</v>
          </cell>
        </row>
        <row r="2665">
          <cell r="B2665" t="str">
            <v>F200945</v>
          </cell>
          <cell r="C2665" t="str">
            <v>F200945</v>
          </cell>
          <cell r="D2665">
            <v>11</v>
          </cell>
          <cell r="E2665" t="str">
            <v>F</v>
          </cell>
        </row>
        <row r="2666">
          <cell r="B2666" t="str">
            <v>F200946</v>
          </cell>
          <cell r="C2666" t="str">
            <v>F200946</v>
          </cell>
          <cell r="D2666">
            <v>11</v>
          </cell>
          <cell r="E2666" t="str">
            <v>F</v>
          </cell>
        </row>
        <row r="2667">
          <cell r="B2667" t="str">
            <v>F200947</v>
          </cell>
          <cell r="C2667" t="str">
            <v>F200947</v>
          </cell>
          <cell r="D2667">
            <v>11</v>
          </cell>
          <cell r="E2667" t="str">
            <v>F</v>
          </cell>
        </row>
        <row r="2668">
          <cell r="B2668" t="str">
            <v>F200948</v>
          </cell>
          <cell r="C2668" t="str">
            <v>F200948</v>
          </cell>
          <cell r="D2668">
            <v>11</v>
          </cell>
          <cell r="E2668" t="str">
            <v>F</v>
          </cell>
        </row>
        <row r="2669">
          <cell r="B2669" t="str">
            <v>F200949</v>
          </cell>
          <cell r="C2669" t="str">
            <v>F200949</v>
          </cell>
          <cell r="D2669">
            <v>11</v>
          </cell>
          <cell r="E2669" t="str">
            <v>F</v>
          </cell>
        </row>
        <row r="2670">
          <cell r="B2670" t="str">
            <v>F200950</v>
          </cell>
          <cell r="C2670" t="str">
            <v>F200950</v>
          </cell>
          <cell r="D2670">
            <v>11</v>
          </cell>
          <cell r="E2670" t="str">
            <v>F</v>
          </cell>
        </row>
        <row r="2671">
          <cell r="B2671" t="str">
            <v>F200951</v>
          </cell>
          <cell r="C2671" t="str">
            <v>F200951</v>
          </cell>
          <cell r="D2671">
            <v>11</v>
          </cell>
          <cell r="E2671" t="str">
            <v>F</v>
          </cell>
        </row>
        <row r="2672">
          <cell r="B2672" t="str">
            <v>F200952</v>
          </cell>
          <cell r="C2672" t="str">
            <v>F200952</v>
          </cell>
          <cell r="D2672">
            <v>11</v>
          </cell>
          <cell r="E2672" t="str">
            <v>F</v>
          </cell>
        </row>
        <row r="2673">
          <cell r="B2673" t="str">
            <v>F200953</v>
          </cell>
          <cell r="C2673" t="str">
            <v>F200953</v>
          </cell>
          <cell r="D2673">
            <v>11</v>
          </cell>
          <cell r="E2673" t="str">
            <v>F</v>
          </cell>
        </row>
        <row r="2674">
          <cell r="B2674" t="str">
            <v>1000KERNRIVER1</v>
          </cell>
          <cell r="C2674" t="str">
            <v>KERNRIVER1</v>
          </cell>
          <cell r="D2674">
            <v>10</v>
          </cell>
          <cell r="E2674" t="str">
            <v>G</v>
          </cell>
        </row>
        <row r="2675">
          <cell r="B2675" t="str">
            <v>F200954</v>
          </cell>
          <cell r="C2675" t="str">
            <v>F200954</v>
          </cell>
          <cell r="D2675">
            <v>11</v>
          </cell>
          <cell r="E2675" t="str">
            <v>F</v>
          </cell>
        </row>
        <row r="2676">
          <cell r="B2676" t="str">
            <v>F200955</v>
          </cell>
          <cell r="C2676" t="str">
            <v>F200955</v>
          </cell>
          <cell r="D2676">
            <v>11</v>
          </cell>
          <cell r="E2676" t="str">
            <v>F</v>
          </cell>
        </row>
        <row r="2677">
          <cell r="B2677" t="str">
            <v>F200956</v>
          </cell>
          <cell r="C2677" t="str">
            <v>F200956</v>
          </cell>
          <cell r="D2677">
            <v>11</v>
          </cell>
          <cell r="E2677" t="str">
            <v>F</v>
          </cell>
        </row>
        <row r="2678">
          <cell r="B2678" t="str">
            <v>F200957</v>
          </cell>
          <cell r="C2678" t="str">
            <v>F200957</v>
          </cell>
          <cell r="D2678">
            <v>11</v>
          </cell>
          <cell r="E2678" t="str">
            <v>F</v>
          </cell>
        </row>
        <row r="2679">
          <cell r="B2679" t="str">
            <v>F200958</v>
          </cell>
          <cell r="C2679" t="str">
            <v>F200958</v>
          </cell>
          <cell r="D2679">
            <v>11</v>
          </cell>
          <cell r="E2679" t="str">
            <v>F</v>
          </cell>
        </row>
        <row r="2680">
          <cell r="B2680" t="str">
            <v>F200959</v>
          </cell>
          <cell r="C2680" t="str">
            <v>F200959</v>
          </cell>
          <cell r="D2680">
            <v>11</v>
          </cell>
          <cell r="E2680" t="str">
            <v>F</v>
          </cell>
        </row>
        <row r="2681">
          <cell r="B2681" t="str">
            <v>F200960</v>
          </cell>
          <cell r="C2681" t="str">
            <v>F200960</v>
          </cell>
          <cell r="D2681">
            <v>11</v>
          </cell>
          <cell r="E2681" t="str">
            <v>F</v>
          </cell>
        </row>
        <row r="2682">
          <cell r="B2682" t="str">
            <v>F200961</v>
          </cell>
          <cell r="C2682" t="str">
            <v>F200961</v>
          </cell>
          <cell r="D2682">
            <v>11</v>
          </cell>
          <cell r="E2682" t="str">
            <v>F</v>
          </cell>
        </row>
        <row r="2683">
          <cell r="B2683" t="str">
            <v>F200962</v>
          </cell>
          <cell r="C2683" t="str">
            <v>F200962</v>
          </cell>
          <cell r="D2683">
            <v>11</v>
          </cell>
          <cell r="E2683" t="str">
            <v>F</v>
          </cell>
        </row>
        <row r="2684">
          <cell r="B2684" t="str">
            <v>F200963</v>
          </cell>
          <cell r="C2684" t="str">
            <v>F200963</v>
          </cell>
          <cell r="D2684">
            <v>11</v>
          </cell>
          <cell r="E2684" t="str">
            <v>F</v>
          </cell>
        </row>
        <row r="2685">
          <cell r="B2685" t="str">
            <v>F200964</v>
          </cell>
          <cell r="C2685" t="str">
            <v>F200964</v>
          </cell>
          <cell r="D2685">
            <v>11</v>
          </cell>
          <cell r="E2685" t="str">
            <v>F</v>
          </cell>
        </row>
        <row r="2686">
          <cell r="B2686" t="str">
            <v>1000KERNRIVER3</v>
          </cell>
          <cell r="C2686" t="str">
            <v>KERNRIVER3</v>
          </cell>
          <cell r="D2686">
            <v>10</v>
          </cell>
          <cell r="E2686" t="str">
            <v>G</v>
          </cell>
        </row>
        <row r="2687">
          <cell r="B2687" t="str">
            <v>F200965</v>
          </cell>
          <cell r="C2687" t="str">
            <v>F200965</v>
          </cell>
          <cell r="D2687">
            <v>11</v>
          </cell>
          <cell r="E2687" t="str">
            <v>F</v>
          </cell>
        </row>
        <row r="2688">
          <cell r="B2688" t="str">
            <v>F200966</v>
          </cell>
          <cell r="C2688" t="str">
            <v>F200966</v>
          </cell>
          <cell r="D2688">
            <v>11</v>
          </cell>
          <cell r="E2688" t="str">
            <v>F</v>
          </cell>
        </row>
        <row r="2689">
          <cell r="B2689" t="str">
            <v>F200967</v>
          </cell>
          <cell r="C2689" t="str">
            <v>F200967</v>
          </cell>
          <cell r="D2689">
            <v>11</v>
          </cell>
          <cell r="E2689" t="str">
            <v>F</v>
          </cell>
        </row>
        <row r="2690">
          <cell r="B2690" t="str">
            <v>F200968</v>
          </cell>
          <cell r="C2690" t="str">
            <v>F200968</v>
          </cell>
          <cell r="D2690">
            <v>11</v>
          </cell>
          <cell r="E2690" t="str">
            <v>F</v>
          </cell>
        </row>
        <row r="2691">
          <cell r="B2691" t="str">
            <v>F200969</v>
          </cell>
          <cell r="C2691" t="str">
            <v>F200969</v>
          </cell>
          <cell r="D2691">
            <v>11</v>
          </cell>
          <cell r="E2691" t="str">
            <v>F</v>
          </cell>
        </row>
        <row r="2692">
          <cell r="B2692" t="str">
            <v>F200970</v>
          </cell>
          <cell r="C2692" t="str">
            <v>F200970</v>
          </cell>
          <cell r="D2692">
            <v>11</v>
          </cell>
          <cell r="E2692" t="str">
            <v>F</v>
          </cell>
        </row>
        <row r="2693">
          <cell r="B2693" t="str">
            <v>F200971</v>
          </cell>
          <cell r="C2693" t="str">
            <v>F200971</v>
          </cell>
          <cell r="D2693">
            <v>11</v>
          </cell>
          <cell r="E2693" t="str">
            <v>F</v>
          </cell>
        </row>
        <row r="2694">
          <cell r="B2694" t="str">
            <v>F200972</v>
          </cell>
          <cell r="C2694" t="str">
            <v>F200972</v>
          </cell>
          <cell r="D2694">
            <v>11</v>
          </cell>
          <cell r="E2694" t="str">
            <v>F</v>
          </cell>
        </row>
        <row r="2695">
          <cell r="B2695" t="str">
            <v>F200973</v>
          </cell>
          <cell r="C2695" t="str">
            <v>F200973</v>
          </cell>
          <cell r="D2695">
            <v>11</v>
          </cell>
          <cell r="E2695" t="str">
            <v>F</v>
          </cell>
        </row>
        <row r="2696">
          <cell r="B2696" t="str">
            <v>F200974</v>
          </cell>
          <cell r="C2696" t="str">
            <v>F200974</v>
          </cell>
          <cell r="D2696">
            <v>11</v>
          </cell>
          <cell r="E2696" t="str">
            <v>F</v>
          </cell>
        </row>
        <row r="2697">
          <cell r="B2697" t="str">
            <v>F200975</v>
          </cell>
          <cell r="C2697" t="str">
            <v>F200975</v>
          </cell>
          <cell r="D2697">
            <v>11</v>
          </cell>
          <cell r="E2697" t="str">
            <v>F</v>
          </cell>
        </row>
        <row r="2698">
          <cell r="B2698" t="str">
            <v>1000KERNRIVCYN</v>
          </cell>
          <cell r="C2698" t="str">
            <v>KERNRIVCYN</v>
          </cell>
          <cell r="D2698">
            <v>10</v>
          </cell>
          <cell r="E2698" t="str">
            <v>G</v>
          </cell>
        </row>
        <row r="2699">
          <cell r="B2699" t="str">
            <v>F200976</v>
          </cell>
          <cell r="C2699" t="str">
            <v>F200976</v>
          </cell>
          <cell r="D2699">
            <v>11</v>
          </cell>
          <cell r="E2699" t="str">
            <v>F</v>
          </cell>
        </row>
        <row r="2700">
          <cell r="B2700" t="str">
            <v>F200977</v>
          </cell>
          <cell r="C2700" t="str">
            <v>F200977</v>
          </cell>
          <cell r="D2700">
            <v>11</v>
          </cell>
          <cell r="E2700" t="str">
            <v>F</v>
          </cell>
        </row>
        <row r="2701">
          <cell r="B2701" t="str">
            <v>F200978</v>
          </cell>
          <cell r="C2701" t="str">
            <v>F200978</v>
          </cell>
          <cell r="D2701">
            <v>11</v>
          </cell>
          <cell r="E2701" t="str">
            <v>F</v>
          </cell>
        </row>
        <row r="2702">
          <cell r="B2702" t="str">
            <v>F200979</v>
          </cell>
          <cell r="C2702" t="str">
            <v>F200979</v>
          </cell>
          <cell r="D2702">
            <v>11</v>
          </cell>
          <cell r="E2702" t="str">
            <v>F</v>
          </cell>
        </row>
        <row r="2703">
          <cell r="B2703" t="str">
            <v>1000PPD-HYDONO</v>
          </cell>
          <cell r="C2703" t="str">
            <v>PPD-HYDONO</v>
          </cell>
          <cell r="D2703">
            <v>6</v>
          </cell>
          <cell r="E2703" t="str">
            <v>G</v>
          </cell>
        </row>
        <row r="2704">
          <cell r="B2704" t="str">
            <v>F516592</v>
          </cell>
          <cell r="C2704" t="str">
            <v>F516592</v>
          </cell>
          <cell r="D2704">
            <v>7</v>
          </cell>
          <cell r="E2704" t="str">
            <v>F</v>
          </cell>
        </row>
        <row r="2705">
          <cell r="B2705" t="str">
            <v>F525200</v>
          </cell>
          <cell r="C2705" t="str">
            <v>F525200</v>
          </cell>
          <cell r="D2705">
            <v>7</v>
          </cell>
          <cell r="E2705" t="str">
            <v>F</v>
          </cell>
        </row>
        <row r="2706">
          <cell r="B2706" t="str">
            <v>F525201</v>
          </cell>
          <cell r="C2706" t="str">
            <v>F525201</v>
          </cell>
          <cell r="D2706">
            <v>7</v>
          </cell>
          <cell r="E2706" t="str">
            <v>F</v>
          </cell>
        </row>
        <row r="2707">
          <cell r="B2707" t="str">
            <v>1000HN-BCRKCOM</v>
          </cell>
          <cell r="C2707" t="str">
            <v>HN-BCRKCOM</v>
          </cell>
          <cell r="D2707">
            <v>8</v>
          </cell>
          <cell r="E2707" t="str">
            <v>G</v>
          </cell>
        </row>
        <row r="2708">
          <cell r="B2708" t="str">
            <v>F200606</v>
          </cell>
          <cell r="C2708" t="str">
            <v>F200606</v>
          </cell>
          <cell r="D2708">
            <v>9</v>
          </cell>
          <cell r="E2708" t="str">
            <v>F</v>
          </cell>
        </row>
        <row r="2709">
          <cell r="B2709" t="str">
            <v>1000BIGCRKCOMM</v>
          </cell>
          <cell r="C2709" t="str">
            <v>BIGCRKCOMM</v>
          </cell>
          <cell r="D2709">
            <v>10</v>
          </cell>
          <cell r="E2709" t="str">
            <v>G</v>
          </cell>
        </row>
        <row r="2710">
          <cell r="B2710" t="str">
            <v>F200980</v>
          </cell>
          <cell r="C2710" t="str">
            <v>F200980</v>
          </cell>
          <cell r="D2710">
            <v>11</v>
          </cell>
          <cell r="E2710" t="str">
            <v>F</v>
          </cell>
        </row>
        <row r="2711">
          <cell r="B2711" t="str">
            <v>F200981</v>
          </cell>
          <cell r="C2711" t="str">
            <v>F200981</v>
          </cell>
          <cell r="D2711">
            <v>11</v>
          </cell>
          <cell r="E2711" t="str">
            <v>F</v>
          </cell>
        </row>
        <row r="2712">
          <cell r="B2712" t="str">
            <v>F200982</v>
          </cell>
          <cell r="C2712" t="str">
            <v>F200982</v>
          </cell>
          <cell r="D2712">
            <v>11</v>
          </cell>
          <cell r="E2712" t="str">
            <v>F</v>
          </cell>
        </row>
        <row r="2713">
          <cell r="B2713" t="str">
            <v>F200983</v>
          </cell>
          <cell r="C2713" t="str">
            <v>F200983</v>
          </cell>
          <cell r="D2713">
            <v>11</v>
          </cell>
          <cell r="E2713" t="str">
            <v>F</v>
          </cell>
        </row>
        <row r="2714">
          <cell r="B2714" t="str">
            <v>F200984</v>
          </cell>
          <cell r="C2714" t="str">
            <v>F200984</v>
          </cell>
          <cell r="D2714">
            <v>11</v>
          </cell>
          <cell r="E2714" t="str">
            <v>F</v>
          </cell>
        </row>
        <row r="2715">
          <cell r="B2715" t="str">
            <v>F200985</v>
          </cell>
          <cell r="C2715" t="str">
            <v>F200985</v>
          </cell>
          <cell r="D2715">
            <v>11</v>
          </cell>
          <cell r="E2715" t="str">
            <v>F</v>
          </cell>
        </row>
        <row r="2716">
          <cell r="B2716" t="str">
            <v>F200986</v>
          </cell>
          <cell r="C2716" t="str">
            <v>F200986</v>
          </cell>
          <cell r="D2716">
            <v>11</v>
          </cell>
          <cell r="E2716" t="str">
            <v>F</v>
          </cell>
        </row>
        <row r="2717">
          <cell r="B2717" t="str">
            <v>F200987</v>
          </cell>
          <cell r="C2717" t="str">
            <v>F200987</v>
          </cell>
          <cell r="D2717">
            <v>11</v>
          </cell>
          <cell r="E2717" t="str">
            <v>F</v>
          </cell>
        </row>
        <row r="2718">
          <cell r="B2718" t="str">
            <v>F200988</v>
          </cell>
          <cell r="C2718" t="str">
            <v>F200988</v>
          </cell>
          <cell r="D2718">
            <v>11</v>
          </cell>
          <cell r="E2718" t="str">
            <v>F</v>
          </cell>
        </row>
        <row r="2719">
          <cell r="B2719" t="str">
            <v>F200989</v>
          </cell>
          <cell r="C2719" t="str">
            <v>F200989</v>
          </cell>
          <cell r="D2719">
            <v>11</v>
          </cell>
          <cell r="E2719" t="str">
            <v>F</v>
          </cell>
        </row>
        <row r="2720">
          <cell r="B2720" t="str">
            <v>F200990</v>
          </cell>
          <cell r="C2720" t="str">
            <v>F200990</v>
          </cell>
          <cell r="D2720">
            <v>11</v>
          </cell>
          <cell r="E2720" t="str">
            <v>F</v>
          </cell>
        </row>
        <row r="2721">
          <cell r="B2721" t="str">
            <v>F200991</v>
          </cell>
          <cell r="C2721" t="str">
            <v>F200991</v>
          </cell>
          <cell r="D2721">
            <v>11</v>
          </cell>
          <cell r="E2721" t="str">
            <v>F</v>
          </cell>
        </row>
        <row r="2722">
          <cell r="B2722" t="str">
            <v>F200992</v>
          </cell>
          <cell r="C2722" t="str">
            <v>F200992</v>
          </cell>
          <cell r="D2722">
            <v>11</v>
          </cell>
          <cell r="E2722" t="str">
            <v>F</v>
          </cell>
        </row>
        <row r="2723">
          <cell r="B2723" t="str">
            <v>F200993</v>
          </cell>
          <cell r="C2723" t="str">
            <v>F200993</v>
          </cell>
          <cell r="D2723">
            <v>11</v>
          </cell>
          <cell r="E2723" t="str">
            <v>F</v>
          </cell>
        </row>
        <row r="2724">
          <cell r="B2724" t="str">
            <v>F200994</v>
          </cell>
          <cell r="C2724" t="str">
            <v>F200994</v>
          </cell>
          <cell r="D2724">
            <v>11</v>
          </cell>
          <cell r="E2724" t="str">
            <v>F</v>
          </cell>
        </row>
        <row r="2725">
          <cell r="B2725" t="str">
            <v>F525168</v>
          </cell>
          <cell r="C2725" t="str">
            <v>F525168</v>
          </cell>
          <cell r="D2725">
            <v>11</v>
          </cell>
          <cell r="E2725" t="str">
            <v>F</v>
          </cell>
        </row>
        <row r="2726">
          <cell r="B2726" t="str">
            <v>F525428</v>
          </cell>
          <cell r="C2726" t="str">
            <v>F525428</v>
          </cell>
          <cell r="D2726">
            <v>11</v>
          </cell>
          <cell r="E2726" t="str">
            <v>F</v>
          </cell>
        </row>
        <row r="2727">
          <cell r="B2727" t="str">
            <v>1000BC-ENGTECH</v>
          </cell>
          <cell r="C2727" t="str">
            <v>BC-ENGTECH</v>
          </cell>
          <cell r="D2727">
            <v>10</v>
          </cell>
          <cell r="E2727" t="str">
            <v>G</v>
          </cell>
        </row>
        <row r="2728">
          <cell r="B2728" t="str">
            <v>F200995</v>
          </cell>
          <cell r="C2728" t="str">
            <v>F200995</v>
          </cell>
          <cell r="D2728">
            <v>11</v>
          </cell>
          <cell r="E2728" t="str">
            <v>F</v>
          </cell>
        </row>
        <row r="2729">
          <cell r="B2729" t="str">
            <v>F200996</v>
          </cell>
          <cell r="C2729" t="str">
            <v>F200996</v>
          </cell>
          <cell r="D2729">
            <v>11</v>
          </cell>
          <cell r="E2729" t="str">
            <v>F</v>
          </cell>
        </row>
        <row r="2730">
          <cell r="B2730" t="str">
            <v>1000HN-LWRCNYN</v>
          </cell>
          <cell r="C2730" t="str">
            <v>HN-LWRCNYN</v>
          </cell>
          <cell r="D2730">
            <v>8</v>
          </cell>
          <cell r="E2730" t="str">
            <v>G</v>
          </cell>
        </row>
        <row r="2731">
          <cell r="B2731" t="str">
            <v>F200607</v>
          </cell>
          <cell r="C2731" t="str">
            <v>F200607</v>
          </cell>
          <cell r="D2731">
            <v>9</v>
          </cell>
          <cell r="E2731" t="str">
            <v>F</v>
          </cell>
        </row>
        <row r="2732">
          <cell r="B2732" t="str">
            <v>1000LCBIGCRK3</v>
          </cell>
          <cell r="C2732" t="str">
            <v>LCBIGCRK3</v>
          </cell>
          <cell r="D2732">
            <v>10</v>
          </cell>
          <cell r="E2732" t="str">
            <v>G</v>
          </cell>
        </row>
        <row r="2733">
          <cell r="B2733" t="str">
            <v>F200997</v>
          </cell>
          <cell r="C2733" t="str">
            <v>F200997</v>
          </cell>
          <cell r="D2733">
            <v>11</v>
          </cell>
          <cell r="E2733" t="str">
            <v>F</v>
          </cell>
        </row>
        <row r="2734">
          <cell r="B2734" t="str">
            <v>F200998</v>
          </cell>
          <cell r="C2734" t="str">
            <v>F200998</v>
          </cell>
          <cell r="D2734">
            <v>11</v>
          </cell>
          <cell r="E2734" t="str">
            <v>F</v>
          </cell>
        </row>
        <row r="2735">
          <cell r="B2735" t="str">
            <v>F200999</v>
          </cell>
          <cell r="C2735" t="str">
            <v>F200999</v>
          </cell>
          <cell r="D2735">
            <v>11</v>
          </cell>
          <cell r="E2735" t="str">
            <v>F</v>
          </cell>
        </row>
        <row r="2736">
          <cell r="B2736" t="str">
            <v>F201000</v>
          </cell>
          <cell r="C2736" t="str">
            <v>F201000</v>
          </cell>
          <cell r="D2736">
            <v>11</v>
          </cell>
          <cell r="E2736" t="str">
            <v>F</v>
          </cell>
        </row>
        <row r="2737">
          <cell r="B2737" t="str">
            <v>F201001</v>
          </cell>
          <cell r="C2737" t="str">
            <v>F201001</v>
          </cell>
          <cell r="D2737">
            <v>11</v>
          </cell>
          <cell r="E2737" t="str">
            <v>F</v>
          </cell>
        </row>
        <row r="2738">
          <cell r="B2738" t="str">
            <v>F201002</v>
          </cell>
          <cell r="C2738" t="str">
            <v>F201002</v>
          </cell>
          <cell r="D2738">
            <v>11</v>
          </cell>
          <cell r="E2738" t="str">
            <v>F</v>
          </cell>
        </row>
        <row r="2739">
          <cell r="B2739" t="str">
            <v>F201003</v>
          </cell>
          <cell r="C2739" t="str">
            <v>F201003</v>
          </cell>
          <cell r="D2739">
            <v>11</v>
          </cell>
          <cell r="E2739" t="str">
            <v>F</v>
          </cell>
        </row>
        <row r="2740">
          <cell r="B2740" t="str">
            <v>F201004</v>
          </cell>
          <cell r="C2740" t="str">
            <v>F201004</v>
          </cell>
          <cell r="D2740">
            <v>11</v>
          </cell>
          <cell r="E2740" t="str">
            <v>F</v>
          </cell>
        </row>
        <row r="2741">
          <cell r="B2741" t="str">
            <v>F201005</v>
          </cell>
          <cell r="C2741" t="str">
            <v>F201005</v>
          </cell>
          <cell r="D2741">
            <v>11</v>
          </cell>
          <cell r="E2741" t="str">
            <v>F</v>
          </cell>
        </row>
        <row r="2742">
          <cell r="B2742" t="str">
            <v>F201006</v>
          </cell>
          <cell r="C2742" t="str">
            <v>F201006</v>
          </cell>
          <cell r="D2742">
            <v>11</v>
          </cell>
          <cell r="E2742" t="str">
            <v>F</v>
          </cell>
        </row>
        <row r="2743">
          <cell r="B2743" t="str">
            <v>F201007</v>
          </cell>
          <cell r="C2743" t="str">
            <v>F201007</v>
          </cell>
          <cell r="D2743">
            <v>11</v>
          </cell>
          <cell r="E2743" t="str">
            <v>F</v>
          </cell>
        </row>
        <row r="2744">
          <cell r="B2744" t="str">
            <v>F201008</v>
          </cell>
          <cell r="C2744" t="str">
            <v>F201008</v>
          </cell>
          <cell r="D2744">
            <v>11</v>
          </cell>
          <cell r="E2744" t="str">
            <v>F</v>
          </cell>
        </row>
        <row r="2745">
          <cell r="B2745" t="str">
            <v>F201009</v>
          </cell>
          <cell r="C2745" t="str">
            <v>F201009</v>
          </cell>
          <cell r="D2745">
            <v>11</v>
          </cell>
          <cell r="E2745" t="str">
            <v>F</v>
          </cell>
        </row>
        <row r="2746">
          <cell r="B2746" t="str">
            <v>F201010</v>
          </cell>
          <cell r="C2746" t="str">
            <v>F201010</v>
          </cell>
          <cell r="D2746">
            <v>11</v>
          </cell>
          <cell r="E2746" t="str">
            <v>F</v>
          </cell>
        </row>
        <row r="2747">
          <cell r="B2747" t="str">
            <v>1000LCBIGCRK4</v>
          </cell>
          <cell r="C2747" t="str">
            <v>LCBIGCRK4</v>
          </cell>
          <cell r="D2747">
            <v>10</v>
          </cell>
          <cell r="E2747" t="str">
            <v>G</v>
          </cell>
        </row>
        <row r="2748">
          <cell r="B2748" t="str">
            <v>F201011</v>
          </cell>
          <cell r="C2748" t="str">
            <v>F201011</v>
          </cell>
          <cell r="D2748">
            <v>11</v>
          </cell>
          <cell r="E2748" t="str">
            <v>F</v>
          </cell>
        </row>
        <row r="2749">
          <cell r="B2749" t="str">
            <v>F201012</v>
          </cell>
          <cell r="C2749" t="str">
            <v>F201012</v>
          </cell>
          <cell r="D2749">
            <v>11</v>
          </cell>
          <cell r="E2749" t="str">
            <v>F</v>
          </cell>
        </row>
        <row r="2750">
          <cell r="B2750" t="str">
            <v>F201013</v>
          </cell>
          <cell r="C2750" t="str">
            <v>F201013</v>
          </cell>
          <cell r="D2750">
            <v>11</v>
          </cell>
          <cell r="E2750" t="str">
            <v>F</v>
          </cell>
        </row>
        <row r="2751">
          <cell r="B2751" t="str">
            <v>F201014</v>
          </cell>
          <cell r="C2751" t="str">
            <v>F201014</v>
          </cell>
          <cell r="D2751">
            <v>11</v>
          </cell>
          <cell r="E2751" t="str">
            <v>F</v>
          </cell>
        </row>
        <row r="2752">
          <cell r="B2752" t="str">
            <v>F201015</v>
          </cell>
          <cell r="C2752" t="str">
            <v>F201015</v>
          </cell>
          <cell r="D2752">
            <v>11</v>
          </cell>
          <cell r="E2752" t="str">
            <v>F</v>
          </cell>
        </row>
        <row r="2753">
          <cell r="B2753" t="str">
            <v>F201016</v>
          </cell>
          <cell r="C2753" t="str">
            <v>F201016</v>
          </cell>
          <cell r="D2753">
            <v>11</v>
          </cell>
          <cell r="E2753" t="str">
            <v>F</v>
          </cell>
        </row>
        <row r="2754">
          <cell r="B2754" t="str">
            <v>F201017</v>
          </cell>
          <cell r="C2754" t="str">
            <v>F201017</v>
          </cell>
          <cell r="D2754">
            <v>11</v>
          </cell>
          <cell r="E2754" t="str">
            <v>F</v>
          </cell>
        </row>
        <row r="2755">
          <cell r="B2755" t="str">
            <v>F201018</v>
          </cell>
          <cell r="C2755" t="str">
            <v>F201018</v>
          </cell>
          <cell r="D2755">
            <v>11</v>
          </cell>
          <cell r="E2755" t="str">
            <v>F</v>
          </cell>
        </row>
        <row r="2756">
          <cell r="B2756" t="str">
            <v>F201019</v>
          </cell>
          <cell r="C2756" t="str">
            <v>F201019</v>
          </cell>
          <cell r="D2756">
            <v>11</v>
          </cell>
          <cell r="E2756" t="str">
            <v>F</v>
          </cell>
        </row>
        <row r="2757">
          <cell r="B2757" t="str">
            <v>F201020</v>
          </cell>
          <cell r="C2757" t="str">
            <v>F201020</v>
          </cell>
          <cell r="D2757">
            <v>11</v>
          </cell>
          <cell r="E2757" t="str">
            <v>F</v>
          </cell>
        </row>
        <row r="2758">
          <cell r="B2758" t="str">
            <v>F201021</v>
          </cell>
          <cell r="C2758" t="str">
            <v>F201021</v>
          </cell>
          <cell r="D2758">
            <v>11</v>
          </cell>
          <cell r="E2758" t="str">
            <v>F</v>
          </cell>
        </row>
        <row r="2759">
          <cell r="B2759" t="str">
            <v>F201022</v>
          </cell>
          <cell r="C2759" t="str">
            <v>F201022</v>
          </cell>
          <cell r="D2759">
            <v>11</v>
          </cell>
          <cell r="E2759" t="str">
            <v>F</v>
          </cell>
        </row>
        <row r="2760">
          <cell r="B2760" t="str">
            <v>F201023</v>
          </cell>
          <cell r="C2760" t="str">
            <v>F201023</v>
          </cell>
          <cell r="D2760">
            <v>11</v>
          </cell>
          <cell r="E2760" t="str">
            <v>F</v>
          </cell>
        </row>
        <row r="2761">
          <cell r="B2761" t="str">
            <v>F201024</v>
          </cell>
          <cell r="C2761" t="str">
            <v>F201024</v>
          </cell>
          <cell r="D2761">
            <v>11</v>
          </cell>
          <cell r="E2761" t="str">
            <v>F</v>
          </cell>
        </row>
        <row r="2762">
          <cell r="B2762" t="str">
            <v>F525451</v>
          </cell>
          <cell r="C2762" t="str">
            <v>F525451</v>
          </cell>
          <cell r="D2762">
            <v>11</v>
          </cell>
          <cell r="E2762" t="str">
            <v>F</v>
          </cell>
        </row>
        <row r="2763">
          <cell r="B2763" t="str">
            <v>1000HN-MIDCNYN</v>
          </cell>
          <cell r="C2763" t="str">
            <v>HN-MIDCNYN</v>
          </cell>
          <cell r="D2763">
            <v>8</v>
          </cell>
          <cell r="E2763" t="str">
            <v>G</v>
          </cell>
        </row>
        <row r="2764">
          <cell r="B2764" t="str">
            <v>F200608</v>
          </cell>
          <cell r="C2764" t="str">
            <v>F200608</v>
          </cell>
          <cell r="D2764">
            <v>9</v>
          </cell>
          <cell r="E2764" t="str">
            <v>F</v>
          </cell>
        </row>
        <row r="2765">
          <cell r="B2765" t="str">
            <v>1000MC-BIGCRK2</v>
          </cell>
          <cell r="C2765" t="str">
            <v>MC-BIGCRK2</v>
          </cell>
          <cell r="D2765">
            <v>10</v>
          </cell>
          <cell r="E2765" t="str">
            <v>G</v>
          </cell>
        </row>
        <row r="2766">
          <cell r="B2766" t="str">
            <v>F201025</v>
          </cell>
          <cell r="C2766" t="str">
            <v>F201025</v>
          </cell>
          <cell r="D2766">
            <v>11</v>
          </cell>
          <cell r="E2766" t="str">
            <v>F</v>
          </cell>
        </row>
        <row r="2767">
          <cell r="B2767" t="str">
            <v>F201026</v>
          </cell>
          <cell r="C2767" t="str">
            <v>F201026</v>
          </cell>
          <cell r="D2767">
            <v>11</v>
          </cell>
          <cell r="E2767" t="str">
            <v>F</v>
          </cell>
        </row>
        <row r="2768">
          <cell r="B2768" t="str">
            <v>F201027</v>
          </cell>
          <cell r="C2768" t="str">
            <v>F201027</v>
          </cell>
          <cell r="D2768">
            <v>11</v>
          </cell>
          <cell r="E2768" t="str">
            <v>F</v>
          </cell>
        </row>
        <row r="2769">
          <cell r="B2769" t="str">
            <v>F201028</v>
          </cell>
          <cell r="C2769" t="str">
            <v>F201028</v>
          </cell>
          <cell r="D2769">
            <v>11</v>
          </cell>
          <cell r="E2769" t="str">
            <v>F</v>
          </cell>
        </row>
        <row r="2770">
          <cell r="B2770" t="str">
            <v>F201029</v>
          </cell>
          <cell r="C2770" t="str">
            <v>F201029</v>
          </cell>
          <cell r="D2770">
            <v>11</v>
          </cell>
          <cell r="E2770" t="str">
            <v>F</v>
          </cell>
        </row>
        <row r="2771">
          <cell r="B2771" t="str">
            <v>F201030</v>
          </cell>
          <cell r="C2771" t="str">
            <v>F201030</v>
          </cell>
          <cell r="D2771">
            <v>11</v>
          </cell>
          <cell r="E2771" t="str">
            <v>F</v>
          </cell>
        </row>
        <row r="2772">
          <cell r="B2772" t="str">
            <v>F201031</v>
          </cell>
          <cell r="C2772" t="str">
            <v>F201031</v>
          </cell>
          <cell r="D2772">
            <v>11</v>
          </cell>
          <cell r="E2772" t="str">
            <v>F</v>
          </cell>
        </row>
        <row r="2773">
          <cell r="B2773" t="str">
            <v>F201032</v>
          </cell>
          <cell r="C2773" t="str">
            <v>F201032</v>
          </cell>
          <cell r="D2773">
            <v>11</v>
          </cell>
          <cell r="E2773" t="str">
            <v>F</v>
          </cell>
        </row>
        <row r="2774">
          <cell r="B2774" t="str">
            <v>F201033</v>
          </cell>
          <cell r="C2774" t="str">
            <v>F201033</v>
          </cell>
          <cell r="D2774">
            <v>11</v>
          </cell>
          <cell r="E2774" t="str">
            <v>F</v>
          </cell>
        </row>
        <row r="2775">
          <cell r="B2775" t="str">
            <v>F201034</v>
          </cell>
          <cell r="C2775" t="str">
            <v>F201034</v>
          </cell>
          <cell r="D2775">
            <v>11</v>
          </cell>
          <cell r="E2775" t="str">
            <v>F</v>
          </cell>
        </row>
        <row r="2776">
          <cell r="B2776" t="str">
            <v>F201035</v>
          </cell>
          <cell r="C2776" t="str">
            <v>F201035</v>
          </cell>
          <cell r="D2776">
            <v>11</v>
          </cell>
          <cell r="E2776" t="str">
            <v>F</v>
          </cell>
        </row>
        <row r="2777">
          <cell r="B2777" t="str">
            <v>F201036</v>
          </cell>
          <cell r="C2777" t="str">
            <v>F201036</v>
          </cell>
          <cell r="D2777">
            <v>11</v>
          </cell>
          <cell r="E2777" t="str">
            <v>F</v>
          </cell>
        </row>
        <row r="2778">
          <cell r="B2778" t="str">
            <v>F201037</v>
          </cell>
          <cell r="C2778" t="str">
            <v>F201037</v>
          </cell>
          <cell r="D2778">
            <v>11</v>
          </cell>
          <cell r="E2778" t="str">
            <v>F</v>
          </cell>
        </row>
        <row r="2779">
          <cell r="B2779" t="str">
            <v>F201038</v>
          </cell>
          <cell r="C2779" t="str">
            <v>F201038</v>
          </cell>
          <cell r="D2779">
            <v>11</v>
          </cell>
          <cell r="E2779" t="str">
            <v>F</v>
          </cell>
        </row>
        <row r="2780">
          <cell r="B2780" t="str">
            <v>1000MC-BGCK-2A</v>
          </cell>
          <cell r="C2780" t="str">
            <v>MC-BGCK-2A</v>
          </cell>
          <cell r="D2780">
            <v>10</v>
          </cell>
          <cell r="E2780" t="str">
            <v>G</v>
          </cell>
        </row>
        <row r="2781">
          <cell r="B2781" t="str">
            <v>F201039</v>
          </cell>
          <cell r="C2781" t="str">
            <v>F201039</v>
          </cell>
          <cell r="D2781">
            <v>11</v>
          </cell>
          <cell r="E2781" t="str">
            <v>F</v>
          </cell>
        </row>
        <row r="2782">
          <cell r="B2782" t="str">
            <v>F201040</v>
          </cell>
          <cell r="C2782" t="str">
            <v>F201040</v>
          </cell>
          <cell r="D2782">
            <v>11</v>
          </cell>
          <cell r="E2782" t="str">
            <v>F</v>
          </cell>
        </row>
        <row r="2783">
          <cell r="B2783" t="str">
            <v>F201041</v>
          </cell>
          <cell r="C2783" t="str">
            <v>F201041</v>
          </cell>
          <cell r="D2783">
            <v>11</v>
          </cell>
          <cell r="E2783" t="str">
            <v>F</v>
          </cell>
        </row>
        <row r="2784">
          <cell r="B2784" t="str">
            <v>F201042</v>
          </cell>
          <cell r="C2784" t="str">
            <v>F201042</v>
          </cell>
          <cell r="D2784">
            <v>11</v>
          </cell>
          <cell r="E2784" t="str">
            <v>F</v>
          </cell>
        </row>
        <row r="2785">
          <cell r="B2785" t="str">
            <v>F201043</v>
          </cell>
          <cell r="C2785" t="str">
            <v>F201043</v>
          </cell>
          <cell r="D2785">
            <v>11</v>
          </cell>
          <cell r="E2785" t="str">
            <v>F</v>
          </cell>
        </row>
        <row r="2786">
          <cell r="B2786" t="str">
            <v>F201044</v>
          </cell>
          <cell r="C2786" t="str">
            <v>F201044</v>
          </cell>
          <cell r="D2786">
            <v>11</v>
          </cell>
          <cell r="E2786" t="str">
            <v>F</v>
          </cell>
        </row>
        <row r="2787">
          <cell r="B2787" t="str">
            <v>F201045</v>
          </cell>
          <cell r="C2787" t="str">
            <v>F201045</v>
          </cell>
          <cell r="D2787">
            <v>11</v>
          </cell>
          <cell r="E2787" t="str">
            <v>F</v>
          </cell>
        </row>
        <row r="2788">
          <cell r="B2788" t="str">
            <v>F201046</v>
          </cell>
          <cell r="C2788" t="str">
            <v>F201046</v>
          </cell>
          <cell r="D2788">
            <v>11</v>
          </cell>
          <cell r="E2788" t="str">
            <v>F</v>
          </cell>
        </row>
        <row r="2789">
          <cell r="B2789" t="str">
            <v>F201047</v>
          </cell>
          <cell r="C2789" t="str">
            <v>F201047</v>
          </cell>
          <cell r="D2789">
            <v>11</v>
          </cell>
          <cell r="E2789" t="str">
            <v>F</v>
          </cell>
        </row>
        <row r="2790">
          <cell r="B2790" t="str">
            <v>F201048</v>
          </cell>
          <cell r="C2790" t="str">
            <v>F201048</v>
          </cell>
          <cell r="D2790">
            <v>11</v>
          </cell>
          <cell r="E2790" t="str">
            <v>F</v>
          </cell>
        </row>
        <row r="2791">
          <cell r="B2791" t="str">
            <v>F201049</v>
          </cell>
          <cell r="C2791" t="str">
            <v>F201049</v>
          </cell>
          <cell r="D2791">
            <v>11</v>
          </cell>
          <cell r="E2791" t="str">
            <v>F</v>
          </cell>
        </row>
        <row r="2792">
          <cell r="B2792" t="str">
            <v>F201050</v>
          </cell>
          <cell r="C2792" t="str">
            <v>F201050</v>
          </cell>
          <cell r="D2792">
            <v>11</v>
          </cell>
          <cell r="E2792" t="str">
            <v>F</v>
          </cell>
        </row>
        <row r="2793">
          <cell r="B2793" t="str">
            <v>1000MC-BIGCRK8</v>
          </cell>
          <cell r="C2793" t="str">
            <v>MC-BIGCRK8</v>
          </cell>
          <cell r="D2793">
            <v>10</v>
          </cell>
          <cell r="E2793" t="str">
            <v>G</v>
          </cell>
        </row>
        <row r="2794">
          <cell r="B2794" t="str">
            <v>F201051</v>
          </cell>
          <cell r="C2794" t="str">
            <v>F201051</v>
          </cell>
          <cell r="D2794">
            <v>11</v>
          </cell>
          <cell r="E2794" t="str">
            <v>F</v>
          </cell>
        </row>
        <row r="2795">
          <cell r="B2795" t="str">
            <v>F201052</v>
          </cell>
          <cell r="C2795" t="str">
            <v>F201052</v>
          </cell>
          <cell r="D2795">
            <v>11</v>
          </cell>
          <cell r="E2795" t="str">
            <v>F</v>
          </cell>
        </row>
        <row r="2796">
          <cell r="B2796" t="str">
            <v>F201053</v>
          </cell>
          <cell r="C2796" t="str">
            <v>F201053</v>
          </cell>
          <cell r="D2796">
            <v>11</v>
          </cell>
          <cell r="E2796" t="str">
            <v>F</v>
          </cell>
        </row>
        <row r="2797">
          <cell r="B2797" t="str">
            <v>F201054</v>
          </cell>
          <cell r="C2797" t="str">
            <v>F201054</v>
          </cell>
          <cell r="D2797">
            <v>11</v>
          </cell>
          <cell r="E2797" t="str">
            <v>F</v>
          </cell>
        </row>
        <row r="2798">
          <cell r="B2798" t="str">
            <v>F201055</v>
          </cell>
          <cell r="C2798" t="str">
            <v>F201055</v>
          </cell>
          <cell r="D2798">
            <v>11</v>
          </cell>
          <cell r="E2798" t="str">
            <v>F</v>
          </cell>
        </row>
        <row r="2799">
          <cell r="B2799" t="str">
            <v>F201056</v>
          </cell>
          <cell r="C2799" t="str">
            <v>F201056</v>
          </cell>
          <cell r="D2799">
            <v>11</v>
          </cell>
          <cell r="E2799" t="str">
            <v>F</v>
          </cell>
        </row>
        <row r="2800">
          <cell r="B2800" t="str">
            <v>F201057</v>
          </cell>
          <cell r="C2800" t="str">
            <v>F201057</v>
          </cell>
          <cell r="D2800">
            <v>11</v>
          </cell>
          <cell r="E2800" t="str">
            <v>F</v>
          </cell>
        </row>
        <row r="2801">
          <cell r="B2801" t="str">
            <v>F201058</v>
          </cell>
          <cell r="C2801" t="str">
            <v>F201058</v>
          </cell>
          <cell r="D2801">
            <v>11</v>
          </cell>
          <cell r="E2801" t="str">
            <v>F</v>
          </cell>
        </row>
        <row r="2802">
          <cell r="B2802" t="str">
            <v>F201059</v>
          </cell>
          <cell r="C2802" t="str">
            <v>F201059</v>
          </cell>
          <cell r="D2802">
            <v>11</v>
          </cell>
          <cell r="E2802" t="str">
            <v>F</v>
          </cell>
        </row>
        <row r="2803">
          <cell r="B2803" t="str">
            <v>F201060</v>
          </cell>
          <cell r="C2803" t="str">
            <v>F201060</v>
          </cell>
          <cell r="D2803">
            <v>11</v>
          </cell>
          <cell r="E2803" t="str">
            <v>F</v>
          </cell>
        </row>
        <row r="2804">
          <cell r="B2804" t="str">
            <v>F201061</v>
          </cell>
          <cell r="C2804" t="str">
            <v>F201061</v>
          </cell>
          <cell r="D2804">
            <v>11</v>
          </cell>
          <cell r="E2804" t="str">
            <v>F</v>
          </cell>
        </row>
        <row r="2805">
          <cell r="B2805" t="str">
            <v>F201062</v>
          </cell>
          <cell r="C2805" t="str">
            <v>F201062</v>
          </cell>
          <cell r="D2805">
            <v>11</v>
          </cell>
          <cell r="E2805" t="str">
            <v>F</v>
          </cell>
        </row>
        <row r="2806">
          <cell r="B2806" t="str">
            <v>1000MC-MAMPH</v>
          </cell>
          <cell r="C2806" t="str">
            <v>MC-MAMPH</v>
          </cell>
          <cell r="D2806">
            <v>10</v>
          </cell>
          <cell r="E2806" t="str">
            <v>G</v>
          </cell>
        </row>
        <row r="2807">
          <cell r="B2807" t="str">
            <v>F201063</v>
          </cell>
          <cell r="C2807" t="str">
            <v>F201063</v>
          </cell>
          <cell r="D2807">
            <v>11</v>
          </cell>
          <cell r="E2807" t="str">
            <v>F</v>
          </cell>
        </row>
        <row r="2808">
          <cell r="B2808" t="str">
            <v>F201064</v>
          </cell>
          <cell r="C2808" t="str">
            <v>F201064</v>
          </cell>
          <cell r="D2808">
            <v>11</v>
          </cell>
          <cell r="E2808" t="str">
            <v>F</v>
          </cell>
        </row>
        <row r="2809">
          <cell r="B2809" t="str">
            <v>F201065</v>
          </cell>
          <cell r="C2809" t="str">
            <v>F201065</v>
          </cell>
          <cell r="D2809">
            <v>11</v>
          </cell>
          <cell r="E2809" t="str">
            <v>F</v>
          </cell>
        </row>
        <row r="2810">
          <cell r="B2810" t="str">
            <v>F201066</v>
          </cell>
          <cell r="C2810" t="str">
            <v>F201066</v>
          </cell>
          <cell r="D2810">
            <v>11</v>
          </cell>
          <cell r="E2810" t="str">
            <v>F</v>
          </cell>
        </row>
        <row r="2811">
          <cell r="B2811" t="str">
            <v>F201067</v>
          </cell>
          <cell r="C2811" t="str">
            <v>F201067</v>
          </cell>
          <cell r="D2811">
            <v>11</v>
          </cell>
          <cell r="E2811" t="str">
            <v>F</v>
          </cell>
        </row>
        <row r="2812">
          <cell r="B2812" t="str">
            <v>F201068</v>
          </cell>
          <cell r="C2812" t="str">
            <v>F201068</v>
          </cell>
          <cell r="D2812">
            <v>11</v>
          </cell>
          <cell r="E2812" t="str">
            <v>F</v>
          </cell>
        </row>
        <row r="2813">
          <cell r="B2813" t="str">
            <v>F201069</v>
          </cell>
          <cell r="C2813" t="str">
            <v>F201069</v>
          </cell>
          <cell r="D2813">
            <v>11</v>
          </cell>
          <cell r="E2813" t="str">
            <v>F</v>
          </cell>
        </row>
        <row r="2814">
          <cell r="B2814" t="str">
            <v>F201070</v>
          </cell>
          <cell r="C2814" t="str">
            <v>F201070</v>
          </cell>
          <cell r="D2814">
            <v>11</v>
          </cell>
          <cell r="E2814" t="str">
            <v>F</v>
          </cell>
        </row>
        <row r="2815">
          <cell r="B2815" t="str">
            <v>F201071</v>
          </cell>
          <cell r="C2815" t="str">
            <v>F201071</v>
          </cell>
          <cell r="D2815">
            <v>11</v>
          </cell>
          <cell r="E2815" t="str">
            <v>F</v>
          </cell>
        </row>
        <row r="2816">
          <cell r="B2816" t="str">
            <v>F201072</v>
          </cell>
          <cell r="C2816" t="str">
            <v>F201072</v>
          </cell>
          <cell r="D2816">
            <v>11</v>
          </cell>
          <cell r="E2816" t="str">
            <v>F</v>
          </cell>
        </row>
        <row r="2817">
          <cell r="B2817" t="str">
            <v>F201073</v>
          </cell>
          <cell r="C2817" t="str">
            <v>F201073</v>
          </cell>
          <cell r="D2817">
            <v>11</v>
          </cell>
          <cell r="E2817" t="str">
            <v>F</v>
          </cell>
        </row>
        <row r="2818">
          <cell r="B2818" t="str">
            <v>F201074</v>
          </cell>
          <cell r="C2818" t="str">
            <v>F201074</v>
          </cell>
          <cell r="D2818">
            <v>11</v>
          </cell>
          <cell r="E2818" t="str">
            <v>F</v>
          </cell>
        </row>
        <row r="2819">
          <cell r="B2819" t="str">
            <v>1000MC-MMPHRES</v>
          </cell>
          <cell r="C2819" t="str">
            <v>MC-MMPHRES</v>
          </cell>
          <cell r="D2819">
            <v>10</v>
          </cell>
          <cell r="E2819" t="str">
            <v>G</v>
          </cell>
        </row>
        <row r="2820">
          <cell r="B2820" t="str">
            <v>F201075</v>
          </cell>
          <cell r="C2820" t="str">
            <v>F201075</v>
          </cell>
          <cell r="D2820">
            <v>11</v>
          </cell>
          <cell r="E2820" t="str">
            <v>F</v>
          </cell>
        </row>
        <row r="2821">
          <cell r="B2821" t="str">
            <v>F201076</v>
          </cell>
          <cell r="C2821" t="str">
            <v>F201076</v>
          </cell>
          <cell r="D2821">
            <v>11</v>
          </cell>
          <cell r="E2821" t="str">
            <v>F</v>
          </cell>
        </row>
        <row r="2822">
          <cell r="B2822" t="str">
            <v>F201077</v>
          </cell>
          <cell r="C2822" t="str">
            <v>F201077</v>
          </cell>
          <cell r="D2822">
            <v>11</v>
          </cell>
          <cell r="E2822" t="str">
            <v>F</v>
          </cell>
        </row>
        <row r="2823">
          <cell r="B2823" t="str">
            <v>F201078</v>
          </cell>
          <cell r="C2823" t="str">
            <v>F201078</v>
          </cell>
          <cell r="D2823">
            <v>11</v>
          </cell>
          <cell r="E2823" t="str">
            <v>F</v>
          </cell>
        </row>
        <row r="2824">
          <cell r="B2824" t="str">
            <v>1000HN-UPRCNYN</v>
          </cell>
          <cell r="C2824" t="str">
            <v>HN-UPRCNYN</v>
          </cell>
          <cell r="D2824">
            <v>8</v>
          </cell>
          <cell r="E2824" t="str">
            <v>G</v>
          </cell>
        </row>
        <row r="2825">
          <cell r="B2825" t="str">
            <v>F200609</v>
          </cell>
          <cell r="C2825" t="str">
            <v>F200609</v>
          </cell>
          <cell r="D2825">
            <v>9</v>
          </cell>
          <cell r="E2825" t="str">
            <v>F</v>
          </cell>
        </row>
        <row r="2826">
          <cell r="B2826" t="str">
            <v>1000UC-BIGCRK1</v>
          </cell>
          <cell r="C2826" t="str">
            <v>UC-BIGCRK1</v>
          </cell>
          <cell r="D2826">
            <v>10</v>
          </cell>
          <cell r="E2826" t="str">
            <v>G</v>
          </cell>
        </row>
        <row r="2827">
          <cell r="B2827" t="str">
            <v>F201079</v>
          </cell>
          <cell r="C2827" t="str">
            <v>F201079</v>
          </cell>
          <cell r="D2827">
            <v>11</v>
          </cell>
          <cell r="E2827" t="str">
            <v>F</v>
          </cell>
        </row>
        <row r="2828">
          <cell r="B2828" t="str">
            <v>F201080</v>
          </cell>
          <cell r="C2828" t="str">
            <v>F201080</v>
          </cell>
          <cell r="D2828">
            <v>11</v>
          </cell>
          <cell r="E2828" t="str">
            <v>F</v>
          </cell>
        </row>
        <row r="2829">
          <cell r="B2829" t="str">
            <v>F201081</v>
          </cell>
          <cell r="C2829" t="str">
            <v>F201081</v>
          </cell>
          <cell r="D2829">
            <v>11</v>
          </cell>
          <cell r="E2829" t="str">
            <v>F</v>
          </cell>
        </row>
        <row r="2830">
          <cell r="B2830" t="str">
            <v>F201082</v>
          </cell>
          <cell r="C2830" t="str">
            <v>F201082</v>
          </cell>
          <cell r="D2830">
            <v>11</v>
          </cell>
          <cell r="E2830" t="str">
            <v>F</v>
          </cell>
        </row>
        <row r="2831">
          <cell r="B2831" t="str">
            <v>F201083</v>
          </cell>
          <cell r="C2831" t="str">
            <v>F201083</v>
          </cell>
          <cell r="D2831">
            <v>11</v>
          </cell>
          <cell r="E2831" t="str">
            <v>F</v>
          </cell>
        </row>
        <row r="2832">
          <cell r="B2832" t="str">
            <v>F201084</v>
          </cell>
          <cell r="C2832" t="str">
            <v>F201084</v>
          </cell>
          <cell r="D2832">
            <v>11</v>
          </cell>
          <cell r="E2832" t="str">
            <v>F</v>
          </cell>
        </row>
        <row r="2833">
          <cell r="B2833" t="str">
            <v>F201085</v>
          </cell>
          <cell r="C2833" t="str">
            <v>F201085</v>
          </cell>
          <cell r="D2833">
            <v>11</v>
          </cell>
          <cell r="E2833" t="str">
            <v>F</v>
          </cell>
        </row>
        <row r="2834">
          <cell r="B2834" t="str">
            <v>F201086</v>
          </cell>
          <cell r="C2834" t="str">
            <v>F201086</v>
          </cell>
          <cell r="D2834">
            <v>11</v>
          </cell>
          <cell r="E2834" t="str">
            <v>F</v>
          </cell>
        </row>
        <row r="2835">
          <cell r="B2835" t="str">
            <v>F201087</v>
          </cell>
          <cell r="C2835" t="str">
            <v>F201087</v>
          </cell>
          <cell r="D2835">
            <v>11</v>
          </cell>
          <cell r="E2835" t="str">
            <v>F</v>
          </cell>
        </row>
        <row r="2836">
          <cell r="B2836" t="str">
            <v>F201088</v>
          </cell>
          <cell r="C2836" t="str">
            <v>F201088</v>
          </cell>
          <cell r="D2836">
            <v>11</v>
          </cell>
          <cell r="E2836" t="str">
            <v>F</v>
          </cell>
        </row>
        <row r="2837">
          <cell r="B2837" t="str">
            <v>F201089</v>
          </cell>
          <cell r="C2837" t="str">
            <v>F201089</v>
          </cell>
          <cell r="D2837">
            <v>11</v>
          </cell>
          <cell r="E2837" t="str">
            <v>F</v>
          </cell>
        </row>
        <row r="2838">
          <cell r="B2838" t="str">
            <v>F201090</v>
          </cell>
          <cell r="C2838" t="str">
            <v>F201090</v>
          </cell>
          <cell r="D2838">
            <v>11</v>
          </cell>
          <cell r="E2838" t="str">
            <v>F</v>
          </cell>
        </row>
        <row r="2839">
          <cell r="B2839" t="str">
            <v>F201091</v>
          </cell>
          <cell r="C2839" t="str">
            <v>F201091</v>
          </cell>
          <cell r="D2839">
            <v>11</v>
          </cell>
          <cell r="E2839" t="str">
            <v>F</v>
          </cell>
        </row>
        <row r="2840">
          <cell r="B2840" t="str">
            <v>F201092</v>
          </cell>
          <cell r="C2840" t="str">
            <v>F201092</v>
          </cell>
          <cell r="D2840">
            <v>11</v>
          </cell>
          <cell r="E2840" t="str">
            <v>F</v>
          </cell>
        </row>
        <row r="2841">
          <cell r="B2841" t="str">
            <v>1000UCEASTWOOD</v>
          </cell>
          <cell r="C2841" t="str">
            <v>UCEASTWOOD</v>
          </cell>
          <cell r="D2841">
            <v>10</v>
          </cell>
          <cell r="E2841" t="str">
            <v>G</v>
          </cell>
        </row>
        <row r="2842">
          <cell r="B2842" t="str">
            <v>F201093</v>
          </cell>
          <cell r="C2842" t="str">
            <v>F201093</v>
          </cell>
          <cell r="D2842">
            <v>11</v>
          </cell>
          <cell r="E2842" t="str">
            <v>F</v>
          </cell>
        </row>
        <row r="2843">
          <cell r="B2843" t="str">
            <v>F201094</v>
          </cell>
          <cell r="C2843" t="str">
            <v>F201094</v>
          </cell>
          <cell r="D2843">
            <v>11</v>
          </cell>
          <cell r="E2843" t="str">
            <v>F</v>
          </cell>
        </row>
        <row r="2844">
          <cell r="B2844" t="str">
            <v>F201095</v>
          </cell>
          <cell r="C2844" t="str">
            <v>F201095</v>
          </cell>
          <cell r="D2844">
            <v>11</v>
          </cell>
          <cell r="E2844" t="str">
            <v>F</v>
          </cell>
        </row>
        <row r="2845">
          <cell r="B2845" t="str">
            <v>F201096</v>
          </cell>
          <cell r="C2845" t="str">
            <v>F201096</v>
          </cell>
          <cell r="D2845">
            <v>11</v>
          </cell>
          <cell r="E2845" t="str">
            <v>F</v>
          </cell>
        </row>
        <row r="2846">
          <cell r="B2846" t="str">
            <v>F201097</v>
          </cell>
          <cell r="C2846" t="str">
            <v>F201097</v>
          </cell>
          <cell r="D2846">
            <v>11</v>
          </cell>
          <cell r="E2846" t="str">
            <v>F</v>
          </cell>
        </row>
        <row r="2847">
          <cell r="B2847" t="str">
            <v>F201098</v>
          </cell>
          <cell r="C2847" t="str">
            <v>F201098</v>
          </cell>
          <cell r="D2847">
            <v>11</v>
          </cell>
          <cell r="E2847" t="str">
            <v>F</v>
          </cell>
        </row>
        <row r="2848">
          <cell r="B2848" t="str">
            <v>F201099</v>
          </cell>
          <cell r="C2848" t="str">
            <v>F201099</v>
          </cell>
          <cell r="D2848">
            <v>11</v>
          </cell>
          <cell r="E2848" t="str">
            <v>F</v>
          </cell>
        </row>
        <row r="2849">
          <cell r="B2849" t="str">
            <v>F201100</v>
          </cell>
          <cell r="C2849" t="str">
            <v>F201100</v>
          </cell>
          <cell r="D2849">
            <v>11</v>
          </cell>
          <cell r="E2849" t="str">
            <v>F</v>
          </cell>
        </row>
        <row r="2850">
          <cell r="B2850" t="str">
            <v>F201101</v>
          </cell>
          <cell r="C2850" t="str">
            <v>F201101</v>
          </cell>
          <cell r="D2850">
            <v>11</v>
          </cell>
          <cell r="E2850" t="str">
            <v>F</v>
          </cell>
        </row>
        <row r="2851">
          <cell r="B2851" t="str">
            <v>F201102</v>
          </cell>
          <cell r="C2851" t="str">
            <v>F201102</v>
          </cell>
          <cell r="D2851">
            <v>11</v>
          </cell>
          <cell r="E2851" t="str">
            <v>F</v>
          </cell>
        </row>
        <row r="2852">
          <cell r="B2852" t="str">
            <v>F201103</v>
          </cell>
          <cell r="C2852" t="str">
            <v>F201103</v>
          </cell>
          <cell r="D2852">
            <v>11</v>
          </cell>
          <cell r="E2852" t="str">
            <v>F</v>
          </cell>
        </row>
        <row r="2853">
          <cell r="B2853" t="str">
            <v>F201104</v>
          </cell>
          <cell r="C2853" t="str">
            <v>F201104</v>
          </cell>
          <cell r="D2853">
            <v>11</v>
          </cell>
          <cell r="E2853" t="str">
            <v>F</v>
          </cell>
        </row>
        <row r="2854">
          <cell r="B2854" t="str">
            <v>F201105</v>
          </cell>
          <cell r="C2854" t="str">
            <v>F201105</v>
          </cell>
          <cell r="D2854">
            <v>11</v>
          </cell>
          <cell r="E2854" t="str">
            <v>F</v>
          </cell>
        </row>
        <row r="2855">
          <cell r="B2855" t="str">
            <v>F201106</v>
          </cell>
          <cell r="C2855" t="str">
            <v>F201106</v>
          </cell>
          <cell r="D2855">
            <v>11</v>
          </cell>
          <cell r="E2855" t="str">
            <v>F</v>
          </cell>
        </row>
        <row r="2856">
          <cell r="B2856" t="str">
            <v>F201107</v>
          </cell>
          <cell r="C2856" t="str">
            <v>F201107</v>
          </cell>
          <cell r="D2856">
            <v>11</v>
          </cell>
          <cell r="E2856" t="str">
            <v>F</v>
          </cell>
        </row>
        <row r="2857">
          <cell r="B2857" t="str">
            <v>1000UCEDISONLK</v>
          </cell>
          <cell r="C2857" t="str">
            <v>UCEDISONLK</v>
          </cell>
          <cell r="D2857">
            <v>10</v>
          </cell>
          <cell r="E2857" t="str">
            <v>G</v>
          </cell>
        </row>
        <row r="2858">
          <cell r="B2858" t="str">
            <v>F201108</v>
          </cell>
          <cell r="C2858" t="str">
            <v>F201108</v>
          </cell>
          <cell r="D2858">
            <v>11</v>
          </cell>
          <cell r="E2858" t="str">
            <v>F</v>
          </cell>
        </row>
        <row r="2859">
          <cell r="B2859" t="str">
            <v>F201109</v>
          </cell>
          <cell r="C2859" t="str">
            <v>F201109</v>
          </cell>
          <cell r="D2859">
            <v>11</v>
          </cell>
          <cell r="E2859" t="str">
            <v>F</v>
          </cell>
        </row>
        <row r="2860">
          <cell r="B2860" t="str">
            <v>F201110</v>
          </cell>
          <cell r="C2860" t="str">
            <v>F201110</v>
          </cell>
          <cell r="D2860">
            <v>11</v>
          </cell>
          <cell r="E2860" t="str">
            <v>F</v>
          </cell>
        </row>
        <row r="2861">
          <cell r="B2861" t="str">
            <v>F201111</v>
          </cell>
          <cell r="C2861" t="str">
            <v>F201111</v>
          </cell>
          <cell r="D2861">
            <v>11</v>
          </cell>
          <cell r="E2861" t="str">
            <v>F</v>
          </cell>
        </row>
        <row r="2862">
          <cell r="B2862" t="str">
            <v>1000UCFLORLAKE</v>
          </cell>
          <cell r="C2862" t="str">
            <v>UCFLORLAKE</v>
          </cell>
          <cell r="D2862">
            <v>10</v>
          </cell>
          <cell r="E2862" t="str">
            <v>G</v>
          </cell>
        </row>
        <row r="2863">
          <cell r="B2863" t="str">
            <v>F201112</v>
          </cell>
          <cell r="C2863" t="str">
            <v>F201112</v>
          </cell>
          <cell r="D2863">
            <v>11</v>
          </cell>
          <cell r="E2863" t="str">
            <v>F</v>
          </cell>
        </row>
        <row r="2864">
          <cell r="B2864" t="str">
            <v>F201113</v>
          </cell>
          <cell r="C2864" t="str">
            <v>F201113</v>
          </cell>
          <cell r="D2864">
            <v>11</v>
          </cell>
          <cell r="E2864" t="str">
            <v>F</v>
          </cell>
        </row>
        <row r="2865">
          <cell r="B2865" t="str">
            <v>F201114</v>
          </cell>
          <cell r="C2865" t="str">
            <v>F201114</v>
          </cell>
          <cell r="D2865">
            <v>11</v>
          </cell>
          <cell r="E2865" t="str">
            <v>F</v>
          </cell>
        </row>
        <row r="2866">
          <cell r="B2866" t="str">
            <v>1000UCHUNTLAKE</v>
          </cell>
          <cell r="C2866" t="str">
            <v>UCHUNTLAKE</v>
          </cell>
          <cell r="D2866">
            <v>10</v>
          </cell>
          <cell r="E2866" t="str">
            <v>G</v>
          </cell>
        </row>
        <row r="2867">
          <cell r="B2867" t="str">
            <v>F201115</v>
          </cell>
          <cell r="C2867" t="str">
            <v>F201115</v>
          </cell>
          <cell r="D2867">
            <v>11</v>
          </cell>
          <cell r="E2867" t="str">
            <v>F</v>
          </cell>
        </row>
        <row r="2868">
          <cell r="B2868" t="str">
            <v>F201116</v>
          </cell>
          <cell r="C2868" t="str">
            <v>F201116</v>
          </cell>
          <cell r="D2868">
            <v>11</v>
          </cell>
          <cell r="E2868" t="str">
            <v>F</v>
          </cell>
        </row>
        <row r="2869">
          <cell r="B2869" t="str">
            <v>F201117</v>
          </cell>
          <cell r="C2869" t="str">
            <v>F201117</v>
          </cell>
          <cell r="D2869">
            <v>11</v>
          </cell>
          <cell r="E2869" t="str">
            <v>F</v>
          </cell>
        </row>
        <row r="2870">
          <cell r="B2870" t="str">
            <v>1000UCPORTALPH</v>
          </cell>
          <cell r="C2870" t="str">
            <v>UCPORTALPH</v>
          </cell>
          <cell r="D2870">
            <v>10</v>
          </cell>
          <cell r="E2870" t="str">
            <v>G</v>
          </cell>
        </row>
        <row r="2871">
          <cell r="B2871" t="str">
            <v>F201118</v>
          </cell>
          <cell r="C2871" t="str">
            <v>F201118</v>
          </cell>
          <cell r="D2871">
            <v>11</v>
          </cell>
          <cell r="E2871" t="str">
            <v>F</v>
          </cell>
        </row>
        <row r="2872">
          <cell r="B2872" t="str">
            <v>F201119</v>
          </cell>
          <cell r="C2872" t="str">
            <v>F201119</v>
          </cell>
          <cell r="D2872">
            <v>11</v>
          </cell>
          <cell r="E2872" t="str">
            <v>F</v>
          </cell>
        </row>
        <row r="2873">
          <cell r="B2873" t="str">
            <v>F201120</v>
          </cell>
          <cell r="C2873" t="str">
            <v>F201120</v>
          </cell>
          <cell r="D2873">
            <v>11</v>
          </cell>
          <cell r="E2873" t="str">
            <v>F</v>
          </cell>
        </row>
        <row r="2874">
          <cell r="B2874" t="str">
            <v>F201121</v>
          </cell>
          <cell r="C2874" t="str">
            <v>F201121</v>
          </cell>
          <cell r="D2874">
            <v>11</v>
          </cell>
          <cell r="E2874" t="str">
            <v>F</v>
          </cell>
        </row>
        <row r="2875">
          <cell r="B2875" t="str">
            <v>F201122</v>
          </cell>
          <cell r="C2875" t="str">
            <v>F201122</v>
          </cell>
          <cell r="D2875">
            <v>11</v>
          </cell>
          <cell r="E2875" t="str">
            <v>F</v>
          </cell>
        </row>
        <row r="2876">
          <cell r="B2876" t="str">
            <v>F201123</v>
          </cell>
          <cell r="C2876" t="str">
            <v>F201123</v>
          </cell>
          <cell r="D2876">
            <v>11</v>
          </cell>
          <cell r="E2876" t="str">
            <v>F</v>
          </cell>
        </row>
        <row r="2877">
          <cell r="B2877" t="str">
            <v>F201124</v>
          </cell>
          <cell r="C2877" t="str">
            <v>F201124</v>
          </cell>
          <cell r="D2877">
            <v>11</v>
          </cell>
          <cell r="E2877" t="str">
            <v>F</v>
          </cell>
        </row>
        <row r="2878">
          <cell r="B2878" t="str">
            <v>F201125</v>
          </cell>
          <cell r="C2878" t="str">
            <v>F201125</v>
          </cell>
          <cell r="D2878">
            <v>11</v>
          </cell>
          <cell r="E2878" t="str">
            <v>F</v>
          </cell>
        </row>
        <row r="2879">
          <cell r="B2879" t="str">
            <v>F201126</v>
          </cell>
          <cell r="C2879" t="str">
            <v>F201126</v>
          </cell>
          <cell r="D2879">
            <v>11</v>
          </cell>
          <cell r="E2879" t="str">
            <v>F</v>
          </cell>
        </row>
        <row r="2880">
          <cell r="B2880" t="str">
            <v>F201127</v>
          </cell>
          <cell r="C2880" t="str">
            <v>F201127</v>
          </cell>
          <cell r="D2880">
            <v>11</v>
          </cell>
          <cell r="E2880" t="str">
            <v>F</v>
          </cell>
        </row>
        <row r="2881">
          <cell r="B2881" t="str">
            <v>F201128</v>
          </cell>
          <cell r="C2881" t="str">
            <v>F201128</v>
          </cell>
          <cell r="D2881">
            <v>11</v>
          </cell>
          <cell r="E2881" t="str">
            <v>F</v>
          </cell>
        </row>
        <row r="2882">
          <cell r="B2882" t="str">
            <v>F201129</v>
          </cell>
          <cell r="C2882" t="str">
            <v>F201129</v>
          </cell>
          <cell r="D2882">
            <v>11</v>
          </cell>
          <cell r="E2882" t="str">
            <v>F</v>
          </cell>
        </row>
        <row r="2883">
          <cell r="B2883" t="str">
            <v>1000UCSHAVERLK</v>
          </cell>
          <cell r="C2883" t="str">
            <v>UCSHAVERLK</v>
          </cell>
          <cell r="D2883">
            <v>10</v>
          </cell>
          <cell r="E2883" t="str">
            <v>G</v>
          </cell>
        </row>
        <row r="2884">
          <cell r="B2884" t="str">
            <v>F201130</v>
          </cell>
          <cell r="C2884" t="str">
            <v>F201130</v>
          </cell>
          <cell r="D2884">
            <v>11</v>
          </cell>
          <cell r="E2884" t="str">
            <v>F</v>
          </cell>
        </row>
        <row r="2885">
          <cell r="B2885" t="str">
            <v>F201131</v>
          </cell>
          <cell r="C2885" t="str">
            <v>F201131</v>
          </cell>
          <cell r="D2885">
            <v>11</v>
          </cell>
          <cell r="E2885" t="str">
            <v>F</v>
          </cell>
        </row>
        <row r="2886">
          <cell r="B2886" t="str">
            <v>F201132</v>
          </cell>
          <cell r="C2886" t="str">
            <v>F201132</v>
          </cell>
          <cell r="D2886">
            <v>11</v>
          </cell>
          <cell r="E2886" t="str">
            <v>F</v>
          </cell>
        </row>
        <row r="2887">
          <cell r="B2887" t="str">
            <v>1000PPD-MOGS</v>
          </cell>
          <cell r="C2887" t="str">
            <v>PPD-MOGS</v>
          </cell>
          <cell r="D2887">
            <v>6</v>
          </cell>
          <cell r="E2887" t="str">
            <v>G</v>
          </cell>
        </row>
        <row r="2888">
          <cell r="B2888" t="str">
            <v>F525986</v>
          </cell>
          <cell r="C2888" t="str">
            <v>F525986</v>
          </cell>
          <cell r="D2888">
            <v>7</v>
          </cell>
          <cell r="E2888" t="str">
            <v>F</v>
          </cell>
        </row>
        <row r="2889">
          <cell r="B2889" t="str">
            <v>1000MOGS-100P</v>
          </cell>
          <cell r="C2889" t="str">
            <v>MOGS-100P</v>
          </cell>
          <cell r="D2889">
            <v>8</v>
          </cell>
          <cell r="E2889" t="str">
            <v>G</v>
          </cell>
        </row>
        <row r="2890">
          <cell r="B2890" t="str">
            <v>F200610</v>
          </cell>
          <cell r="C2890" t="str">
            <v>F200610</v>
          </cell>
          <cell r="D2890">
            <v>9</v>
          </cell>
          <cell r="E2890" t="str">
            <v>F</v>
          </cell>
        </row>
        <row r="2891">
          <cell r="B2891" t="str">
            <v>1000MOGSADMIN</v>
          </cell>
          <cell r="C2891" t="str">
            <v>MOGSADMIN</v>
          </cell>
          <cell r="D2891">
            <v>10</v>
          </cell>
          <cell r="E2891" t="str">
            <v>G</v>
          </cell>
        </row>
        <row r="2892">
          <cell r="B2892" t="str">
            <v>F201133</v>
          </cell>
          <cell r="C2892" t="str">
            <v>F201133</v>
          </cell>
          <cell r="D2892">
            <v>11</v>
          </cell>
          <cell r="E2892" t="str">
            <v>F</v>
          </cell>
        </row>
        <row r="2893">
          <cell r="B2893" t="str">
            <v>F201134</v>
          </cell>
          <cell r="C2893" t="str">
            <v>F201134</v>
          </cell>
          <cell r="D2893">
            <v>11</v>
          </cell>
          <cell r="E2893" t="str">
            <v>F</v>
          </cell>
        </row>
        <row r="2894">
          <cell r="B2894" t="str">
            <v>F201135</v>
          </cell>
          <cell r="C2894" t="str">
            <v>F201135</v>
          </cell>
          <cell r="D2894">
            <v>11</v>
          </cell>
          <cell r="E2894" t="str">
            <v>F</v>
          </cell>
        </row>
        <row r="2895">
          <cell r="B2895" t="str">
            <v>F201136</v>
          </cell>
          <cell r="C2895" t="str">
            <v>F201136</v>
          </cell>
          <cell r="D2895">
            <v>11</v>
          </cell>
          <cell r="E2895" t="str">
            <v>F</v>
          </cell>
        </row>
        <row r="2896">
          <cell r="B2896" t="str">
            <v>F201137</v>
          </cell>
          <cell r="C2896" t="str">
            <v>F201137</v>
          </cell>
          <cell r="D2896">
            <v>11</v>
          </cell>
          <cell r="E2896" t="str">
            <v>F</v>
          </cell>
        </row>
        <row r="2897">
          <cell r="B2897" t="str">
            <v>F201138</v>
          </cell>
          <cell r="C2897" t="str">
            <v>F201138</v>
          </cell>
          <cell r="D2897">
            <v>11</v>
          </cell>
          <cell r="E2897" t="str">
            <v>F</v>
          </cell>
        </row>
        <row r="2898">
          <cell r="B2898" t="str">
            <v>F201139</v>
          </cell>
          <cell r="C2898" t="str">
            <v>F201139</v>
          </cell>
          <cell r="D2898">
            <v>11</v>
          </cell>
          <cell r="E2898" t="str">
            <v>F</v>
          </cell>
        </row>
        <row r="2899">
          <cell r="B2899" t="str">
            <v>F201140</v>
          </cell>
          <cell r="C2899" t="str">
            <v>F201140</v>
          </cell>
          <cell r="D2899">
            <v>11</v>
          </cell>
          <cell r="E2899" t="str">
            <v>F</v>
          </cell>
        </row>
        <row r="2900">
          <cell r="B2900" t="str">
            <v>F201141</v>
          </cell>
          <cell r="C2900" t="str">
            <v>F201141</v>
          </cell>
          <cell r="D2900">
            <v>11</v>
          </cell>
          <cell r="E2900" t="str">
            <v>F</v>
          </cell>
        </row>
        <row r="2901">
          <cell r="B2901" t="str">
            <v>F201142</v>
          </cell>
          <cell r="C2901" t="str">
            <v>F201142</v>
          </cell>
          <cell r="D2901">
            <v>11</v>
          </cell>
          <cell r="E2901" t="str">
            <v>F</v>
          </cell>
        </row>
        <row r="2902">
          <cell r="B2902" t="str">
            <v>F201143</v>
          </cell>
          <cell r="C2902" t="str">
            <v>F201143</v>
          </cell>
          <cell r="D2902">
            <v>11</v>
          </cell>
          <cell r="E2902" t="str">
            <v>F</v>
          </cell>
        </row>
        <row r="2903">
          <cell r="B2903" t="str">
            <v>F201144</v>
          </cell>
          <cell r="C2903" t="str">
            <v>F201144</v>
          </cell>
          <cell r="D2903">
            <v>11</v>
          </cell>
          <cell r="E2903" t="str">
            <v>F</v>
          </cell>
        </row>
        <row r="2904">
          <cell r="B2904" t="str">
            <v>F516578</v>
          </cell>
          <cell r="C2904" t="str">
            <v>F516578</v>
          </cell>
          <cell r="D2904">
            <v>11</v>
          </cell>
          <cell r="E2904" t="str">
            <v>F</v>
          </cell>
        </row>
        <row r="2905">
          <cell r="B2905" t="str">
            <v>F526460</v>
          </cell>
          <cell r="C2905" t="str">
            <v>F526460</v>
          </cell>
          <cell r="D2905">
            <v>11</v>
          </cell>
          <cell r="E2905" t="str">
            <v>F</v>
          </cell>
        </row>
        <row r="2906">
          <cell r="B2906" t="str">
            <v>1000MOGSWREHS</v>
          </cell>
          <cell r="C2906" t="str">
            <v>MOGSWREHS</v>
          </cell>
          <cell r="D2906">
            <v>10</v>
          </cell>
          <cell r="E2906" t="str">
            <v>G</v>
          </cell>
        </row>
        <row r="2907">
          <cell r="B2907" t="str">
            <v>F201145</v>
          </cell>
          <cell r="C2907" t="str">
            <v>F201145</v>
          </cell>
          <cell r="D2907">
            <v>11</v>
          </cell>
          <cell r="E2907" t="str">
            <v>F</v>
          </cell>
        </row>
        <row r="2908">
          <cell r="B2908" t="str">
            <v>F201146</v>
          </cell>
          <cell r="C2908" t="str">
            <v>F201146</v>
          </cell>
          <cell r="D2908">
            <v>11</v>
          </cell>
          <cell r="E2908" t="str">
            <v>F</v>
          </cell>
        </row>
        <row r="2909">
          <cell r="B2909" t="str">
            <v>F201147</v>
          </cell>
          <cell r="C2909" t="str">
            <v>F201147</v>
          </cell>
          <cell r="D2909">
            <v>11</v>
          </cell>
          <cell r="E2909" t="str">
            <v>F</v>
          </cell>
        </row>
        <row r="2910">
          <cell r="B2910" t="str">
            <v>1000MOGSENVTML</v>
          </cell>
          <cell r="C2910" t="str">
            <v>MOGSENVTML</v>
          </cell>
          <cell r="D2910">
            <v>10</v>
          </cell>
          <cell r="E2910" t="str">
            <v>G</v>
          </cell>
        </row>
        <row r="2911">
          <cell r="B2911" t="str">
            <v>F201148</v>
          </cell>
          <cell r="C2911" t="str">
            <v>F201148</v>
          </cell>
          <cell r="D2911">
            <v>11</v>
          </cell>
          <cell r="E2911" t="str">
            <v>F</v>
          </cell>
        </row>
        <row r="2912">
          <cell r="B2912" t="str">
            <v>F201149</v>
          </cell>
          <cell r="C2912" t="str">
            <v>F201149</v>
          </cell>
          <cell r="D2912">
            <v>11</v>
          </cell>
          <cell r="E2912" t="str">
            <v>F</v>
          </cell>
        </row>
        <row r="2913">
          <cell r="B2913" t="str">
            <v>F201150</v>
          </cell>
          <cell r="C2913" t="str">
            <v>F201150</v>
          </cell>
          <cell r="D2913">
            <v>11</v>
          </cell>
          <cell r="E2913" t="str">
            <v>F</v>
          </cell>
        </row>
        <row r="2914">
          <cell r="B2914" t="str">
            <v>F201151</v>
          </cell>
          <cell r="C2914" t="str">
            <v>F201151</v>
          </cell>
          <cell r="D2914">
            <v>11</v>
          </cell>
          <cell r="E2914" t="str">
            <v>F</v>
          </cell>
        </row>
        <row r="2915">
          <cell r="B2915" t="str">
            <v>F201152</v>
          </cell>
          <cell r="C2915" t="str">
            <v>F201152</v>
          </cell>
          <cell r="D2915">
            <v>11</v>
          </cell>
          <cell r="E2915" t="str">
            <v>F</v>
          </cell>
        </row>
        <row r="2916">
          <cell r="B2916" t="str">
            <v>F201153</v>
          </cell>
          <cell r="C2916" t="str">
            <v>F201153</v>
          </cell>
          <cell r="D2916">
            <v>11</v>
          </cell>
          <cell r="E2916" t="str">
            <v>F</v>
          </cell>
        </row>
        <row r="2917">
          <cell r="B2917" t="str">
            <v>F201154</v>
          </cell>
          <cell r="C2917" t="str">
            <v>F201154</v>
          </cell>
          <cell r="D2917">
            <v>11</v>
          </cell>
          <cell r="E2917" t="str">
            <v>F</v>
          </cell>
        </row>
        <row r="2918">
          <cell r="B2918" t="str">
            <v>F516576</v>
          </cell>
          <cell r="C2918" t="str">
            <v>F516576</v>
          </cell>
          <cell r="D2918">
            <v>11</v>
          </cell>
          <cell r="E2918" t="str">
            <v>F</v>
          </cell>
        </row>
        <row r="2919">
          <cell r="B2919" t="str">
            <v>1000MOGSSCHLTH</v>
          </cell>
          <cell r="C2919" t="str">
            <v>MOGSSCHLTH</v>
          </cell>
          <cell r="D2919">
            <v>10</v>
          </cell>
          <cell r="E2919" t="str">
            <v>G</v>
          </cell>
        </row>
        <row r="2920">
          <cell r="B2920" t="str">
            <v>F201155</v>
          </cell>
          <cell r="C2920" t="str">
            <v>F201155</v>
          </cell>
          <cell r="D2920">
            <v>11</v>
          </cell>
          <cell r="E2920" t="str">
            <v>F</v>
          </cell>
        </row>
        <row r="2921">
          <cell r="B2921" t="str">
            <v>F201156</v>
          </cell>
          <cell r="C2921" t="str">
            <v>F201156</v>
          </cell>
          <cell r="D2921">
            <v>11</v>
          </cell>
          <cell r="E2921" t="str">
            <v>F</v>
          </cell>
        </row>
        <row r="2922">
          <cell r="B2922" t="str">
            <v>F201157</v>
          </cell>
          <cell r="C2922" t="str">
            <v>F201157</v>
          </cell>
          <cell r="D2922">
            <v>11</v>
          </cell>
          <cell r="E2922" t="str">
            <v>F</v>
          </cell>
        </row>
        <row r="2923">
          <cell r="B2923" t="str">
            <v>1000MOGSCNTSUP</v>
          </cell>
          <cell r="C2923" t="str">
            <v>MOGSCNTSUP</v>
          </cell>
          <cell r="D2923">
            <v>10</v>
          </cell>
          <cell r="E2923" t="str">
            <v>G</v>
          </cell>
        </row>
        <row r="2924">
          <cell r="B2924" t="str">
            <v>F201158</v>
          </cell>
          <cell r="C2924" t="str">
            <v>F201158</v>
          </cell>
          <cell r="D2924">
            <v>11</v>
          </cell>
          <cell r="E2924" t="str">
            <v>F</v>
          </cell>
        </row>
        <row r="2925">
          <cell r="B2925" t="str">
            <v>F201159</v>
          </cell>
          <cell r="C2925" t="str">
            <v>F201159</v>
          </cell>
          <cell r="D2925">
            <v>11</v>
          </cell>
          <cell r="E2925" t="str">
            <v>F</v>
          </cell>
        </row>
        <row r="2926">
          <cell r="B2926" t="str">
            <v>F201160</v>
          </cell>
          <cell r="C2926" t="str">
            <v>F201160</v>
          </cell>
          <cell r="D2926">
            <v>11</v>
          </cell>
          <cell r="E2926" t="str">
            <v>F</v>
          </cell>
        </row>
        <row r="2927">
          <cell r="B2927" t="str">
            <v>F516579</v>
          </cell>
          <cell r="C2927" t="str">
            <v>F516579</v>
          </cell>
          <cell r="D2927">
            <v>11</v>
          </cell>
          <cell r="E2927" t="str">
            <v>F</v>
          </cell>
        </row>
        <row r="2928">
          <cell r="B2928" t="str">
            <v>1000MOGSCHEMCL</v>
          </cell>
          <cell r="C2928" t="str">
            <v>MOGSCHEMCL</v>
          </cell>
          <cell r="D2928">
            <v>10</v>
          </cell>
          <cell r="E2928" t="str">
            <v>G</v>
          </cell>
        </row>
        <row r="2929">
          <cell r="B2929" t="str">
            <v>F201161</v>
          </cell>
          <cell r="C2929" t="str">
            <v>F201161</v>
          </cell>
          <cell r="D2929">
            <v>11</v>
          </cell>
          <cell r="E2929" t="str">
            <v>F</v>
          </cell>
        </row>
        <row r="2930">
          <cell r="B2930" t="str">
            <v>F201162</v>
          </cell>
          <cell r="C2930" t="str">
            <v>F201162</v>
          </cell>
          <cell r="D2930">
            <v>11</v>
          </cell>
          <cell r="E2930" t="str">
            <v>F</v>
          </cell>
        </row>
        <row r="2931">
          <cell r="B2931" t="str">
            <v>F201163</v>
          </cell>
          <cell r="C2931" t="str">
            <v>F201163</v>
          </cell>
          <cell r="D2931">
            <v>11</v>
          </cell>
          <cell r="E2931" t="str">
            <v>F</v>
          </cell>
        </row>
        <row r="2932">
          <cell r="B2932" t="str">
            <v>F201164</v>
          </cell>
          <cell r="C2932" t="str">
            <v>F201164</v>
          </cell>
          <cell r="D2932">
            <v>11</v>
          </cell>
          <cell r="E2932" t="str">
            <v>F</v>
          </cell>
        </row>
        <row r="2933">
          <cell r="B2933" t="str">
            <v>F201165</v>
          </cell>
          <cell r="C2933" t="str">
            <v>F201165</v>
          </cell>
          <cell r="D2933">
            <v>11</v>
          </cell>
          <cell r="E2933" t="str">
            <v>F</v>
          </cell>
        </row>
        <row r="2934">
          <cell r="B2934" t="str">
            <v>1000MOGSOPS</v>
          </cell>
          <cell r="C2934" t="str">
            <v>MOGSOPS</v>
          </cell>
          <cell r="D2934">
            <v>10</v>
          </cell>
          <cell r="E2934" t="str">
            <v>G</v>
          </cell>
        </row>
        <row r="2935">
          <cell r="B2935" t="str">
            <v>F201166</v>
          </cell>
          <cell r="C2935" t="str">
            <v>F201166</v>
          </cell>
          <cell r="D2935">
            <v>11</v>
          </cell>
          <cell r="E2935" t="str">
            <v>F</v>
          </cell>
        </row>
        <row r="2936">
          <cell r="B2936" t="str">
            <v>F201167</v>
          </cell>
          <cell r="C2936" t="str">
            <v>F201167</v>
          </cell>
          <cell r="D2936">
            <v>11</v>
          </cell>
          <cell r="E2936" t="str">
            <v>F</v>
          </cell>
        </row>
        <row r="2937">
          <cell r="B2937" t="str">
            <v>F201168</v>
          </cell>
          <cell r="C2937" t="str">
            <v>F201168</v>
          </cell>
          <cell r="D2937">
            <v>11</v>
          </cell>
          <cell r="E2937" t="str">
            <v>F</v>
          </cell>
        </row>
        <row r="2938">
          <cell r="B2938" t="str">
            <v>F201169</v>
          </cell>
          <cell r="C2938" t="str">
            <v>F201169</v>
          </cell>
          <cell r="D2938">
            <v>11</v>
          </cell>
          <cell r="E2938" t="str">
            <v>F</v>
          </cell>
        </row>
        <row r="2939">
          <cell r="B2939" t="str">
            <v>F201170</v>
          </cell>
          <cell r="C2939" t="str">
            <v>F201170</v>
          </cell>
          <cell r="D2939">
            <v>11</v>
          </cell>
          <cell r="E2939" t="str">
            <v>F</v>
          </cell>
        </row>
        <row r="2940">
          <cell r="B2940" t="str">
            <v>F201171</v>
          </cell>
          <cell r="C2940" t="str">
            <v>F201171</v>
          </cell>
          <cell r="D2940">
            <v>11</v>
          </cell>
          <cell r="E2940" t="str">
            <v>F</v>
          </cell>
        </row>
        <row r="2941">
          <cell r="B2941" t="str">
            <v>F201172</v>
          </cell>
          <cell r="C2941" t="str">
            <v>F201172</v>
          </cell>
          <cell r="D2941">
            <v>11</v>
          </cell>
          <cell r="E2941" t="str">
            <v>F</v>
          </cell>
        </row>
        <row r="2942">
          <cell r="B2942" t="str">
            <v>F201173</v>
          </cell>
          <cell r="C2942" t="str">
            <v>F201173</v>
          </cell>
          <cell r="D2942">
            <v>11</v>
          </cell>
          <cell r="E2942" t="str">
            <v>F</v>
          </cell>
        </row>
        <row r="2943">
          <cell r="B2943" t="str">
            <v>F201174</v>
          </cell>
          <cell r="C2943" t="str">
            <v>F201174</v>
          </cell>
          <cell r="D2943">
            <v>11</v>
          </cell>
          <cell r="E2943" t="str">
            <v>F</v>
          </cell>
        </row>
        <row r="2944">
          <cell r="B2944" t="str">
            <v>F201175</v>
          </cell>
          <cell r="C2944" t="str">
            <v>F201175</v>
          </cell>
          <cell r="D2944">
            <v>11</v>
          </cell>
          <cell r="E2944" t="str">
            <v>F</v>
          </cell>
        </row>
        <row r="2945">
          <cell r="B2945" t="str">
            <v>F201176</v>
          </cell>
          <cell r="C2945" t="str">
            <v>F201176</v>
          </cell>
          <cell r="D2945">
            <v>11</v>
          </cell>
          <cell r="E2945" t="str">
            <v>F</v>
          </cell>
        </row>
        <row r="2946">
          <cell r="B2946" t="str">
            <v>F201177</v>
          </cell>
          <cell r="C2946" t="str">
            <v>F201177</v>
          </cell>
          <cell r="D2946">
            <v>11</v>
          </cell>
          <cell r="E2946" t="str">
            <v>F</v>
          </cell>
        </row>
        <row r="2947">
          <cell r="B2947" t="str">
            <v>F201178</v>
          </cell>
          <cell r="C2947" t="str">
            <v>F201178</v>
          </cell>
          <cell r="D2947">
            <v>11</v>
          </cell>
          <cell r="E2947" t="str">
            <v>F</v>
          </cell>
        </row>
        <row r="2948">
          <cell r="B2948" t="str">
            <v>F516577</v>
          </cell>
          <cell r="C2948" t="str">
            <v>F516577</v>
          </cell>
          <cell r="D2948">
            <v>11</v>
          </cell>
          <cell r="E2948" t="str">
            <v>F</v>
          </cell>
        </row>
        <row r="2949">
          <cell r="B2949" t="str">
            <v>1000MOGSMAINT</v>
          </cell>
          <cell r="C2949" t="str">
            <v>MOGSMAINT</v>
          </cell>
          <cell r="D2949">
            <v>10</v>
          </cell>
          <cell r="E2949" t="str">
            <v>G</v>
          </cell>
        </row>
        <row r="2950">
          <cell r="B2950" t="str">
            <v>F201179</v>
          </cell>
          <cell r="C2950" t="str">
            <v>F201179</v>
          </cell>
          <cell r="D2950">
            <v>11</v>
          </cell>
          <cell r="E2950" t="str">
            <v>F</v>
          </cell>
        </row>
        <row r="2951">
          <cell r="B2951" t="str">
            <v>F201180</v>
          </cell>
          <cell r="C2951" t="str">
            <v>F201180</v>
          </cell>
          <cell r="D2951">
            <v>11</v>
          </cell>
          <cell r="E2951" t="str">
            <v>F</v>
          </cell>
        </row>
        <row r="2952">
          <cell r="B2952" t="str">
            <v>F201181</v>
          </cell>
          <cell r="C2952" t="str">
            <v>F201181</v>
          </cell>
          <cell r="D2952">
            <v>11</v>
          </cell>
          <cell r="E2952" t="str">
            <v>F</v>
          </cell>
        </row>
        <row r="2953">
          <cell r="B2953" t="str">
            <v>F201182</v>
          </cell>
          <cell r="C2953" t="str">
            <v>F201182</v>
          </cell>
          <cell r="D2953">
            <v>11</v>
          </cell>
          <cell r="E2953" t="str">
            <v>F</v>
          </cell>
        </row>
        <row r="2954">
          <cell r="B2954" t="str">
            <v>F201183</v>
          </cell>
          <cell r="C2954" t="str">
            <v>F201183</v>
          </cell>
          <cell r="D2954">
            <v>11</v>
          </cell>
          <cell r="E2954" t="str">
            <v>F</v>
          </cell>
        </row>
        <row r="2955">
          <cell r="B2955" t="str">
            <v>F201184</v>
          </cell>
          <cell r="C2955" t="str">
            <v>F201184</v>
          </cell>
          <cell r="D2955">
            <v>11</v>
          </cell>
          <cell r="E2955" t="str">
            <v>F</v>
          </cell>
        </row>
        <row r="2956">
          <cell r="B2956" t="str">
            <v>F201185</v>
          </cell>
          <cell r="C2956" t="str">
            <v>F201185</v>
          </cell>
          <cell r="D2956">
            <v>11</v>
          </cell>
          <cell r="E2956" t="str">
            <v>F</v>
          </cell>
        </row>
        <row r="2957">
          <cell r="B2957" t="str">
            <v>1000MOGSSUPGRP</v>
          </cell>
          <cell r="C2957" t="str">
            <v>MOGSSUPGRP</v>
          </cell>
          <cell r="D2957">
            <v>10</v>
          </cell>
          <cell r="E2957" t="str">
            <v>G</v>
          </cell>
        </row>
        <row r="2958">
          <cell r="B2958" t="str">
            <v>F201186</v>
          </cell>
          <cell r="C2958" t="str">
            <v>F201186</v>
          </cell>
          <cell r="D2958">
            <v>11</v>
          </cell>
          <cell r="E2958" t="str">
            <v>F</v>
          </cell>
        </row>
        <row r="2959">
          <cell r="B2959" t="str">
            <v>F201187</v>
          </cell>
          <cell r="C2959" t="str">
            <v>F201187</v>
          </cell>
          <cell r="D2959">
            <v>11</v>
          </cell>
          <cell r="E2959" t="str">
            <v>F</v>
          </cell>
        </row>
        <row r="2960">
          <cell r="B2960" t="str">
            <v>F201188</v>
          </cell>
          <cell r="C2960" t="str">
            <v>F201188</v>
          </cell>
          <cell r="D2960">
            <v>11</v>
          </cell>
          <cell r="E2960" t="str">
            <v>F</v>
          </cell>
        </row>
        <row r="2961">
          <cell r="B2961" t="str">
            <v>F201189</v>
          </cell>
          <cell r="C2961" t="str">
            <v>F201189</v>
          </cell>
          <cell r="D2961">
            <v>11</v>
          </cell>
          <cell r="E2961" t="str">
            <v>F</v>
          </cell>
        </row>
        <row r="2962">
          <cell r="B2962" t="str">
            <v>F201190</v>
          </cell>
          <cell r="C2962" t="str">
            <v>F201190</v>
          </cell>
          <cell r="D2962">
            <v>11</v>
          </cell>
          <cell r="E2962" t="str">
            <v>F</v>
          </cell>
        </row>
        <row r="2963">
          <cell r="B2963" t="str">
            <v>F201191</v>
          </cell>
          <cell r="C2963" t="str">
            <v>F201191</v>
          </cell>
          <cell r="D2963">
            <v>11</v>
          </cell>
          <cell r="E2963" t="str">
            <v>F</v>
          </cell>
        </row>
        <row r="2964">
          <cell r="B2964" t="str">
            <v>F201192</v>
          </cell>
          <cell r="C2964" t="str">
            <v>F201192</v>
          </cell>
          <cell r="D2964">
            <v>11</v>
          </cell>
          <cell r="E2964" t="str">
            <v>F</v>
          </cell>
        </row>
        <row r="2965">
          <cell r="B2965" t="str">
            <v>1000MOGS-PBYER</v>
          </cell>
          <cell r="C2965" t="str">
            <v>MOGS-PBYER</v>
          </cell>
          <cell r="D2965">
            <v>8</v>
          </cell>
          <cell r="E2965" t="str">
            <v>G</v>
          </cell>
        </row>
        <row r="2966">
          <cell r="B2966" t="str">
            <v>F526373</v>
          </cell>
          <cell r="C2966" t="str">
            <v>F526373</v>
          </cell>
          <cell r="D2966">
            <v>9</v>
          </cell>
          <cell r="E2966" t="str">
            <v>F</v>
          </cell>
        </row>
        <row r="2967">
          <cell r="B2967" t="str">
            <v>F526374</v>
          </cell>
          <cell r="C2967" t="str">
            <v>F526374</v>
          </cell>
          <cell r="D2967">
            <v>9</v>
          </cell>
          <cell r="E2967" t="str">
            <v>F</v>
          </cell>
        </row>
        <row r="2968">
          <cell r="B2968" t="str">
            <v>F526375</v>
          </cell>
          <cell r="C2968" t="str">
            <v>F526375</v>
          </cell>
          <cell r="D2968">
            <v>9</v>
          </cell>
          <cell r="E2968" t="str">
            <v>F</v>
          </cell>
        </row>
        <row r="2969">
          <cell r="B2969" t="str">
            <v>F526376</v>
          </cell>
          <cell r="C2969" t="str">
            <v>F526376</v>
          </cell>
          <cell r="D2969">
            <v>9</v>
          </cell>
          <cell r="E2969" t="str">
            <v>F</v>
          </cell>
        </row>
        <row r="2970">
          <cell r="B2970" t="str">
            <v>F526377</v>
          </cell>
          <cell r="C2970" t="str">
            <v>F526377</v>
          </cell>
          <cell r="D2970">
            <v>9</v>
          </cell>
          <cell r="E2970" t="str">
            <v>F</v>
          </cell>
        </row>
        <row r="2971">
          <cell r="B2971" t="str">
            <v>F526378</v>
          </cell>
          <cell r="C2971" t="str">
            <v>F526378</v>
          </cell>
          <cell r="D2971">
            <v>9</v>
          </cell>
          <cell r="E2971" t="str">
            <v>F</v>
          </cell>
        </row>
        <row r="2972">
          <cell r="B2972" t="str">
            <v>F526379</v>
          </cell>
          <cell r="C2972" t="str">
            <v>F526379</v>
          </cell>
          <cell r="D2972">
            <v>9</v>
          </cell>
          <cell r="E2972" t="str">
            <v>F</v>
          </cell>
        </row>
        <row r="2973">
          <cell r="B2973" t="str">
            <v>F526380</v>
          </cell>
          <cell r="C2973" t="str">
            <v>F526380</v>
          </cell>
          <cell r="D2973">
            <v>9</v>
          </cell>
          <cell r="E2973" t="str">
            <v>F</v>
          </cell>
        </row>
        <row r="2974">
          <cell r="B2974" t="str">
            <v>F526381</v>
          </cell>
          <cell r="C2974" t="str">
            <v>F526381</v>
          </cell>
          <cell r="D2974">
            <v>9</v>
          </cell>
          <cell r="E2974" t="str">
            <v>F</v>
          </cell>
        </row>
        <row r="2975">
          <cell r="B2975" t="str">
            <v>F526382</v>
          </cell>
          <cell r="C2975" t="str">
            <v>F526382</v>
          </cell>
          <cell r="D2975">
            <v>9</v>
          </cell>
          <cell r="E2975" t="str">
            <v>F</v>
          </cell>
        </row>
        <row r="2976">
          <cell r="B2976" t="str">
            <v>F526383</v>
          </cell>
          <cell r="C2976" t="str">
            <v>F526383</v>
          </cell>
          <cell r="D2976">
            <v>9</v>
          </cell>
          <cell r="E2976" t="str">
            <v>F</v>
          </cell>
        </row>
        <row r="2977">
          <cell r="B2977" t="str">
            <v>F526384</v>
          </cell>
          <cell r="C2977" t="str">
            <v>F526384</v>
          </cell>
          <cell r="D2977">
            <v>9</v>
          </cell>
          <cell r="E2977" t="str">
            <v>F</v>
          </cell>
        </row>
        <row r="2978">
          <cell r="B2978" t="str">
            <v>F526385</v>
          </cell>
          <cell r="C2978" t="str">
            <v>F526385</v>
          </cell>
          <cell r="D2978">
            <v>9</v>
          </cell>
          <cell r="E2978" t="str">
            <v>F</v>
          </cell>
        </row>
        <row r="2979">
          <cell r="B2979" t="str">
            <v>F526386</v>
          </cell>
          <cell r="C2979" t="str">
            <v>F526386</v>
          </cell>
          <cell r="D2979">
            <v>9</v>
          </cell>
          <cell r="E2979" t="str">
            <v>F</v>
          </cell>
        </row>
        <row r="2980">
          <cell r="B2980" t="str">
            <v>F526387</v>
          </cell>
          <cell r="C2980" t="str">
            <v>F526387</v>
          </cell>
          <cell r="D2980">
            <v>9</v>
          </cell>
          <cell r="E2980" t="str">
            <v>F</v>
          </cell>
        </row>
        <row r="2981">
          <cell r="B2981" t="str">
            <v>F526388</v>
          </cell>
          <cell r="C2981" t="str">
            <v>F526388</v>
          </cell>
          <cell r="D2981">
            <v>9</v>
          </cell>
          <cell r="E2981" t="str">
            <v>F</v>
          </cell>
        </row>
        <row r="2982">
          <cell r="B2982" t="str">
            <v>F526389</v>
          </cell>
          <cell r="C2982" t="str">
            <v>F526389</v>
          </cell>
          <cell r="D2982">
            <v>9</v>
          </cell>
          <cell r="E2982" t="str">
            <v>F</v>
          </cell>
        </row>
        <row r="2983">
          <cell r="B2983" t="str">
            <v>F526390</v>
          </cell>
          <cell r="C2983" t="str">
            <v>F526390</v>
          </cell>
          <cell r="D2983">
            <v>9</v>
          </cell>
          <cell r="E2983" t="str">
            <v>F</v>
          </cell>
        </row>
        <row r="2984">
          <cell r="B2984" t="str">
            <v>F526391</v>
          </cell>
          <cell r="C2984" t="str">
            <v>F526391</v>
          </cell>
          <cell r="D2984">
            <v>9</v>
          </cell>
          <cell r="E2984" t="str">
            <v>F</v>
          </cell>
        </row>
        <row r="2985">
          <cell r="B2985" t="str">
            <v>F526392</v>
          </cell>
          <cell r="C2985" t="str">
            <v>F526392</v>
          </cell>
          <cell r="D2985">
            <v>9</v>
          </cell>
          <cell r="E2985" t="str">
            <v>F</v>
          </cell>
        </row>
        <row r="2986">
          <cell r="B2986" t="str">
            <v>F526393</v>
          </cell>
          <cell r="C2986" t="str">
            <v>F526393</v>
          </cell>
          <cell r="D2986">
            <v>9</v>
          </cell>
          <cell r="E2986" t="str">
            <v>F</v>
          </cell>
        </row>
        <row r="2987">
          <cell r="B2987" t="str">
            <v>F526394</v>
          </cell>
          <cell r="C2987" t="str">
            <v>F526394</v>
          </cell>
          <cell r="D2987">
            <v>9</v>
          </cell>
          <cell r="E2987" t="str">
            <v>F</v>
          </cell>
        </row>
        <row r="2988">
          <cell r="B2988" t="str">
            <v>F526395</v>
          </cell>
          <cell r="C2988" t="str">
            <v>F526395</v>
          </cell>
          <cell r="D2988">
            <v>9</v>
          </cell>
          <cell r="E2988" t="str">
            <v>F</v>
          </cell>
        </row>
        <row r="2989">
          <cell r="B2989" t="str">
            <v>F526396</v>
          </cell>
          <cell r="C2989" t="str">
            <v>F526396</v>
          </cell>
          <cell r="D2989">
            <v>9</v>
          </cell>
          <cell r="E2989" t="str">
            <v>F</v>
          </cell>
        </row>
        <row r="2990">
          <cell r="B2990" t="str">
            <v>1000MOGS-PRTSH</v>
          </cell>
          <cell r="C2990" t="str">
            <v>MOGS-PRTSH</v>
          </cell>
          <cell r="D2990">
            <v>8</v>
          </cell>
          <cell r="E2990" t="str">
            <v>G</v>
          </cell>
        </row>
        <row r="2991">
          <cell r="B2991" t="str">
            <v>F200611</v>
          </cell>
          <cell r="C2991" t="str">
            <v>F200611</v>
          </cell>
          <cell r="D2991">
            <v>9</v>
          </cell>
          <cell r="E2991" t="str">
            <v>F</v>
          </cell>
        </row>
        <row r="2992">
          <cell r="B2992" t="str">
            <v>F201193</v>
          </cell>
          <cell r="C2992" t="str">
            <v>F201193</v>
          </cell>
          <cell r="D2992">
            <v>9</v>
          </cell>
          <cell r="E2992" t="str">
            <v>F</v>
          </cell>
        </row>
        <row r="2993">
          <cell r="B2993" t="str">
            <v>F201194</v>
          </cell>
          <cell r="C2993" t="str">
            <v>F201194</v>
          </cell>
          <cell r="D2993">
            <v>9</v>
          </cell>
          <cell r="E2993" t="str">
            <v>F</v>
          </cell>
        </row>
        <row r="2994">
          <cell r="B2994" t="str">
            <v>F201195</v>
          </cell>
          <cell r="C2994" t="str">
            <v>F201195</v>
          </cell>
          <cell r="D2994">
            <v>9</v>
          </cell>
          <cell r="E2994" t="str">
            <v>F</v>
          </cell>
        </row>
        <row r="2995">
          <cell r="B2995" t="str">
            <v>F201196</v>
          </cell>
          <cell r="C2995" t="str">
            <v>F201196</v>
          </cell>
          <cell r="D2995">
            <v>9</v>
          </cell>
          <cell r="E2995" t="str">
            <v>F</v>
          </cell>
        </row>
        <row r="2996">
          <cell r="B2996" t="str">
            <v>F201197</v>
          </cell>
          <cell r="C2996" t="str">
            <v>F201197</v>
          </cell>
          <cell r="D2996">
            <v>9</v>
          </cell>
          <cell r="E2996" t="str">
            <v>F</v>
          </cell>
        </row>
        <row r="2997">
          <cell r="B2997" t="str">
            <v>F201198</v>
          </cell>
          <cell r="C2997" t="str">
            <v>F201198</v>
          </cell>
          <cell r="D2997">
            <v>9</v>
          </cell>
          <cell r="E2997" t="str">
            <v>F</v>
          </cell>
        </row>
        <row r="2998">
          <cell r="B2998" t="str">
            <v>F201199</v>
          </cell>
          <cell r="C2998" t="str">
            <v>F201199</v>
          </cell>
          <cell r="D2998">
            <v>9</v>
          </cell>
          <cell r="E2998" t="str">
            <v>F</v>
          </cell>
        </row>
        <row r="2999">
          <cell r="B2999" t="str">
            <v>F201200</v>
          </cell>
          <cell r="C2999" t="str">
            <v>F201200</v>
          </cell>
          <cell r="D2999">
            <v>9</v>
          </cell>
          <cell r="E2999" t="str">
            <v>F</v>
          </cell>
        </row>
        <row r="3000">
          <cell r="B3000" t="str">
            <v>F201201</v>
          </cell>
          <cell r="C3000" t="str">
            <v>F201201</v>
          </cell>
          <cell r="D3000">
            <v>9</v>
          </cell>
          <cell r="E3000" t="str">
            <v>F</v>
          </cell>
        </row>
        <row r="3001">
          <cell r="B3001" t="str">
            <v>F201202</v>
          </cell>
          <cell r="C3001" t="str">
            <v>F201202</v>
          </cell>
          <cell r="D3001">
            <v>9</v>
          </cell>
          <cell r="E3001" t="str">
            <v>F</v>
          </cell>
        </row>
        <row r="3002">
          <cell r="B3002" t="str">
            <v>F201203</v>
          </cell>
          <cell r="C3002" t="str">
            <v>F201203</v>
          </cell>
          <cell r="D3002">
            <v>9</v>
          </cell>
          <cell r="E3002" t="str">
            <v>F</v>
          </cell>
        </row>
        <row r="3003">
          <cell r="B3003" t="str">
            <v>F201204</v>
          </cell>
          <cell r="C3003" t="str">
            <v>F201204</v>
          </cell>
          <cell r="D3003">
            <v>9</v>
          </cell>
          <cell r="E3003" t="str">
            <v>F</v>
          </cell>
        </row>
        <row r="3004">
          <cell r="B3004" t="str">
            <v>F201205</v>
          </cell>
          <cell r="C3004" t="str">
            <v>F201205</v>
          </cell>
          <cell r="D3004">
            <v>9</v>
          </cell>
          <cell r="E3004" t="str">
            <v>F</v>
          </cell>
        </row>
        <row r="3005">
          <cell r="B3005" t="str">
            <v>F201206</v>
          </cell>
          <cell r="C3005" t="str">
            <v>F201206</v>
          </cell>
          <cell r="D3005">
            <v>9</v>
          </cell>
          <cell r="E3005" t="str">
            <v>F</v>
          </cell>
        </row>
        <row r="3006">
          <cell r="B3006" t="str">
            <v>F525987</v>
          </cell>
          <cell r="C3006" t="str">
            <v>F525987</v>
          </cell>
          <cell r="D3006">
            <v>9</v>
          </cell>
          <cell r="E3006" t="str">
            <v>F</v>
          </cell>
        </row>
        <row r="3007">
          <cell r="B3007" t="str">
            <v>1000PPD-FCGS</v>
          </cell>
          <cell r="C3007" t="str">
            <v>PPD-FCGS</v>
          </cell>
          <cell r="D3007">
            <v>6</v>
          </cell>
          <cell r="E3007" t="str">
            <v>G</v>
          </cell>
        </row>
        <row r="3008">
          <cell r="B3008" t="str">
            <v>F200612</v>
          </cell>
          <cell r="C3008" t="str">
            <v>F200612</v>
          </cell>
          <cell r="D3008">
            <v>7</v>
          </cell>
          <cell r="E3008" t="str">
            <v>F</v>
          </cell>
        </row>
        <row r="3009">
          <cell r="B3009" t="str">
            <v>F201207</v>
          </cell>
          <cell r="C3009" t="str">
            <v>F201207</v>
          </cell>
          <cell r="D3009">
            <v>7</v>
          </cell>
          <cell r="E3009" t="str">
            <v>F</v>
          </cell>
        </row>
        <row r="3010">
          <cell r="B3010" t="str">
            <v>F201208</v>
          </cell>
          <cell r="C3010" t="str">
            <v>F201208</v>
          </cell>
          <cell r="D3010">
            <v>7</v>
          </cell>
          <cell r="E3010" t="str">
            <v>F</v>
          </cell>
        </row>
        <row r="3011">
          <cell r="B3011" t="str">
            <v>F201209</v>
          </cell>
          <cell r="C3011" t="str">
            <v>F201209</v>
          </cell>
          <cell r="D3011">
            <v>7</v>
          </cell>
          <cell r="E3011" t="str">
            <v>F</v>
          </cell>
        </row>
        <row r="3012">
          <cell r="B3012" t="str">
            <v>F201210</v>
          </cell>
          <cell r="C3012" t="str">
            <v>F201210</v>
          </cell>
          <cell r="D3012">
            <v>7</v>
          </cell>
          <cell r="E3012" t="str">
            <v>F</v>
          </cell>
        </row>
        <row r="3013">
          <cell r="B3013" t="str">
            <v>F201211</v>
          </cell>
          <cell r="C3013" t="str">
            <v>F201211</v>
          </cell>
          <cell r="D3013">
            <v>7</v>
          </cell>
          <cell r="E3013" t="str">
            <v>F</v>
          </cell>
        </row>
        <row r="3014">
          <cell r="B3014" t="str">
            <v>F201212</v>
          </cell>
          <cell r="C3014" t="str">
            <v>F201212</v>
          </cell>
          <cell r="D3014">
            <v>7</v>
          </cell>
          <cell r="E3014" t="str">
            <v>F</v>
          </cell>
        </row>
        <row r="3015">
          <cell r="B3015" t="str">
            <v>F201213</v>
          </cell>
          <cell r="C3015" t="str">
            <v>F201213</v>
          </cell>
          <cell r="D3015">
            <v>7</v>
          </cell>
          <cell r="E3015" t="str">
            <v>F</v>
          </cell>
        </row>
        <row r="3016">
          <cell r="B3016" t="str">
            <v>F201214</v>
          </cell>
          <cell r="C3016" t="str">
            <v>F201214</v>
          </cell>
          <cell r="D3016">
            <v>7</v>
          </cell>
          <cell r="E3016" t="str">
            <v>F</v>
          </cell>
        </row>
        <row r="3017">
          <cell r="B3017" t="str">
            <v>F201215</v>
          </cell>
          <cell r="C3017" t="str">
            <v>F201215</v>
          </cell>
          <cell r="D3017">
            <v>7</v>
          </cell>
          <cell r="E3017" t="str">
            <v>F</v>
          </cell>
        </row>
        <row r="3018">
          <cell r="B3018" t="str">
            <v>F201216</v>
          </cell>
          <cell r="C3018" t="str">
            <v>F201216</v>
          </cell>
          <cell r="D3018">
            <v>7</v>
          </cell>
          <cell r="E3018" t="str">
            <v>F</v>
          </cell>
        </row>
        <row r="3019">
          <cell r="B3019" t="str">
            <v>F201217</v>
          </cell>
          <cell r="C3019" t="str">
            <v>F201217</v>
          </cell>
          <cell r="D3019">
            <v>7</v>
          </cell>
          <cell r="E3019" t="str">
            <v>F</v>
          </cell>
        </row>
        <row r="3020">
          <cell r="B3020" t="str">
            <v>F201218</v>
          </cell>
          <cell r="C3020" t="str">
            <v>F201218</v>
          </cell>
          <cell r="D3020">
            <v>7</v>
          </cell>
          <cell r="E3020" t="str">
            <v>F</v>
          </cell>
        </row>
        <row r="3021">
          <cell r="B3021" t="str">
            <v>F201219</v>
          </cell>
          <cell r="C3021" t="str">
            <v>F201219</v>
          </cell>
          <cell r="D3021">
            <v>7</v>
          </cell>
          <cell r="E3021" t="str">
            <v>F</v>
          </cell>
        </row>
        <row r="3022">
          <cell r="B3022" t="str">
            <v>F201220</v>
          </cell>
          <cell r="C3022" t="str">
            <v>F201220</v>
          </cell>
          <cell r="D3022">
            <v>7</v>
          </cell>
          <cell r="E3022" t="str">
            <v>F</v>
          </cell>
        </row>
        <row r="3023">
          <cell r="B3023" t="str">
            <v>F201221</v>
          </cell>
          <cell r="C3023" t="str">
            <v>F201221</v>
          </cell>
          <cell r="D3023">
            <v>7</v>
          </cell>
          <cell r="E3023" t="str">
            <v>F</v>
          </cell>
        </row>
        <row r="3024">
          <cell r="B3024" t="str">
            <v>F201222</v>
          </cell>
          <cell r="C3024" t="str">
            <v>F201222</v>
          </cell>
          <cell r="D3024">
            <v>7</v>
          </cell>
          <cell r="E3024" t="str">
            <v>F</v>
          </cell>
        </row>
        <row r="3025">
          <cell r="B3025" t="str">
            <v>1000PPD-FINSVC</v>
          </cell>
          <cell r="C3025" t="str">
            <v>PPD-FINSVC</v>
          </cell>
          <cell r="D3025">
            <v>6</v>
          </cell>
          <cell r="E3025" t="str">
            <v>G</v>
          </cell>
        </row>
        <row r="3026">
          <cell r="B3026" t="str">
            <v>F201223</v>
          </cell>
          <cell r="C3026" t="str">
            <v>F201223</v>
          </cell>
          <cell r="D3026">
            <v>7</v>
          </cell>
          <cell r="E3026" t="str">
            <v>F</v>
          </cell>
        </row>
        <row r="3027">
          <cell r="B3027" t="str">
            <v>F201224</v>
          </cell>
          <cell r="C3027" t="str">
            <v>F201224</v>
          </cell>
          <cell r="D3027">
            <v>7</v>
          </cell>
          <cell r="E3027" t="str">
            <v>F</v>
          </cell>
        </row>
        <row r="3028">
          <cell r="B3028" t="str">
            <v>F201225</v>
          </cell>
          <cell r="C3028" t="str">
            <v>F201225</v>
          </cell>
          <cell r="D3028">
            <v>7</v>
          </cell>
          <cell r="E3028" t="str">
            <v>F</v>
          </cell>
        </row>
        <row r="3029">
          <cell r="B3029" t="str">
            <v>F201226</v>
          </cell>
          <cell r="C3029" t="str">
            <v>F201226</v>
          </cell>
          <cell r="D3029">
            <v>7</v>
          </cell>
          <cell r="E3029" t="str">
            <v>F</v>
          </cell>
        </row>
        <row r="3030">
          <cell r="B3030" t="str">
            <v>F201227</v>
          </cell>
          <cell r="C3030" t="str">
            <v>F201227</v>
          </cell>
          <cell r="D3030">
            <v>7</v>
          </cell>
          <cell r="E3030" t="str">
            <v>F</v>
          </cell>
        </row>
        <row r="3031">
          <cell r="B3031" t="str">
            <v>F201228</v>
          </cell>
          <cell r="C3031" t="str">
            <v>F201228</v>
          </cell>
          <cell r="D3031">
            <v>7</v>
          </cell>
          <cell r="E3031" t="str">
            <v>F</v>
          </cell>
        </row>
        <row r="3032">
          <cell r="B3032" t="str">
            <v>F201229</v>
          </cell>
          <cell r="C3032" t="str">
            <v>F201229</v>
          </cell>
          <cell r="D3032">
            <v>7</v>
          </cell>
          <cell r="E3032" t="str">
            <v>F</v>
          </cell>
        </row>
        <row r="3033">
          <cell r="B3033" t="str">
            <v>F201230</v>
          </cell>
          <cell r="C3033" t="str">
            <v>F201230</v>
          </cell>
          <cell r="D3033">
            <v>7</v>
          </cell>
          <cell r="E3033" t="str">
            <v>F</v>
          </cell>
        </row>
        <row r="3034">
          <cell r="B3034" t="str">
            <v>F201231</v>
          </cell>
          <cell r="C3034" t="str">
            <v>F201231</v>
          </cell>
          <cell r="D3034">
            <v>7</v>
          </cell>
          <cell r="E3034" t="str">
            <v>F</v>
          </cell>
        </row>
        <row r="3035">
          <cell r="B3035" t="str">
            <v>F201232</v>
          </cell>
          <cell r="C3035" t="str">
            <v>F201232</v>
          </cell>
          <cell r="D3035">
            <v>7</v>
          </cell>
          <cell r="E3035" t="str">
            <v>F</v>
          </cell>
        </row>
        <row r="3036">
          <cell r="B3036" t="str">
            <v>F201233</v>
          </cell>
          <cell r="C3036" t="str">
            <v>F201233</v>
          </cell>
          <cell r="D3036">
            <v>7</v>
          </cell>
          <cell r="E3036" t="str">
            <v>F</v>
          </cell>
        </row>
        <row r="3037">
          <cell r="B3037" t="str">
            <v>F201234</v>
          </cell>
          <cell r="C3037" t="str">
            <v>F201234</v>
          </cell>
          <cell r="D3037">
            <v>7</v>
          </cell>
          <cell r="E3037" t="str">
            <v>F</v>
          </cell>
        </row>
        <row r="3038">
          <cell r="B3038" t="str">
            <v>F201235</v>
          </cell>
          <cell r="C3038" t="str">
            <v>F201235</v>
          </cell>
          <cell r="D3038">
            <v>7</v>
          </cell>
          <cell r="E3038" t="str">
            <v>F</v>
          </cell>
        </row>
        <row r="3039">
          <cell r="B3039" t="str">
            <v>F502935</v>
          </cell>
          <cell r="C3039" t="str">
            <v>F502935</v>
          </cell>
          <cell r="D3039">
            <v>7</v>
          </cell>
          <cell r="E3039" t="str">
            <v>F</v>
          </cell>
        </row>
        <row r="3040">
          <cell r="B3040" t="str">
            <v>1000PPD-FOP</v>
          </cell>
          <cell r="C3040" t="str">
            <v>PPD-FOP</v>
          </cell>
          <cell r="D3040">
            <v>6</v>
          </cell>
          <cell r="E3040" t="str">
            <v>G</v>
          </cell>
        </row>
        <row r="3041">
          <cell r="B3041" t="str">
            <v>F200617</v>
          </cell>
          <cell r="C3041" t="str">
            <v>F200617</v>
          </cell>
          <cell r="D3041">
            <v>7</v>
          </cell>
          <cell r="E3041" t="str">
            <v>F</v>
          </cell>
        </row>
        <row r="3042">
          <cell r="B3042" t="str">
            <v>F201243</v>
          </cell>
          <cell r="C3042" t="str">
            <v>F201243</v>
          </cell>
          <cell r="D3042">
            <v>7</v>
          </cell>
          <cell r="E3042" t="str">
            <v>F</v>
          </cell>
        </row>
        <row r="3043">
          <cell r="B3043" t="str">
            <v>F201244</v>
          </cell>
          <cell r="C3043" t="str">
            <v>F201244</v>
          </cell>
          <cell r="D3043">
            <v>7</v>
          </cell>
          <cell r="E3043" t="str">
            <v>F</v>
          </cell>
        </row>
        <row r="3044">
          <cell r="B3044" t="str">
            <v>1000PPD-SOLAR2</v>
          </cell>
          <cell r="C3044" t="str">
            <v>PPD-SOLAR2</v>
          </cell>
          <cell r="D3044">
            <v>6</v>
          </cell>
          <cell r="E3044" t="str">
            <v>G</v>
          </cell>
        </row>
        <row r="3045">
          <cell r="B3045" t="str">
            <v>F201245</v>
          </cell>
          <cell r="C3045" t="str">
            <v>F201245</v>
          </cell>
          <cell r="D3045">
            <v>7</v>
          </cell>
          <cell r="E3045" t="str">
            <v>F</v>
          </cell>
        </row>
        <row r="3046">
          <cell r="B3046" t="str">
            <v>1000PPD-PEAKRS</v>
          </cell>
          <cell r="C3046" t="str">
            <v>PPD-PEAKRS</v>
          </cell>
          <cell r="D3046">
            <v>6</v>
          </cell>
          <cell r="E3046" t="str">
            <v>G</v>
          </cell>
        </row>
        <row r="3047">
          <cell r="B3047" t="str">
            <v>1000PKR-MAINT</v>
          </cell>
          <cell r="C3047" t="str">
            <v>PKR-MAINT</v>
          </cell>
          <cell r="D3047">
            <v>8</v>
          </cell>
          <cell r="E3047" t="str">
            <v>G</v>
          </cell>
        </row>
        <row r="3048">
          <cell r="B3048" t="str">
            <v>F200621</v>
          </cell>
          <cell r="C3048" t="str">
            <v>F200621</v>
          </cell>
          <cell r="D3048">
            <v>9</v>
          </cell>
          <cell r="E3048" t="str">
            <v>F</v>
          </cell>
        </row>
        <row r="3049">
          <cell r="B3049" t="str">
            <v>F525141</v>
          </cell>
          <cell r="C3049" t="str">
            <v>F525141</v>
          </cell>
          <cell r="D3049">
            <v>9</v>
          </cell>
          <cell r="E3049" t="str">
            <v>F</v>
          </cell>
        </row>
        <row r="3050">
          <cell r="B3050" t="str">
            <v>1000PMBARRE</v>
          </cell>
          <cell r="C3050" t="str">
            <v>PMBARRE</v>
          </cell>
          <cell r="D3050">
            <v>10</v>
          </cell>
          <cell r="E3050" t="str">
            <v>G</v>
          </cell>
        </row>
        <row r="3051">
          <cell r="B3051" t="str">
            <v>F201258</v>
          </cell>
          <cell r="C3051" t="str">
            <v>F201258</v>
          </cell>
          <cell r="D3051">
            <v>11</v>
          </cell>
          <cell r="E3051" t="str">
            <v>F</v>
          </cell>
        </row>
        <row r="3052">
          <cell r="B3052" t="str">
            <v>F201259</v>
          </cell>
          <cell r="C3052" t="str">
            <v>F201259</v>
          </cell>
          <cell r="D3052">
            <v>11</v>
          </cell>
          <cell r="E3052" t="str">
            <v>F</v>
          </cell>
        </row>
        <row r="3053">
          <cell r="B3053" t="str">
            <v>F201260</v>
          </cell>
          <cell r="C3053" t="str">
            <v>F201260</v>
          </cell>
          <cell r="D3053">
            <v>11</v>
          </cell>
          <cell r="E3053" t="str">
            <v>F</v>
          </cell>
        </row>
        <row r="3054">
          <cell r="B3054" t="str">
            <v>F201261</v>
          </cell>
          <cell r="C3054" t="str">
            <v>F201261</v>
          </cell>
          <cell r="D3054">
            <v>11</v>
          </cell>
          <cell r="E3054" t="str">
            <v>F</v>
          </cell>
        </row>
        <row r="3055">
          <cell r="B3055" t="str">
            <v>F516586</v>
          </cell>
          <cell r="C3055" t="str">
            <v>F516586</v>
          </cell>
          <cell r="D3055">
            <v>11</v>
          </cell>
          <cell r="E3055" t="str">
            <v>F</v>
          </cell>
        </row>
        <row r="3056">
          <cell r="B3056" t="str">
            <v>F525456</v>
          </cell>
          <cell r="C3056" t="str">
            <v>F525456</v>
          </cell>
          <cell r="D3056">
            <v>11</v>
          </cell>
          <cell r="E3056" t="str">
            <v>F</v>
          </cell>
        </row>
        <row r="3057">
          <cell r="B3057" t="str">
            <v>F525457</v>
          </cell>
          <cell r="C3057" t="str">
            <v>F525457</v>
          </cell>
          <cell r="D3057">
            <v>11</v>
          </cell>
          <cell r="E3057" t="str">
            <v>F</v>
          </cell>
        </row>
        <row r="3058">
          <cell r="B3058" t="str">
            <v>F525458</v>
          </cell>
          <cell r="C3058" t="str">
            <v>F525458</v>
          </cell>
          <cell r="D3058">
            <v>11</v>
          </cell>
          <cell r="E3058" t="str">
            <v>F</v>
          </cell>
        </row>
        <row r="3059">
          <cell r="B3059" t="str">
            <v>F526505</v>
          </cell>
          <cell r="C3059" t="str">
            <v>F526505</v>
          </cell>
          <cell r="D3059">
            <v>11</v>
          </cell>
          <cell r="E3059" t="str">
            <v>F</v>
          </cell>
        </row>
        <row r="3060">
          <cell r="B3060" t="str">
            <v>1000PMCENTER</v>
          </cell>
          <cell r="C3060" t="str">
            <v>PMCENTER</v>
          </cell>
          <cell r="D3060">
            <v>10</v>
          </cell>
          <cell r="E3060" t="str">
            <v>G</v>
          </cell>
        </row>
        <row r="3061">
          <cell r="B3061" t="str">
            <v>F201262</v>
          </cell>
          <cell r="C3061" t="str">
            <v>F201262</v>
          </cell>
          <cell r="D3061">
            <v>11</v>
          </cell>
          <cell r="E3061" t="str">
            <v>F</v>
          </cell>
        </row>
        <row r="3062">
          <cell r="B3062" t="str">
            <v>F201263</v>
          </cell>
          <cell r="C3062" t="str">
            <v>F201263</v>
          </cell>
          <cell r="D3062">
            <v>11</v>
          </cell>
          <cell r="E3062" t="str">
            <v>F</v>
          </cell>
        </row>
        <row r="3063">
          <cell r="B3063" t="str">
            <v>F201264</v>
          </cell>
          <cell r="C3063" t="str">
            <v>F201264</v>
          </cell>
          <cell r="D3063">
            <v>11</v>
          </cell>
          <cell r="E3063" t="str">
            <v>F</v>
          </cell>
        </row>
        <row r="3064">
          <cell r="B3064" t="str">
            <v>F201265</v>
          </cell>
          <cell r="C3064" t="str">
            <v>F201265</v>
          </cell>
          <cell r="D3064">
            <v>11</v>
          </cell>
          <cell r="E3064" t="str">
            <v>F</v>
          </cell>
        </row>
        <row r="3065">
          <cell r="B3065" t="str">
            <v>F201266</v>
          </cell>
          <cell r="C3065" t="str">
            <v>F201266</v>
          </cell>
          <cell r="D3065">
            <v>11</v>
          </cell>
          <cell r="E3065" t="str">
            <v>F</v>
          </cell>
        </row>
        <row r="3066">
          <cell r="B3066" t="str">
            <v>F525459</v>
          </cell>
          <cell r="C3066" t="str">
            <v>F525459</v>
          </cell>
          <cell r="D3066">
            <v>11</v>
          </cell>
          <cell r="E3066" t="str">
            <v>F</v>
          </cell>
        </row>
        <row r="3067">
          <cell r="B3067" t="str">
            <v>F525460</v>
          </cell>
          <cell r="C3067" t="str">
            <v>F525460</v>
          </cell>
          <cell r="D3067">
            <v>11</v>
          </cell>
          <cell r="E3067" t="str">
            <v>F</v>
          </cell>
        </row>
        <row r="3068">
          <cell r="B3068" t="str">
            <v>F526506</v>
          </cell>
          <cell r="C3068" t="str">
            <v>F526506</v>
          </cell>
          <cell r="D3068">
            <v>11</v>
          </cell>
          <cell r="E3068" t="str">
            <v>F</v>
          </cell>
        </row>
        <row r="3069">
          <cell r="B3069" t="str">
            <v>1000PMGRAPELND</v>
          </cell>
          <cell r="C3069" t="str">
            <v>PMGRAPELND</v>
          </cell>
          <cell r="D3069">
            <v>10</v>
          </cell>
          <cell r="E3069" t="str">
            <v>G</v>
          </cell>
        </row>
        <row r="3070">
          <cell r="B3070" t="str">
            <v>F201267</v>
          </cell>
          <cell r="C3070" t="str">
            <v>F201267</v>
          </cell>
          <cell r="D3070">
            <v>11</v>
          </cell>
          <cell r="E3070" t="str">
            <v>F</v>
          </cell>
        </row>
        <row r="3071">
          <cell r="B3071" t="str">
            <v>F201268</v>
          </cell>
          <cell r="C3071" t="str">
            <v>F201268</v>
          </cell>
          <cell r="D3071">
            <v>11</v>
          </cell>
          <cell r="E3071" t="str">
            <v>F</v>
          </cell>
        </row>
        <row r="3072">
          <cell r="B3072" t="str">
            <v>F201269</v>
          </cell>
          <cell r="C3072" t="str">
            <v>F201269</v>
          </cell>
          <cell r="D3072">
            <v>11</v>
          </cell>
          <cell r="E3072" t="str">
            <v>F</v>
          </cell>
        </row>
        <row r="3073">
          <cell r="B3073" t="str">
            <v>F201270</v>
          </cell>
          <cell r="C3073" t="str">
            <v>F201270</v>
          </cell>
          <cell r="D3073">
            <v>11</v>
          </cell>
          <cell r="E3073" t="str">
            <v>F</v>
          </cell>
        </row>
        <row r="3074">
          <cell r="B3074" t="str">
            <v>F201271</v>
          </cell>
          <cell r="C3074" t="str">
            <v>F201271</v>
          </cell>
          <cell r="D3074">
            <v>11</v>
          </cell>
          <cell r="E3074" t="str">
            <v>F</v>
          </cell>
        </row>
        <row r="3075">
          <cell r="B3075" t="str">
            <v>F525461</v>
          </cell>
          <cell r="C3075" t="str">
            <v>F525461</v>
          </cell>
          <cell r="D3075">
            <v>11</v>
          </cell>
          <cell r="E3075" t="str">
            <v>F</v>
          </cell>
        </row>
        <row r="3076">
          <cell r="B3076" t="str">
            <v>F525462</v>
          </cell>
          <cell r="C3076" t="str">
            <v>F525462</v>
          </cell>
          <cell r="D3076">
            <v>11</v>
          </cell>
          <cell r="E3076" t="str">
            <v>F</v>
          </cell>
        </row>
        <row r="3077">
          <cell r="B3077" t="str">
            <v>F525463</v>
          </cell>
          <cell r="C3077" t="str">
            <v>F525463</v>
          </cell>
          <cell r="D3077">
            <v>11</v>
          </cell>
          <cell r="E3077" t="str">
            <v>F</v>
          </cell>
        </row>
        <row r="3078">
          <cell r="B3078" t="str">
            <v>F526508</v>
          </cell>
          <cell r="C3078" t="str">
            <v>F526508</v>
          </cell>
          <cell r="D3078">
            <v>11</v>
          </cell>
          <cell r="E3078" t="str">
            <v>F</v>
          </cell>
        </row>
        <row r="3079">
          <cell r="B3079" t="str">
            <v>1000PMMCGRATH</v>
          </cell>
          <cell r="C3079" t="str">
            <v>PMMCGRATH</v>
          </cell>
          <cell r="D3079">
            <v>10</v>
          </cell>
          <cell r="E3079" t="str">
            <v>G</v>
          </cell>
        </row>
        <row r="3080">
          <cell r="B3080" t="str">
            <v>F201272</v>
          </cell>
          <cell r="C3080" t="str">
            <v>F201272</v>
          </cell>
          <cell r="D3080">
            <v>11</v>
          </cell>
          <cell r="E3080" t="str">
            <v>F</v>
          </cell>
        </row>
        <row r="3081">
          <cell r="B3081" t="str">
            <v>F201273</v>
          </cell>
          <cell r="C3081" t="str">
            <v>F201273</v>
          </cell>
          <cell r="D3081">
            <v>11</v>
          </cell>
          <cell r="E3081" t="str">
            <v>F</v>
          </cell>
        </row>
        <row r="3082">
          <cell r="B3082" t="str">
            <v>F201274</v>
          </cell>
          <cell r="C3082" t="str">
            <v>F201274</v>
          </cell>
          <cell r="D3082">
            <v>11</v>
          </cell>
          <cell r="E3082" t="str">
            <v>F</v>
          </cell>
        </row>
        <row r="3083">
          <cell r="B3083" t="str">
            <v>F201275</v>
          </cell>
          <cell r="C3083" t="str">
            <v>F201275</v>
          </cell>
          <cell r="D3083">
            <v>11</v>
          </cell>
          <cell r="E3083" t="str">
            <v>F</v>
          </cell>
        </row>
        <row r="3084">
          <cell r="B3084" t="str">
            <v>F201276</v>
          </cell>
          <cell r="C3084" t="str">
            <v>F201276</v>
          </cell>
          <cell r="D3084">
            <v>11</v>
          </cell>
          <cell r="E3084" t="str">
            <v>F</v>
          </cell>
        </row>
        <row r="3085">
          <cell r="B3085" t="str">
            <v>F525464</v>
          </cell>
          <cell r="C3085" t="str">
            <v>F525464</v>
          </cell>
          <cell r="D3085">
            <v>11</v>
          </cell>
          <cell r="E3085" t="str">
            <v>F</v>
          </cell>
        </row>
        <row r="3086">
          <cell r="B3086" t="str">
            <v>F525465</v>
          </cell>
          <cell r="C3086" t="str">
            <v>F525465</v>
          </cell>
          <cell r="D3086">
            <v>11</v>
          </cell>
          <cell r="E3086" t="str">
            <v>F</v>
          </cell>
        </row>
        <row r="3087">
          <cell r="B3087" t="str">
            <v>F525514</v>
          </cell>
          <cell r="C3087" t="str">
            <v>F525514</v>
          </cell>
          <cell r="D3087">
            <v>11</v>
          </cell>
          <cell r="E3087" t="str">
            <v>F</v>
          </cell>
        </row>
        <row r="3088">
          <cell r="B3088" t="str">
            <v>1000PMMIRALOMA</v>
          </cell>
          <cell r="C3088" t="str">
            <v>PMMIRALOMA</v>
          </cell>
          <cell r="D3088">
            <v>10</v>
          </cell>
          <cell r="E3088" t="str">
            <v>G</v>
          </cell>
        </row>
        <row r="3089">
          <cell r="B3089" t="str">
            <v>F201277</v>
          </cell>
          <cell r="C3089" t="str">
            <v>F201277</v>
          </cell>
          <cell r="D3089">
            <v>11</v>
          </cell>
          <cell r="E3089" t="str">
            <v>F</v>
          </cell>
        </row>
        <row r="3090">
          <cell r="B3090" t="str">
            <v>F201278</v>
          </cell>
          <cell r="C3090" t="str">
            <v>F201278</v>
          </cell>
          <cell r="D3090">
            <v>11</v>
          </cell>
          <cell r="E3090" t="str">
            <v>F</v>
          </cell>
        </row>
        <row r="3091">
          <cell r="B3091" t="str">
            <v>F201279</v>
          </cell>
          <cell r="C3091" t="str">
            <v>F201279</v>
          </cell>
          <cell r="D3091">
            <v>11</v>
          </cell>
          <cell r="E3091" t="str">
            <v>F</v>
          </cell>
        </row>
        <row r="3092">
          <cell r="B3092" t="str">
            <v>F201280</v>
          </cell>
          <cell r="C3092" t="str">
            <v>F201280</v>
          </cell>
          <cell r="D3092">
            <v>11</v>
          </cell>
          <cell r="E3092" t="str">
            <v>F</v>
          </cell>
        </row>
        <row r="3093">
          <cell r="B3093" t="str">
            <v>F201281</v>
          </cell>
          <cell r="C3093" t="str">
            <v>F201281</v>
          </cell>
          <cell r="D3093">
            <v>11</v>
          </cell>
          <cell r="E3093" t="str">
            <v>F</v>
          </cell>
        </row>
        <row r="3094">
          <cell r="B3094" t="str">
            <v>F525466</v>
          </cell>
          <cell r="C3094" t="str">
            <v>F525466</v>
          </cell>
          <cell r="D3094">
            <v>11</v>
          </cell>
          <cell r="E3094" t="str">
            <v>F</v>
          </cell>
        </row>
        <row r="3095">
          <cell r="B3095" t="str">
            <v>F525467</v>
          </cell>
          <cell r="C3095" t="str">
            <v>F525467</v>
          </cell>
          <cell r="D3095">
            <v>11</v>
          </cell>
          <cell r="E3095" t="str">
            <v>F</v>
          </cell>
        </row>
        <row r="3096">
          <cell r="B3096" t="str">
            <v>F525468</v>
          </cell>
          <cell r="C3096" t="str">
            <v>F525468</v>
          </cell>
          <cell r="D3096">
            <v>11</v>
          </cell>
          <cell r="E3096" t="str">
            <v>F</v>
          </cell>
        </row>
        <row r="3097">
          <cell r="B3097" t="str">
            <v>F526507</v>
          </cell>
          <cell r="C3097" t="str">
            <v>F526507</v>
          </cell>
          <cell r="D3097">
            <v>11</v>
          </cell>
          <cell r="E3097" t="str">
            <v>F</v>
          </cell>
        </row>
        <row r="3098">
          <cell r="B3098" t="str">
            <v>1000PMGOLETA</v>
          </cell>
          <cell r="C3098" t="str">
            <v>PMGOLETA</v>
          </cell>
          <cell r="D3098">
            <v>10</v>
          </cell>
          <cell r="E3098" t="str">
            <v>G</v>
          </cell>
        </row>
        <row r="3099">
          <cell r="B3099" t="str">
            <v>F201282</v>
          </cell>
          <cell r="C3099" t="str">
            <v>F201282</v>
          </cell>
          <cell r="D3099">
            <v>11</v>
          </cell>
          <cell r="E3099" t="str">
            <v>F</v>
          </cell>
        </row>
        <row r="3100">
          <cell r="B3100" t="str">
            <v>F201283</v>
          </cell>
          <cell r="C3100" t="str">
            <v>F201283</v>
          </cell>
          <cell r="D3100">
            <v>11</v>
          </cell>
          <cell r="E3100" t="str">
            <v>F</v>
          </cell>
        </row>
        <row r="3101">
          <cell r="B3101" t="str">
            <v>F201284</v>
          </cell>
          <cell r="C3101" t="str">
            <v>F201284</v>
          </cell>
          <cell r="D3101">
            <v>11</v>
          </cell>
          <cell r="E3101" t="str">
            <v>F</v>
          </cell>
        </row>
        <row r="3102">
          <cell r="B3102" t="str">
            <v>F201285</v>
          </cell>
          <cell r="C3102" t="str">
            <v>F201285</v>
          </cell>
          <cell r="D3102">
            <v>11</v>
          </cell>
          <cell r="E3102" t="str">
            <v>F</v>
          </cell>
        </row>
        <row r="3103">
          <cell r="B3103" t="str">
            <v>F201286</v>
          </cell>
          <cell r="C3103" t="str">
            <v>F201286</v>
          </cell>
          <cell r="D3103">
            <v>11</v>
          </cell>
          <cell r="E3103" t="str">
            <v>F</v>
          </cell>
        </row>
        <row r="3104">
          <cell r="B3104" t="str">
            <v>1000PKR-OPS</v>
          </cell>
          <cell r="C3104" t="str">
            <v>PKR-OPS</v>
          </cell>
          <cell r="D3104">
            <v>8</v>
          </cell>
          <cell r="E3104" t="str">
            <v>G</v>
          </cell>
        </row>
        <row r="3105">
          <cell r="B3105" t="str">
            <v>F200622</v>
          </cell>
          <cell r="C3105" t="str">
            <v>F200622</v>
          </cell>
          <cell r="D3105">
            <v>9</v>
          </cell>
          <cell r="E3105" t="str">
            <v>F</v>
          </cell>
        </row>
        <row r="3106">
          <cell r="B3106" t="str">
            <v>1000POBARRE</v>
          </cell>
          <cell r="C3106" t="str">
            <v>POBARRE</v>
          </cell>
          <cell r="D3106">
            <v>10</v>
          </cell>
          <cell r="E3106" t="str">
            <v>G</v>
          </cell>
        </row>
        <row r="3107">
          <cell r="B3107" t="str">
            <v>F201257</v>
          </cell>
          <cell r="C3107" t="str">
            <v>F201257</v>
          </cell>
          <cell r="D3107">
            <v>11</v>
          </cell>
          <cell r="E3107" t="str">
            <v>F</v>
          </cell>
        </row>
        <row r="3108">
          <cell r="B3108" t="str">
            <v>F201287</v>
          </cell>
          <cell r="C3108" t="str">
            <v>F201287</v>
          </cell>
          <cell r="D3108">
            <v>11</v>
          </cell>
          <cell r="E3108" t="str">
            <v>F</v>
          </cell>
        </row>
        <row r="3109">
          <cell r="B3109" t="str">
            <v>F201288</v>
          </cell>
          <cell r="C3109" t="str">
            <v>F201288</v>
          </cell>
          <cell r="D3109">
            <v>11</v>
          </cell>
          <cell r="E3109" t="str">
            <v>F</v>
          </cell>
        </row>
        <row r="3110">
          <cell r="B3110" t="str">
            <v>F201289</v>
          </cell>
          <cell r="C3110" t="str">
            <v>F201289</v>
          </cell>
          <cell r="D3110">
            <v>11</v>
          </cell>
          <cell r="E3110" t="str">
            <v>F</v>
          </cell>
        </row>
        <row r="3111">
          <cell r="B3111" t="str">
            <v>F221357</v>
          </cell>
          <cell r="C3111" t="str">
            <v>F221357</v>
          </cell>
          <cell r="D3111">
            <v>11</v>
          </cell>
          <cell r="E3111" t="str">
            <v>F</v>
          </cell>
        </row>
        <row r="3112">
          <cell r="B3112" t="str">
            <v>F525045</v>
          </cell>
          <cell r="C3112" t="str">
            <v>F525045</v>
          </cell>
          <cell r="D3112">
            <v>11</v>
          </cell>
          <cell r="E3112" t="str">
            <v>F</v>
          </cell>
        </row>
        <row r="3113">
          <cell r="B3113" t="str">
            <v>F525469</v>
          </cell>
          <cell r="C3113" t="str">
            <v>F525469</v>
          </cell>
          <cell r="D3113">
            <v>11</v>
          </cell>
          <cell r="E3113" t="str">
            <v>F</v>
          </cell>
        </row>
        <row r="3114">
          <cell r="B3114" t="str">
            <v>1000POCENTER</v>
          </cell>
          <cell r="C3114" t="str">
            <v>POCENTER</v>
          </cell>
          <cell r="D3114">
            <v>10</v>
          </cell>
          <cell r="E3114" t="str">
            <v>G</v>
          </cell>
        </row>
        <row r="3115">
          <cell r="B3115" t="str">
            <v>F201290</v>
          </cell>
          <cell r="C3115" t="str">
            <v>F201290</v>
          </cell>
          <cell r="D3115">
            <v>11</v>
          </cell>
          <cell r="E3115" t="str">
            <v>F</v>
          </cell>
        </row>
        <row r="3116">
          <cell r="B3116" t="str">
            <v>F201291</v>
          </cell>
          <cell r="C3116" t="str">
            <v>F201291</v>
          </cell>
          <cell r="D3116">
            <v>11</v>
          </cell>
          <cell r="E3116" t="str">
            <v>F</v>
          </cell>
        </row>
        <row r="3117">
          <cell r="B3117" t="str">
            <v>F201292</v>
          </cell>
          <cell r="C3117" t="str">
            <v>F201292</v>
          </cell>
          <cell r="D3117">
            <v>11</v>
          </cell>
          <cell r="E3117" t="str">
            <v>F</v>
          </cell>
        </row>
        <row r="3118">
          <cell r="B3118" t="str">
            <v>F513245</v>
          </cell>
          <cell r="C3118" t="str">
            <v>F513245</v>
          </cell>
          <cell r="D3118">
            <v>11</v>
          </cell>
          <cell r="E3118" t="str">
            <v>F</v>
          </cell>
        </row>
        <row r="3119">
          <cell r="B3119" t="str">
            <v>F516580</v>
          </cell>
          <cell r="C3119" t="str">
            <v>F516580</v>
          </cell>
          <cell r="D3119">
            <v>11</v>
          </cell>
          <cell r="E3119" t="str">
            <v>F</v>
          </cell>
        </row>
        <row r="3120">
          <cell r="B3120" t="str">
            <v>F525048</v>
          </cell>
          <cell r="C3120" t="str">
            <v>F525048</v>
          </cell>
          <cell r="D3120">
            <v>11</v>
          </cell>
          <cell r="E3120" t="str">
            <v>F</v>
          </cell>
        </row>
        <row r="3121">
          <cell r="B3121" t="str">
            <v>F525436</v>
          </cell>
          <cell r="C3121" t="str">
            <v>F525436</v>
          </cell>
          <cell r="D3121">
            <v>11</v>
          </cell>
          <cell r="E3121" t="str">
            <v>F</v>
          </cell>
        </row>
        <row r="3122">
          <cell r="B3122" t="str">
            <v>F525470</v>
          </cell>
          <cell r="C3122" t="str">
            <v>F525470</v>
          </cell>
          <cell r="D3122">
            <v>11</v>
          </cell>
          <cell r="E3122" t="str">
            <v>F</v>
          </cell>
        </row>
        <row r="3123">
          <cell r="B3123" t="str">
            <v>F525471</v>
          </cell>
          <cell r="C3123" t="str">
            <v>F525471</v>
          </cell>
          <cell r="D3123">
            <v>11</v>
          </cell>
          <cell r="E3123" t="str">
            <v>F</v>
          </cell>
        </row>
        <row r="3124">
          <cell r="B3124" t="str">
            <v>1000POGRAPELND</v>
          </cell>
          <cell r="C3124" t="str">
            <v>POGRAPELND</v>
          </cell>
          <cell r="D3124">
            <v>10</v>
          </cell>
          <cell r="E3124" t="str">
            <v>G</v>
          </cell>
        </row>
        <row r="3125">
          <cell r="B3125" t="str">
            <v>F201293</v>
          </cell>
          <cell r="C3125" t="str">
            <v>F201293</v>
          </cell>
          <cell r="D3125">
            <v>11</v>
          </cell>
          <cell r="E3125" t="str">
            <v>F</v>
          </cell>
        </row>
        <row r="3126">
          <cell r="B3126" t="str">
            <v>F201294</v>
          </cell>
          <cell r="C3126" t="str">
            <v>F201294</v>
          </cell>
          <cell r="D3126">
            <v>11</v>
          </cell>
          <cell r="E3126" t="str">
            <v>F</v>
          </cell>
        </row>
        <row r="3127">
          <cell r="B3127" t="str">
            <v>F201295</v>
          </cell>
          <cell r="C3127" t="str">
            <v>F201295</v>
          </cell>
          <cell r="D3127">
            <v>11</v>
          </cell>
          <cell r="E3127" t="str">
            <v>F</v>
          </cell>
        </row>
        <row r="3128">
          <cell r="B3128" t="str">
            <v>F513246</v>
          </cell>
          <cell r="C3128" t="str">
            <v>F513246</v>
          </cell>
          <cell r="D3128">
            <v>11</v>
          </cell>
          <cell r="E3128" t="str">
            <v>F</v>
          </cell>
        </row>
        <row r="3129">
          <cell r="B3129" t="str">
            <v>F525049</v>
          </cell>
          <cell r="C3129" t="str">
            <v>F525049</v>
          </cell>
          <cell r="D3129">
            <v>11</v>
          </cell>
          <cell r="E3129" t="str">
            <v>F</v>
          </cell>
        </row>
        <row r="3130">
          <cell r="B3130" t="str">
            <v>F525437</v>
          </cell>
          <cell r="C3130" t="str">
            <v>F525437</v>
          </cell>
          <cell r="D3130">
            <v>11</v>
          </cell>
          <cell r="E3130" t="str">
            <v>F</v>
          </cell>
        </row>
        <row r="3131">
          <cell r="B3131" t="str">
            <v>F525472</v>
          </cell>
          <cell r="C3131" t="str">
            <v>F525472</v>
          </cell>
          <cell r="D3131">
            <v>11</v>
          </cell>
          <cell r="E3131" t="str">
            <v>F</v>
          </cell>
        </row>
        <row r="3132">
          <cell r="B3132" t="str">
            <v>1000POMCGRATH</v>
          </cell>
          <cell r="C3132" t="str">
            <v>POMCGRATH</v>
          </cell>
          <cell r="D3132">
            <v>10</v>
          </cell>
          <cell r="E3132" t="str">
            <v>G</v>
          </cell>
        </row>
        <row r="3133">
          <cell r="B3133" t="str">
            <v>F201296</v>
          </cell>
          <cell r="C3133" t="str">
            <v>F201296</v>
          </cell>
          <cell r="D3133">
            <v>11</v>
          </cell>
          <cell r="E3133" t="str">
            <v>F</v>
          </cell>
        </row>
        <row r="3134">
          <cell r="B3134" t="str">
            <v>F201297</v>
          </cell>
          <cell r="C3134" t="str">
            <v>F201297</v>
          </cell>
          <cell r="D3134">
            <v>11</v>
          </cell>
          <cell r="E3134" t="str">
            <v>F</v>
          </cell>
        </row>
        <row r="3135">
          <cell r="B3135" t="str">
            <v>F201298</v>
          </cell>
          <cell r="C3135" t="str">
            <v>F201298</v>
          </cell>
          <cell r="D3135">
            <v>11</v>
          </cell>
          <cell r="E3135" t="str">
            <v>F</v>
          </cell>
        </row>
        <row r="3136">
          <cell r="B3136" t="str">
            <v>F525046</v>
          </cell>
          <cell r="C3136" t="str">
            <v>F525046</v>
          </cell>
          <cell r="D3136">
            <v>11</v>
          </cell>
          <cell r="E3136" t="str">
            <v>F</v>
          </cell>
        </row>
        <row r="3137">
          <cell r="B3137" t="str">
            <v>F525047</v>
          </cell>
          <cell r="C3137" t="str">
            <v>F525047</v>
          </cell>
          <cell r="D3137">
            <v>11</v>
          </cell>
          <cell r="E3137" t="str">
            <v>F</v>
          </cell>
        </row>
        <row r="3138">
          <cell r="B3138" t="str">
            <v>F525435</v>
          </cell>
          <cell r="C3138" t="str">
            <v>F525435</v>
          </cell>
          <cell r="D3138">
            <v>11</v>
          </cell>
          <cell r="E3138" t="str">
            <v>F</v>
          </cell>
        </row>
        <row r="3139">
          <cell r="B3139" t="str">
            <v>1000POMIRALOMA</v>
          </cell>
          <cell r="C3139" t="str">
            <v>POMIRALOMA</v>
          </cell>
          <cell r="D3139">
            <v>10</v>
          </cell>
          <cell r="E3139" t="str">
            <v>G</v>
          </cell>
        </row>
        <row r="3140">
          <cell r="B3140" t="str">
            <v>F201299</v>
          </cell>
          <cell r="C3140" t="str">
            <v>F201299</v>
          </cell>
          <cell r="D3140">
            <v>11</v>
          </cell>
          <cell r="E3140" t="str">
            <v>F</v>
          </cell>
        </row>
        <row r="3141">
          <cell r="B3141" t="str">
            <v>F201300</v>
          </cell>
          <cell r="C3141" t="str">
            <v>F201300</v>
          </cell>
          <cell r="D3141">
            <v>11</v>
          </cell>
          <cell r="E3141" t="str">
            <v>F</v>
          </cell>
        </row>
        <row r="3142">
          <cell r="B3142" t="str">
            <v>F201301</v>
          </cell>
          <cell r="C3142" t="str">
            <v>F201301</v>
          </cell>
          <cell r="D3142">
            <v>11</v>
          </cell>
          <cell r="E3142" t="str">
            <v>F</v>
          </cell>
        </row>
        <row r="3143">
          <cell r="B3143" t="str">
            <v>F201353</v>
          </cell>
          <cell r="C3143" t="str">
            <v>F201353</v>
          </cell>
          <cell r="D3143">
            <v>11</v>
          </cell>
          <cell r="E3143" t="str">
            <v>F</v>
          </cell>
        </row>
        <row r="3144">
          <cell r="B3144" t="str">
            <v>F525050</v>
          </cell>
          <cell r="C3144" t="str">
            <v>F525050</v>
          </cell>
          <cell r="D3144">
            <v>11</v>
          </cell>
          <cell r="E3144" t="str">
            <v>F</v>
          </cell>
        </row>
        <row r="3145">
          <cell r="B3145" t="str">
            <v>F525438</v>
          </cell>
          <cell r="C3145" t="str">
            <v>F525438</v>
          </cell>
          <cell r="D3145">
            <v>11</v>
          </cell>
          <cell r="E3145" t="str">
            <v>F</v>
          </cell>
        </row>
        <row r="3146">
          <cell r="B3146" t="str">
            <v>F525473</v>
          </cell>
          <cell r="C3146" t="str">
            <v>F525473</v>
          </cell>
          <cell r="D3146">
            <v>11</v>
          </cell>
          <cell r="E3146" t="str">
            <v>F</v>
          </cell>
        </row>
        <row r="3147">
          <cell r="B3147" t="str">
            <v>1000POGOLETA</v>
          </cell>
          <cell r="C3147" t="str">
            <v>POGOLETA</v>
          </cell>
          <cell r="D3147">
            <v>10</v>
          </cell>
          <cell r="E3147" t="str">
            <v>G</v>
          </cell>
        </row>
        <row r="3148">
          <cell r="B3148" t="str">
            <v>F201302</v>
          </cell>
          <cell r="C3148" t="str">
            <v>F201302</v>
          </cell>
          <cell r="D3148">
            <v>11</v>
          </cell>
          <cell r="E3148" t="str">
            <v>F</v>
          </cell>
        </row>
        <row r="3149">
          <cell r="B3149" t="str">
            <v>F201303</v>
          </cell>
          <cell r="C3149" t="str">
            <v>F201303</v>
          </cell>
          <cell r="D3149">
            <v>11</v>
          </cell>
          <cell r="E3149" t="str">
            <v>F</v>
          </cell>
        </row>
        <row r="3150">
          <cell r="B3150" t="str">
            <v>F201304</v>
          </cell>
          <cell r="C3150" t="str">
            <v>F201304</v>
          </cell>
          <cell r="D3150">
            <v>11</v>
          </cell>
          <cell r="E3150" t="str">
            <v>F</v>
          </cell>
        </row>
        <row r="3151">
          <cell r="B3151" t="str">
            <v>1000PKR-WSTMST</v>
          </cell>
          <cell r="C3151" t="str">
            <v>PKR-WSTMST</v>
          </cell>
          <cell r="D3151">
            <v>8</v>
          </cell>
          <cell r="E3151" t="str">
            <v>G</v>
          </cell>
        </row>
        <row r="3152">
          <cell r="B3152" t="str">
            <v>F200620</v>
          </cell>
          <cell r="C3152" t="str">
            <v>F200620</v>
          </cell>
          <cell r="D3152">
            <v>9</v>
          </cell>
          <cell r="E3152" t="str">
            <v>F</v>
          </cell>
        </row>
        <row r="3153">
          <cell r="B3153" t="str">
            <v>F201248</v>
          </cell>
          <cell r="C3153" t="str">
            <v>F201248</v>
          </cell>
          <cell r="D3153">
            <v>9</v>
          </cell>
          <cell r="E3153" t="str">
            <v>F</v>
          </cell>
        </row>
        <row r="3154">
          <cell r="B3154" t="str">
            <v>F201249</v>
          </cell>
          <cell r="C3154" t="str">
            <v>F201249</v>
          </cell>
          <cell r="D3154">
            <v>9</v>
          </cell>
          <cell r="E3154" t="str">
            <v>F</v>
          </cell>
        </row>
        <row r="3155">
          <cell r="B3155" t="str">
            <v>F201250</v>
          </cell>
          <cell r="C3155" t="str">
            <v>F201250</v>
          </cell>
          <cell r="D3155">
            <v>9</v>
          </cell>
          <cell r="E3155" t="str">
            <v>F</v>
          </cell>
        </row>
        <row r="3156">
          <cell r="B3156" t="str">
            <v>F201251</v>
          </cell>
          <cell r="C3156" t="str">
            <v>F201251</v>
          </cell>
          <cell r="D3156">
            <v>9</v>
          </cell>
          <cell r="E3156" t="str">
            <v>F</v>
          </cell>
        </row>
        <row r="3157">
          <cell r="B3157" t="str">
            <v>F201252</v>
          </cell>
          <cell r="C3157" t="str">
            <v>F201252</v>
          </cell>
          <cell r="D3157">
            <v>9</v>
          </cell>
          <cell r="E3157" t="str">
            <v>F</v>
          </cell>
        </row>
        <row r="3158">
          <cell r="B3158" t="str">
            <v>F201253</v>
          </cell>
          <cell r="C3158" t="str">
            <v>F201253</v>
          </cell>
          <cell r="D3158">
            <v>9</v>
          </cell>
          <cell r="E3158" t="str">
            <v>F</v>
          </cell>
        </row>
        <row r="3159">
          <cell r="B3159" t="str">
            <v>F201254</v>
          </cell>
          <cell r="C3159" t="str">
            <v>F201254</v>
          </cell>
          <cell r="D3159">
            <v>9</v>
          </cell>
          <cell r="E3159" t="str">
            <v>F</v>
          </cell>
        </row>
        <row r="3160">
          <cell r="B3160" t="str">
            <v>F201255</v>
          </cell>
          <cell r="C3160" t="str">
            <v>F201255</v>
          </cell>
          <cell r="D3160">
            <v>9</v>
          </cell>
          <cell r="E3160" t="str">
            <v>F</v>
          </cell>
        </row>
        <row r="3161">
          <cell r="B3161" t="str">
            <v>F201256</v>
          </cell>
          <cell r="C3161" t="str">
            <v>F201256</v>
          </cell>
          <cell r="D3161">
            <v>9</v>
          </cell>
          <cell r="E3161" t="str">
            <v>F</v>
          </cell>
        </row>
        <row r="3162">
          <cell r="B3162" t="str">
            <v>F516582</v>
          </cell>
          <cell r="C3162" t="str">
            <v>F516582</v>
          </cell>
          <cell r="D3162">
            <v>9</v>
          </cell>
          <cell r="E3162" t="str">
            <v>F</v>
          </cell>
        </row>
        <row r="3163">
          <cell r="B3163" t="str">
            <v>F516584</v>
          </cell>
          <cell r="C3163" t="str">
            <v>F516584</v>
          </cell>
          <cell r="D3163">
            <v>9</v>
          </cell>
          <cell r="E3163" t="str">
            <v>F</v>
          </cell>
        </row>
        <row r="3164">
          <cell r="B3164" t="str">
            <v>F525051</v>
          </cell>
          <cell r="C3164" t="str">
            <v>F525051</v>
          </cell>
          <cell r="D3164">
            <v>9</v>
          </cell>
          <cell r="E3164" t="str">
            <v>F</v>
          </cell>
        </row>
        <row r="3165">
          <cell r="B3165" t="str">
            <v>F525452</v>
          </cell>
          <cell r="C3165" t="str">
            <v>F525452</v>
          </cell>
          <cell r="D3165">
            <v>9</v>
          </cell>
          <cell r="E3165" t="str">
            <v>F</v>
          </cell>
        </row>
        <row r="3166">
          <cell r="B3166" t="str">
            <v>F525453</v>
          </cell>
          <cell r="C3166" t="str">
            <v>F525453</v>
          </cell>
          <cell r="D3166">
            <v>9</v>
          </cell>
          <cell r="E3166" t="str">
            <v>F</v>
          </cell>
        </row>
        <row r="3167">
          <cell r="B3167" t="str">
            <v>F525454</v>
          </cell>
          <cell r="C3167" t="str">
            <v>F525454</v>
          </cell>
          <cell r="D3167">
            <v>9</v>
          </cell>
          <cell r="E3167" t="str">
            <v>F</v>
          </cell>
        </row>
        <row r="3168">
          <cell r="B3168" t="str">
            <v>F525455</v>
          </cell>
          <cell r="C3168" t="str">
            <v>F525455</v>
          </cell>
          <cell r="D3168">
            <v>9</v>
          </cell>
          <cell r="E3168" t="str">
            <v>F</v>
          </cell>
        </row>
        <row r="3169">
          <cell r="B3169" t="str">
            <v>F526509</v>
          </cell>
          <cell r="C3169" t="str">
            <v>F526509</v>
          </cell>
          <cell r="D3169">
            <v>9</v>
          </cell>
          <cell r="E3169" t="str">
            <v>F</v>
          </cell>
        </row>
        <row r="3170">
          <cell r="B3170" t="str">
            <v>1000PPD-MVGS</v>
          </cell>
          <cell r="C3170" t="str">
            <v>PPD-MVGS</v>
          </cell>
          <cell r="D3170">
            <v>6</v>
          </cell>
          <cell r="E3170" t="str">
            <v>G</v>
          </cell>
        </row>
        <row r="3171">
          <cell r="B3171" t="str">
            <v>1000MVGS-NTBIL</v>
          </cell>
          <cell r="C3171" t="str">
            <v>MVGS-NTBIL</v>
          </cell>
          <cell r="D3171">
            <v>8</v>
          </cell>
          <cell r="E3171" t="str">
            <v>G</v>
          </cell>
        </row>
        <row r="3172">
          <cell r="B3172" t="str">
            <v>F200623</v>
          </cell>
          <cell r="C3172" t="str">
            <v>F200623</v>
          </cell>
          <cell r="D3172">
            <v>9</v>
          </cell>
          <cell r="E3172" t="str">
            <v>F</v>
          </cell>
        </row>
        <row r="3173">
          <cell r="B3173" t="str">
            <v>F201305</v>
          </cell>
          <cell r="C3173" t="str">
            <v>F201305</v>
          </cell>
          <cell r="D3173">
            <v>9</v>
          </cell>
          <cell r="E3173" t="str">
            <v>F</v>
          </cell>
        </row>
        <row r="3174">
          <cell r="B3174" t="str">
            <v>F201306</v>
          </cell>
          <cell r="C3174" t="str">
            <v>F201306</v>
          </cell>
          <cell r="D3174">
            <v>9</v>
          </cell>
          <cell r="E3174" t="str">
            <v>F</v>
          </cell>
        </row>
        <row r="3175">
          <cell r="B3175" t="str">
            <v>F201307</v>
          </cell>
          <cell r="C3175" t="str">
            <v>F201307</v>
          </cell>
          <cell r="D3175">
            <v>9</v>
          </cell>
          <cell r="E3175" t="str">
            <v>F</v>
          </cell>
        </row>
        <row r="3176">
          <cell r="B3176" t="str">
            <v>F201308</v>
          </cell>
          <cell r="C3176" t="str">
            <v>F201308</v>
          </cell>
          <cell r="D3176">
            <v>9</v>
          </cell>
          <cell r="E3176" t="str">
            <v>F</v>
          </cell>
        </row>
        <row r="3177">
          <cell r="B3177" t="str">
            <v>F201309</v>
          </cell>
          <cell r="C3177" t="str">
            <v>F201309</v>
          </cell>
          <cell r="D3177">
            <v>9</v>
          </cell>
          <cell r="E3177" t="str">
            <v>F</v>
          </cell>
        </row>
        <row r="3178">
          <cell r="B3178" t="str">
            <v>F201310</v>
          </cell>
          <cell r="C3178" t="str">
            <v>F201310</v>
          </cell>
          <cell r="D3178">
            <v>9</v>
          </cell>
          <cell r="E3178" t="str">
            <v>F</v>
          </cell>
        </row>
        <row r="3179">
          <cell r="B3179" t="str">
            <v>F201311</v>
          </cell>
          <cell r="C3179" t="str">
            <v>F201311</v>
          </cell>
          <cell r="D3179">
            <v>9</v>
          </cell>
          <cell r="E3179" t="str">
            <v>F</v>
          </cell>
        </row>
        <row r="3180">
          <cell r="B3180" t="str">
            <v>F201312</v>
          </cell>
          <cell r="C3180" t="str">
            <v>F201312</v>
          </cell>
          <cell r="D3180">
            <v>9</v>
          </cell>
          <cell r="E3180" t="str">
            <v>F</v>
          </cell>
        </row>
        <row r="3181">
          <cell r="B3181" t="str">
            <v>F201313</v>
          </cell>
          <cell r="C3181" t="str">
            <v>F201313</v>
          </cell>
          <cell r="D3181">
            <v>9</v>
          </cell>
          <cell r="E3181" t="str">
            <v>F</v>
          </cell>
        </row>
        <row r="3182">
          <cell r="B3182" t="str">
            <v>F525474</v>
          </cell>
          <cell r="C3182" t="str">
            <v>F525474</v>
          </cell>
          <cell r="D3182">
            <v>9</v>
          </cell>
          <cell r="E3182" t="str">
            <v>F</v>
          </cell>
        </row>
        <row r="3183">
          <cell r="B3183" t="str">
            <v>F525475</v>
          </cell>
          <cell r="C3183" t="str">
            <v>F525475</v>
          </cell>
          <cell r="D3183">
            <v>9</v>
          </cell>
          <cell r="E3183" t="str">
            <v>F</v>
          </cell>
        </row>
        <row r="3184">
          <cell r="B3184" t="str">
            <v>F525476</v>
          </cell>
          <cell r="C3184" t="str">
            <v>F525476</v>
          </cell>
          <cell r="D3184">
            <v>9</v>
          </cell>
          <cell r="E3184" t="str">
            <v>F</v>
          </cell>
        </row>
        <row r="3185">
          <cell r="B3185" t="str">
            <v>F525477</v>
          </cell>
          <cell r="C3185" t="str">
            <v>F525477</v>
          </cell>
          <cell r="D3185">
            <v>9</v>
          </cell>
          <cell r="E3185" t="str">
            <v>F</v>
          </cell>
        </row>
        <row r="3186">
          <cell r="B3186" t="str">
            <v>F525478</v>
          </cell>
          <cell r="C3186" t="str">
            <v>F525478</v>
          </cell>
          <cell r="D3186">
            <v>9</v>
          </cell>
          <cell r="E3186" t="str">
            <v>F</v>
          </cell>
        </row>
        <row r="3187">
          <cell r="B3187" t="str">
            <v>F525479</v>
          </cell>
          <cell r="C3187" t="str">
            <v>F525479</v>
          </cell>
          <cell r="D3187">
            <v>9</v>
          </cell>
          <cell r="E3187" t="str">
            <v>F</v>
          </cell>
        </row>
        <row r="3188">
          <cell r="B3188" t="str">
            <v>F525480</v>
          </cell>
          <cell r="C3188" t="str">
            <v>F525480</v>
          </cell>
          <cell r="D3188">
            <v>9</v>
          </cell>
          <cell r="E3188" t="str">
            <v>F</v>
          </cell>
        </row>
        <row r="3189">
          <cell r="B3189" t="str">
            <v>F525512</v>
          </cell>
          <cell r="C3189" t="str">
            <v>F525512</v>
          </cell>
          <cell r="D3189">
            <v>9</v>
          </cell>
          <cell r="E3189" t="str">
            <v>F</v>
          </cell>
        </row>
        <row r="3190">
          <cell r="B3190" t="str">
            <v>1000MVGS-100P</v>
          </cell>
          <cell r="C3190" t="str">
            <v>MVGS-100P</v>
          </cell>
          <cell r="D3190">
            <v>8</v>
          </cell>
          <cell r="E3190" t="str">
            <v>G</v>
          </cell>
        </row>
        <row r="3191">
          <cell r="B3191" t="str">
            <v>F201314</v>
          </cell>
          <cell r="C3191" t="str">
            <v>F201314</v>
          </cell>
          <cell r="D3191">
            <v>9</v>
          </cell>
          <cell r="E3191" t="str">
            <v>F</v>
          </cell>
        </row>
        <row r="3192">
          <cell r="B3192" t="str">
            <v>F525481</v>
          </cell>
          <cell r="C3192" t="str">
            <v>F525481</v>
          </cell>
          <cell r="D3192">
            <v>9</v>
          </cell>
          <cell r="E3192" t="str">
            <v>F</v>
          </cell>
        </row>
        <row r="3193">
          <cell r="B3193" t="str">
            <v>1000MVGS-ADMIN</v>
          </cell>
          <cell r="C3193" t="str">
            <v>MVGS-ADMIN</v>
          </cell>
          <cell r="D3193">
            <v>10</v>
          </cell>
          <cell r="E3193" t="str">
            <v>G</v>
          </cell>
        </row>
        <row r="3194">
          <cell r="B3194" t="str">
            <v>1000MVGS-BOP</v>
          </cell>
          <cell r="C3194" t="str">
            <v>MVGS-BOP</v>
          </cell>
          <cell r="D3194">
            <v>12</v>
          </cell>
          <cell r="E3194" t="str">
            <v>G</v>
          </cell>
        </row>
        <row r="3195">
          <cell r="B3195" t="str">
            <v>F201315</v>
          </cell>
          <cell r="C3195" t="str">
            <v>F201315</v>
          </cell>
          <cell r="D3195">
            <v>13</v>
          </cell>
          <cell r="E3195" t="str">
            <v>F</v>
          </cell>
        </row>
        <row r="3196">
          <cell r="B3196" t="str">
            <v>F201316</v>
          </cell>
          <cell r="C3196" t="str">
            <v>F201316</v>
          </cell>
          <cell r="D3196">
            <v>13</v>
          </cell>
          <cell r="E3196" t="str">
            <v>F</v>
          </cell>
        </row>
        <row r="3197">
          <cell r="B3197" t="str">
            <v>F201317</v>
          </cell>
          <cell r="C3197" t="str">
            <v>F201317</v>
          </cell>
          <cell r="D3197">
            <v>13</v>
          </cell>
          <cell r="E3197" t="str">
            <v>F</v>
          </cell>
        </row>
        <row r="3198">
          <cell r="B3198" t="str">
            <v>F201318</v>
          </cell>
          <cell r="C3198" t="str">
            <v>F201318</v>
          </cell>
          <cell r="D3198">
            <v>13</v>
          </cell>
          <cell r="E3198" t="str">
            <v>F</v>
          </cell>
        </row>
        <row r="3199">
          <cell r="B3199" t="str">
            <v>F525482</v>
          </cell>
          <cell r="C3199" t="str">
            <v>F525482</v>
          </cell>
          <cell r="D3199">
            <v>13</v>
          </cell>
          <cell r="E3199" t="str">
            <v>F</v>
          </cell>
        </row>
        <row r="3200">
          <cell r="B3200" t="str">
            <v>F525483</v>
          </cell>
          <cell r="C3200" t="str">
            <v>F525483</v>
          </cell>
          <cell r="D3200">
            <v>13</v>
          </cell>
          <cell r="E3200" t="str">
            <v>F</v>
          </cell>
        </row>
        <row r="3201">
          <cell r="B3201" t="str">
            <v>F525484</v>
          </cell>
          <cell r="C3201" t="str">
            <v>F525484</v>
          </cell>
          <cell r="D3201">
            <v>13</v>
          </cell>
          <cell r="E3201" t="str">
            <v>F</v>
          </cell>
        </row>
        <row r="3202">
          <cell r="B3202" t="str">
            <v>1000MVGS-MAINT</v>
          </cell>
          <cell r="C3202" t="str">
            <v>MVGS-MAINT</v>
          </cell>
          <cell r="D3202">
            <v>10</v>
          </cell>
          <cell r="E3202" t="str">
            <v>G</v>
          </cell>
        </row>
        <row r="3203">
          <cell r="B3203" t="str">
            <v>1000MVMTCU3</v>
          </cell>
          <cell r="C3203" t="str">
            <v>MVMTCU3</v>
          </cell>
          <cell r="D3203">
            <v>12</v>
          </cell>
          <cell r="E3203" t="str">
            <v>G</v>
          </cell>
        </row>
        <row r="3204">
          <cell r="B3204" t="str">
            <v>F201319</v>
          </cell>
          <cell r="C3204" t="str">
            <v>F201319</v>
          </cell>
          <cell r="D3204">
            <v>13</v>
          </cell>
          <cell r="E3204" t="str">
            <v>F</v>
          </cell>
        </row>
        <row r="3205">
          <cell r="B3205" t="str">
            <v>F201320</v>
          </cell>
          <cell r="C3205" t="str">
            <v>F201320</v>
          </cell>
          <cell r="D3205">
            <v>13</v>
          </cell>
          <cell r="E3205" t="str">
            <v>F</v>
          </cell>
        </row>
        <row r="3206">
          <cell r="B3206" t="str">
            <v>F201321</v>
          </cell>
          <cell r="C3206" t="str">
            <v>F201321</v>
          </cell>
          <cell r="D3206">
            <v>13</v>
          </cell>
          <cell r="E3206" t="str">
            <v>F</v>
          </cell>
        </row>
        <row r="3207">
          <cell r="B3207" t="str">
            <v>F525485</v>
          </cell>
          <cell r="C3207" t="str">
            <v>F525485</v>
          </cell>
          <cell r="D3207">
            <v>13</v>
          </cell>
          <cell r="E3207" t="str">
            <v>F</v>
          </cell>
        </row>
        <row r="3208">
          <cell r="B3208" t="str">
            <v>F525486</v>
          </cell>
          <cell r="C3208" t="str">
            <v>F525486</v>
          </cell>
          <cell r="D3208">
            <v>13</v>
          </cell>
          <cell r="E3208" t="str">
            <v>F</v>
          </cell>
        </row>
        <row r="3209">
          <cell r="B3209" t="str">
            <v>F525487</v>
          </cell>
          <cell r="C3209" t="str">
            <v>F525487</v>
          </cell>
          <cell r="D3209">
            <v>13</v>
          </cell>
          <cell r="E3209" t="str">
            <v>F</v>
          </cell>
        </row>
        <row r="3210">
          <cell r="B3210" t="str">
            <v>1000MVMTCU4</v>
          </cell>
          <cell r="C3210" t="str">
            <v>MVMTCU4</v>
          </cell>
          <cell r="D3210">
            <v>12</v>
          </cell>
          <cell r="E3210" t="str">
            <v>G</v>
          </cell>
        </row>
        <row r="3211">
          <cell r="B3211" t="str">
            <v>F201322</v>
          </cell>
          <cell r="C3211" t="str">
            <v>F201322</v>
          </cell>
          <cell r="D3211">
            <v>13</v>
          </cell>
          <cell r="E3211" t="str">
            <v>F</v>
          </cell>
        </row>
        <row r="3212">
          <cell r="B3212" t="str">
            <v>F201323</v>
          </cell>
          <cell r="C3212" t="str">
            <v>F201323</v>
          </cell>
          <cell r="D3212">
            <v>13</v>
          </cell>
          <cell r="E3212" t="str">
            <v>F</v>
          </cell>
        </row>
        <row r="3213">
          <cell r="B3213" t="str">
            <v>F525488</v>
          </cell>
          <cell r="C3213" t="str">
            <v>F525488</v>
          </cell>
          <cell r="D3213">
            <v>13</v>
          </cell>
          <cell r="E3213" t="str">
            <v>F</v>
          </cell>
        </row>
        <row r="3214">
          <cell r="B3214" t="str">
            <v>F525489</v>
          </cell>
          <cell r="C3214" t="str">
            <v>F525489</v>
          </cell>
          <cell r="D3214">
            <v>13</v>
          </cell>
          <cell r="E3214" t="str">
            <v>F</v>
          </cell>
        </row>
        <row r="3215">
          <cell r="B3215" t="str">
            <v>1000MVMTCBOP</v>
          </cell>
          <cell r="C3215" t="str">
            <v>MVMTCBOP</v>
          </cell>
          <cell r="D3215">
            <v>12</v>
          </cell>
          <cell r="E3215" t="str">
            <v>G</v>
          </cell>
        </row>
        <row r="3216">
          <cell r="B3216" t="str">
            <v>F201324</v>
          </cell>
          <cell r="C3216" t="str">
            <v>F201324</v>
          </cell>
          <cell r="D3216">
            <v>13</v>
          </cell>
          <cell r="E3216" t="str">
            <v>F</v>
          </cell>
        </row>
        <row r="3217">
          <cell r="B3217" t="str">
            <v>F201325</v>
          </cell>
          <cell r="C3217" t="str">
            <v>F201325</v>
          </cell>
          <cell r="D3217">
            <v>13</v>
          </cell>
          <cell r="E3217" t="str">
            <v>F</v>
          </cell>
        </row>
        <row r="3218">
          <cell r="B3218" t="str">
            <v>F201326</v>
          </cell>
          <cell r="C3218" t="str">
            <v>F201326</v>
          </cell>
          <cell r="D3218">
            <v>13</v>
          </cell>
          <cell r="E3218" t="str">
            <v>F</v>
          </cell>
        </row>
        <row r="3219">
          <cell r="B3219" t="str">
            <v>F201327</v>
          </cell>
          <cell r="C3219" t="str">
            <v>F201327</v>
          </cell>
          <cell r="D3219">
            <v>13</v>
          </cell>
          <cell r="E3219" t="str">
            <v>F</v>
          </cell>
        </row>
        <row r="3220">
          <cell r="B3220" t="str">
            <v>F201328</v>
          </cell>
          <cell r="C3220" t="str">
            <v>F201328</v>
          </cell>
          <cell r="D3220">
            <v>13</v>
          </cell>
          <cell r="E3220" t="str">
            <v>F</v>
          </cell>
        </row>
        <row r="3221">
          <cell r="B3221" t="str">
            <v>F201329</v>
          </cell>
          <cell r="C3221" t="str">
            <v>F201329</v>
          </cell>
          <cell r="D3221">
            <v>13</v>
          </cell>
          <cell r="E3221" t="str">
            <v>F</v>
          </cell>
        </row>
        <row r="3222">
          <cell r="B3222" t="str">
            <v>F525490</v>
          </cell>
          <cell r="C3222" t="str">
            <v>F525490</v>
          </cell>
          <cell r="D3222">
            <v>13</v>
          </cell>
          <cell r="E3222" t="str">
            <v>F</v>
          </cell>
        </row>
        <row r="3223">
          <cell r="B3223" t="str">
            <v>F525491</v>
          </cell>
          <cell r="C3223" t="str">
            <v>F525491</v>
          </cell>
          <cell r="D3223">
            <v>13</v>
          </cell>
          <cell r="E3223" t="str">
            <v>F</v>
          </cell>
        </row>
        <row r="3224">
          <cell r="B3224" t="str">
            <v>F525492</v>
          </cell>
          <cell r="C3224" t="str">
            <v>F525492</v>
          </cell>
          <cell r="D3224">
            <v>13</v>
          </cell>
          <cell r="E3224" t="str">
            <v>F</v>
          </cell>
        </row>
        <row r="3225">
          <cell r="B3225" t="str">
            <v>F525493</v>
          </cell>
          <cell r="C3225" t="str">
            <v>F525493</v>
          </cell>
          <cell r="D3225">
            <v>13</v>
          </cell>
          <cell r="E3225" t="str">
            <v>F</v>
          </cell>
        </row>
        <row r="3226">
          <cell r="B3226" t="str">
            <v>F525494</v>
          </cell>
          <cell r="C3226" t="str">
            <v>F525494</v>
          </cell>
          <cell r="D3226">
            <v>13</v>
          </cell>
          <cell r="E3226" t="str">
            <v>F</v>
          </cell>
        </row>
        <row r="3227">
          <cell r="B3227" t="str">
            <v>F525495</v>
          </cell>
          <cell r="C3227" t="str">
            <v>F525495</v>
          </cell>
          <cell r="D3227">
            <v>13</v>
          </cell>
          <cell r="E3227" t="str">
            <v>F</v>
          </cell>
        </row>
        <row r="3228">
          <cell r="B3228" t="str">
            <v>1000MVGS-OPS</v>
          </cell>
          <cell r="C3228" t="str">
            <v>MVGS-OPS</v>
          </cell>
          <cell r="D3228">
            <v>10</v>
          </cell>
          <cell r="E3228" t="str">
            <v>G</v>
          </cell>
        </row>
        <row r="3229">
          <cell r="B3229" t="str">
            <v>1000MVOPSU3</v>
          </cell>
          <cell r="C3229" t="str">
            <v>MVOPSU3</v>
          </cell>
          <cell r="D3229">
            <v>12</v>
          </cell>
          <cell r="E3229" t="str">
            <v>G</v>
          </cell>
        </row>
        <row r="3230">
          <cell r="B3230" t="str">
            <v>F201330</v>
          </cell>
          <cell r="C3230" t="str">
            <v>F201330</v>
          </cell>
          <cell r="D3230">
            <v>13</v>
          </cell>
          <cell r="E3230" t="str">
            <v>F</v>
          </cell>
        </row>
        <row r="3231">
          <cell r="B3231" t="str">
            <v>F201331</v>
          </cell>
          <cell r="C3231" t="str">
            <v>F201331</v>
          </cell>
          <cell r="D3231">
            <v>13</v>
          </cell>
          <cell r="E3231" t="str">
            <v>F</v>
          </cell>
        </row>
        <row r="3232">
          <cell r="B3232" t="str">
            <v>F201332</v>
          </cell>
          <cell r="C3232" t="str">
            <v>F201332</v>
          </cell>
          <cell r="D3232">
            <v>13</v>
          </cell>
          <cell r="E3232" t="str">
            <v>F</v>
          </cell>
        </row>
        <row r="3233">
          <cell r="B3233" t="str">
            <v>F525496</v>
          </cell>
          <cell r="C3233" t="str">
            <v>F525496</v>
          </cell>
          <cell r="D3233">
            <v>13</v>
          </cell>
          <cell r="E3233" t="str">
            <v>F</v>
          </cell>
        </row>
        <row r="3234">
          <cell r="B3234" t="str">
            <v>F525497</v>
          </cell>
          <cell r="C3234" t="str">
            <v>F525497</v>
          </cell>
          <cell r="D3234">
            <v>13</v>
          </cell>
          <cell r="E3234" t="str">
            <v>F</v>
          </cell>
        </row>
        <row r="3235">
          <cell r="B3235" t="str">
            <v>1000MVOPSU4</v>
          </cell>
          <cell r="C3235" t="str">
            <v>MVOPSU4</v>
          </cell>
          <cell r="D3235">
            <v>12</v>
          </cell>
          <cell r="E3235" t="str">
            <v>G</v>
          </cell>
        </row>
        <row r="3236">
          <cell r="B3236" t="str">
            <v>F201333</v>
          </cell>
          <cell r="C3236" t="str">
            <v>F201333</v>
          </cell>
          <cell r="D3236">
            <v>13</v>
          </cell>
          <cell r="E3236" t="str">
            <v>F</v>
          </cell>
        </row>
        <row r="3237">
          <cell r="B3237" t="str">
            <v>F201334</v>
          </cell>
          <cell r="C3237" t="str">
            <v>F201334</v>
          </cell>
          <cell r="D3237">
            <v>13</v>
          </cell>
          <cell r="E3237" t="str">
            <v>F</v>
          </cell>
        </row>
        <row r="3238">
          <cell r="B3238" t="str">
            <v>F201335</v>
          </cell>
          <cell r="C3238" t="str">
            <v>F201335</v>
          </cell>
          <cell r="D3238">
            <v>13</v>
          </cell>
          <cell r="E3238" t="str">
            <v>F</v>
          </cell>
        </row>
        <row r="3239">
          <cell r="B3239" t="str">
            <v>F525498</v>
          </cell>
          <cell r="C3239" t="str">
            <v>F525498</v>
          </cell>
          <cell r="D3239">
            <v>13</v>
          </cell>
          <cell r="E3239" t="str">
            <v>F</v>
          </cell>
        </row>
        <row r="3240">
          <cell r="B3240" t="str">
            <v>F525499</v>
          </cell>
          <cell r="C3240" t="str">
            <v>F525499</v>
          </cell>
          <cell r="D3240">
            <v>13</v>
          </cell>
          <cell r="E3240" t="str">
            <v>F</v>
          </cell>
        </row>
        <row r="3241">
          <cell r="B3241" t="str">
            <v>1000MVOPBOP</v>
          </cell>
          <cell r="C3241" t="str">
            <v>MVOPBOP</v>
          </cell>
          <cell r="D3241">
            <v>12</v>
          </cell>
          <cell r="E3241" t="str">
            <v>G</v>
          </cell>
        </row>
        <row r="3242">
          <cell r="B3242" t="str">
            <v>F201336</v>
          </cell>
          <cell r="C3242" t="str">
            <v>F201336</v>
          </cell>
          <cell r="D3242">
            <v>13</v>
          </cell>
          <cell r="E3242" t="str">
            <v>F</v>
          </cell>
        </row>
        <row r="3243">
          <cell r="B3243" t="str">
            <v>F201337</v>
          </cell>
          <cell r="C3243" t="str">
            <v>F201337</v>
          </cell>
          <cell r="D3243">
            <v>13</v>
          </cell>
          <cell r="E3243" t="str">
            <v>F</v>
          </cell>
        </row>
        <row r="3244">
          <cell r="B3244" t="str">
            <v>F201338</v>
          </cell>
          <cell r="C3244" t="str">
            <v>F201338</v>
          </cell>
          <cell r="D3244">
            <v>13</v>
          </cell>
          <cell r="E3244" t="str">
            <v>F</v>
          </cell>
        </row>
        <row r="3245">
          <cell r="B3245" t="str">
            <v>F201339</v>
          </cell>
          <cell r="C3245" t="str">
            <v>F201339</v>
          </cell>
          <cell r="D3245">
            <v>13</v>
          </cell>
          <cell r="E3245" t="str">
            <v>F</v>
          </cell>
        </row>
        <row r="3246">
          <cell r="B3246" t="str">
            <v>F201340</v>
          </cell>
          <cell r="C3246" t="str">
            <v>F201340</v>
          </cell>
          <cell r="D3246">
            <v>13</v>
          </cell>
          <cell r="E3246" t="str">
            <v>F</v>
          </cell>
        </row>
        <row r="3247">
          <cell r="B3247" t="str">
            <v>F525500</v>
          </cell>
          <cell r="C3247" t="str">
            <v>F525500</v>
          </cell>
          <cell r="D3247">
            <v>13</v>
          </cell>
          <cell r="E3247" t="str">
            <v>F</v>
          </cell>
        </row>
        <row r="3248">
          <cell r="B3248" t="str">
            <v>F525501</v>
          </cell>
          <cell r="C3248" t="str">
            <v>F525501</v>
          </cell>
          <cell r="D3248">
            <v>13</v>
          </cell>
          <cell r="E3248" t="str">
            <v>F</v>
          </cell>
        </row>
        <row r="3249">
          <cell r="B3249" t="str">
            <v>F525502</v>
          </cell>
          <cell r="C3249" t="str">
            <v>F525502</v>
          </cell>
          <cell r="D3249">
            <v>13</v>
          </cell>
          <cell r="E3249" t="str">
            <v>F</v>
          </cell>
        </row>
        <row r="3250">
          <cell r="B3250" t="str">
            <v>F525503</v>
          </cell>
          <cell r="C3250" t="str">
            <v>F525503</v>
          </cell>
          <cell r="D3250">
            <v>13</v>
          </cell>
          <cell r="E3250" t="str">
            <v>F</v>
          </cell>
        </row>
        <row r="3251">
          <cell r="B3251" t="str">
            <v>F525513</v>
          </cell>
          <cell r="C3251" t="str">
            <v>F525513</v>
          </cell>
          <cell r="D3251">
            <v>13</v>
          </cell>
          <cell r="E3251" t="str">
            <v>F</v>
          </cell>
        </row>
        <row r="3252">
          <cell r="B3252" t="str">
            <v>1000MVGS-TECH</v>
          </cell>
          <cell r="C3252" t="str">
            <v>MVGS-TECH</v>
          </cell>
          <cell r="D3252">
            <v>10</v>
          </cell>
          <cell r="E3252" t="str">
            <v>G</v>
          </cell>
        </row>
        <row r="3253">
          <cell r="B3253" t="str">
            <v>1000MVTECHBOP</v>
          </cell>
          <cell r="C3253" t="str">
            <v>MVTECHBOP</v>
          </cell>
          <cell r="D3253">
            <v>12</v>
          </cell>
          <cell r="E3253" t="str">
            <v>G</v>
          </cell>
        </row>
        <row r="3254">
          <cell r="B3254" t="str">
            <v>F201341</v>
          </cell>
          <cell r="C3254" t="str">
            <v>F201341</v>
          </cell>
          <cell r="D3254">
            <v>13</v>
          </cell>
          <cell r="E3254" t="str">
            <v>F</v>
          </cell>
        </row>
        <row r="3255">
          <cell r="B3255" t="str">
            <v>F201342</v>
          </cell>
          <cell r="C3255" t="str">
            <v>F201342</v>
          </cell>
          <cell r="D3255">
            <v>13</v>
          </cell>
          <cell r="E3255" t="str">
            <v>F</v>
          </cell>
        </row>
        <row r="3256">
          <cell r="B3256" t="str">
            <v>F201343</v>
          </cell>
          <cell r="C3256" t="str">
            <v>F201343</v>
          </cell>
          <cell r="D3256">
            <v>13</v>
          </cell>
          <cell r="E3256" t="str">
            <v>F</v>
          </cell>
        </row>
        <row r="3257">
          <cell r="B3257" t="str">
            <v>F201344</v>
          </cell>
          <cell r="C3257" t="str">
            <v>F201344</v>
          </cell>
          <cell r="D3257">
            <v>13</v>
          </cell>
          <cell r="E3257" t="str">
            <v>F</v>
          </cell>
        </row>
        <row r="3258">
          <cell r="B3258" t="str">
            <v>F201345</v>
          </cell>
          <cell r="C3258" t="str">
            <v>F201345</v>
          </cell>
          <cell r="D3258">
            <v>13</v>
          </cell>
          <cell r="E3258" t="str">
            <v>F</v>
          </cell>
        </row>
        <row r="3259">
          <cell r="B3259" t="str">
            <v>F201346</v>
          </cell>
          <cell r="C3259" t="str">
            <v>F201346</v>
          </cell>
          <cell r="D3259">
            <v>13</v>
          </cell>
          <cell r="E3259" t="str">
            <v>F</v>
          </cell>
        </row>
        <row r="3260">
          <cell r="B3260" t="str">
            <v>F201347</v>
          </cell>
          <cell r="C3260" t="str">
            <v>F201347</v>
          </cell>
          <cell r="D3260">
            <v>13</v>
          </cell>
          <cell r="E3260" t="str">
            <v>F</v>
          </cell>
        </row>
        <row r="3261">
          <cell r="B3261" t="str">
            <v>F525504</v>
          </cell>
          <cell r="C3261" t="str">
            <v>F525504</v>
          </cell>
          <cell r="D3261">
            <v>13</v>
          </cell>
          <cell r="E3261" t="str">
            <v>F</v>
          </cell>
        </row>
        <row r="3262">
          <cell r="B3262" t="str">
            <v>F525505</v>
          </cell>
          <cell r="C3262" t="str">
            <v>F525505</v>
          </cell>
          <cell r="D3262">
            <v>13</v>
          </cell>
          <cell r="E3262" t="str">
            <v>F</v>
          </cell>
        </row>
        <row r="3263">
          <cell r="B3263" t="str">
            <v>F525506</v>
          </cell>
          <cell r="C3263" t="str">
            <v>F525506</v>
          </cell>
          <cell r="D3263">
            <v>13</v>
          </cell>
          <cell r="E3263" t="str">
            <v>F</v>
          </cell>
        </row>
        <row r="3264">
          <cell r="B3264" t="str">
            <v>F525507</v>
          </cell>
          <cell r="C3264" t="str">
            <v>F525507</v>
          </cell>
          <cell r="D3264">
            <v>13</v>
          </cell>
          <cell r="E3264" t="str">
            <v>F</v>
          </cell>
        </row>
        <row r="3265">
          <cell r="B3265" t="str">
            <v>F525508</v>
          </cell>
          <cell r="C3265" t="str">
            <v>F525508</v>
          </cell>
          <cell r="D3265">
            <v>13</v>
          </cell>
          <cell r="E3265" t="str">
            <v>F</v>
          </cell>
        </row>
        <row r="3266">
          <cell r="B3266" t="str">
            <v>F525509</v>
          </cell>
          <cell r="C3266" t="str">
            <v>F525509</v>
          </cell>
          <cell r="D3266">
            <v>13</v>
          </cell>
          <cell r="E3266" t="str">
            <v>F</v>
          </cell>
        </row>
        <row r="3267">
          <cell r="B3267" t="str">
            <v>F525510</v>
          </cell>
          <cell r="C3267" t="str">
            <v>F525510</v>
          </cell>
          <cell r="D3267">
            <v>13</v>
          </cell>
          <cell r="E3267" t="str">
            <v>F</v>
          </cell>
        </row>
        <row r="3268">
          <cell r="B3268" t="str">
            <v>1000MVGS-OTG</v>
          </cell>
          <cell r="C3268" t="str">
            <v>MVGS-OTG</v>
          </cell>
          <cell r="D3268">
            <v>10</v>
          </cell>
          <cell r="E3268" t="str">
            <v>G</v>
          </cell>
        </row>
        <row r="3269">
          <cell r="B3269" t="str">
            <v>F513249</v>
          </cell>
          <cell r="C3269" t="str">
            <v>F513249</v>
          </cell>
          <cell r="D3269">
            <v>11</v>
          </cell>
          <cell r="E3269" t="str">
            <v>F</v>
          </cell>
        </row>
        <row r="3270">
          <cell r="B3270" t="str">
            <v>1000PPD-BSPLDV</v>
          </cell>
          <cell r="C3270" t="str">
            <v>PPD-BSPLDV</v>
          </cell>
          <cell r="D3270">
            <v>6</v>
          </cell>
          <cell r="E3270" t="str">
            <v>G</v>
          </cell>
        </row>
        <row r="3271">
          <cell r="B3271" t="str">
            <v>F201236</v>
          </cell>
          <cell r="C3271" t="str">
            <v>F201236</v>
          </cell>
          <cell r="D3271">
            <v>7</v>
          </cell>
          <cell r="E3271" t="str">
            <v>F</v>
          </cell>
        </row>
        <row r="3272">
          <cell r="B3272" t="str">
            <v>F201237</v>
          </cell>
          <cell r="C3272" t="str">
            <v>F201237</v>
          </cell>
          <cell r="D3272">
            <v>7</v>
          </cell>
          <cell r="E3272" t="str">
            <v>F</v>
          </cell>
        </row>
        <row r="3273">
          <cell r="B3273" t="str">
            <v>F201238</v>
          </cell>
          <cell r="C3273" t="str">
            <v>F201238</v>
          </cell>
          <cell r="D3273">
            <v>7</v>
          </cell>
          <cell r="E3273" t="str">
            <v>F</v>
          </cell>
        </row>
        <row r="3274">
          <cell r="B3274" t="str">
            <v>F201239</v>
          </cell>
          <cell r="C3274" t="str">
            <v>F201239</v>
          </cell>
          <cell r="D3274">
            <v>7</v>
          </cell>
          <cell r="E3274" t="str">
            <v>F</v>
          </cell>
        </row>
        <row r="3275">
          <cell r="B3275" t="str">
            <v>F201240</v>
          </cell>
          <cell r="C3275" t="str">
            <v>F201240</v>
          </cell>
          <cell r="D3275">
            <v>7</v>
          </cell>
          <cell r="E3275" t="str">
            <v>F</v>
          </cell>
        </row>
        <row r="3276">
          <cell r="B3276" t="str">
            <v>F201241</v>
          </cell>
          <cell r="C3276" t="str">
            <v>F201241</v>
          </cell>
          <cell r="D3276">
            <v>7</v>
          </cell>
          <cell r="E3276" t="str">
            <v>F</v>
          </cell>
        </row>
        <row r="3277">
          <cell r="B3277" t="str">
            <v>F201242</v>
          </cell>
          <cell r="C3277" t="str">
            <v>F201242</v>
          </cell>
          <cell r="D3277">
            <v>7</v>
          </cell>
          <cell r="E3277" t="str">
            <v>F</v>
          </cell>
        </row>
        <row r="3278">
          <cell r="B3278" t="str">
            <v>F516600</v>
          </cell>
          <cell r="C3278" t="str">
            <v>F516600</v>
          </cell>
          <cell r="D3278">
            <v>7</v>
          </cell>
          <cell r="E3278" t="str">
            <v>F</v>
          </cell>
        </row>
        <row r="3279">
          <cell r="B3279" t="str">
            <v>F526233</v>
          </cell>
          <cell r="C3279" t="str">
            <v>F526233</v>
          </cell>
          <cell r="D3279">
            <v>7</v>
          </cell>
          <cell r="E3279" t="str">
            <v>F</v>
          </cell>
        </row>
        <row r="3280">
          <cell r="B3280" t="str">
            <v>F526234</v>
          </cell>
          <cell r="C3280" t="str">
            <v>F526234</v>
          </cell>
          <cell r="D3280">
            <v>7</v>
          </cell>
          <cell r="E3280" t="str">
            <v>F</v>
          </cell>
        </row>
        <row r="3281">
          <cell r="B3281" t="str">
            <v>F526235</v>
          </cell>
          <cell r="C3281" t="str">
            <v>F526235</v>
          </cell>
          <cell r="D3281">
            <v>7</v>
          </cell>
          <cell r="E3281" t="str">
            <v>F</v>
          </cell>
        </row>
        <row r="3282">
          <cell r="B3282" t="str">
            <v>F526236</v>
          </cell>
          <cell r="C3282" t="str">
            <v>F526236</v>
          </cell>
          <cell r="D3282">
            <v>7</v>
          </cell>
          <cell r="E3282" t="str">
            <v>F</v>
          </cell>
        </row>
        <row r="3283">
          <cell r="B3283" t="str">
            <v>F526237</v>
          </cell>
          <cell r="C3283" t="str">
            <v>F526237</v>
          </cell>
          <cell r="D3283">
            <v>7</v>
          </cell>
          <cell r="E3283" t="str">
            <v>F</v>
          </cell>
        </row>
        <row r="3284">
          <cell r="B3284" t="str">
            <v>F526238</v>
          </cell>
          <cell r="C3284" t="str">
            <v>F526238</v>
          </cell>
          <cell r="D3284">
            <v>7</v>
          </cell>
          <cell r="E3284" t="str">
            <v>F</v>
          </cell>
        </row>
        <row r="3285">
          <cell r="B3285" t="str">
            <v>1000TC-TRNCHEM</v>
          </cell>
          <cell r="C3285" t="str">
            <v>TC-TRNCHEM</v>
          </cell>
          <cell r="D3285">
            <v>8</v>
          </cell>
          <cell r="E3285" t="str">
            <v>G</v>
          </cell>
        </row>
        <row r="3286">
          <cell r="B3286" t="str">
            <v>1000TRNGMGMT</v>
          </cell>
          <cell r="C3286" t="str">
            <v>TRNGMGMT</v>
          </cell>
          <cell r="D3286">
            <v>10</v>
          </cell>
          <cell r="E3286" t="str">
            <v>G</v>
          </cell>
        </row>
        <row r="3287">
          <cell r="B3287" t="str">
            <v>F200615</v>
          </cell>
          <cell r="C3287" t="str">
            <v>F200615</v>
          </cell>
          <cell r="D3287">
            <v>11</v>
          </cell>
          <cell r="E3287" t="str">
            <v>F</v>
          </cell>
        </row>
        <row r="3288">
          <cell r="B3288" t="str">
            <v>1000CHEMSVCS</v>
          </cell>
          <cell r="C3288" t="str">
            <v>CHEMSVCS</v>
          </cell>
          <cell r="D3288">
            <v>10</v>
          </cell>
          <cell r="E3288" t="str">
            <v>G</v>
          </cell>
        </row>
        <row r="3289">
          <cell r="B3289" t="str">
            <v>F200616</v>
          </cell>
          <cell r="C3289" t="str">
            <v>F200616</v>
          </cell>
          <cell r="D3289">
            <v>11</v>
          </cell>
          <cell r="E3289" t="str">
            <v>F</v>
          </cell>
        </row>
        <row r="3290">
          <cell r="B3290" t="str">
            <v>1000GENPNGSTRA</v>
          </cell>
          <cell r="C3290" t="str">
            <v>GENPNGSTRA</v>
          </cell>
          <cell r="D3290">
            <v>4</v>
          </cell>
          <cell r="E3290" t="str">
            <v>G</v>
          </cell>
        </row>
        <row r="3291">
          <cell r="B3291" t="str">
            <v>1000GPS-GBPS</v>
          </cell>
          <cell r="C3291" t="str">
            <v>GPS-GBPS</v>
          </cell>
          <cell r="D3291">
            <v>6</v>
          </cell>
          <cell r="E3291" t="str">
            <v>G</v>
          </cell>
        </row>
        <row r="3292">
          <cell r="B3292" t="str">
            <v>F201348</v>
          </cell>
          <cell r="C3292" t="str">
            <v>F201348</v>
          </cell>
          <cell r="D3292">
            <v>7</v>
          </cell>
          <cell r="E3292" t="str">
            <v>F</v>
          </cell>
        </row>
        <row r="3293">
          <cell r="B3293" t="str">
            <v>F525511</v>
          </cell>
          <cell r="C3293" t="str">
            <v>F525511</v>
          </cell>
          <cell r="D3293">
            <v>7</v>
          </cell>
          <cell r="E3293" t="str">
            <v>F</v>
          </cell>
        </row>
        <row r="3294">
          <cell r="B3294" t="str">
            <v>1000GPS-COALCT</v>
          </cell>
          <cell r="C3294" t="str">
            <v>GPS-COALCT</v>
          </cell>
          <cell r="D3294">
            <v>6</v>
          </cell>
          <cell r="E3294" t="str">
            <v>G</v>
          </cell>
        </row>
        <row r="3295">
          <cell r="B3295" t="str">
            <v>F200630</v>
          </cell>
          <cell r="C3295" t="str">
            <v>F200630</v>
          </cell>
          <cell r="D3295">
            <v>7</v>
          </cell>
          <cell r="E3295" t="str">
            <v>F</v>
          </cell>
        </row>
        <row r="3296">
          <cell r="B3296" t="str">
            <v>F201351</v>
          </cell>
          <cell r="C3296" t="str">
            <v>F201351</v>
          </cell>
          <cell r="D3296">
            <v>7</v>
          </cell>
          <cell r="E3296" t="str">
            <v>F</v>
          </cell>
        </row>
        <row r="3297">
          <cell r="B3297" t="str">
            <v>F201352</v>
          </cell>
          <cell r="C3297" t="str">
            <v>F201352</v>
          </cell>
          <cell r="D3297">
            <v>7</v>
          </cell>
          <cell r="E3297" t="str">
            <v>F</v>
          </cell>
        </row>
        <row r="3298">
          <cell r="B3298" t="str">
            <v>F201355</v>
          </cell>
          <cell r="C3298" t="str">
            <v>F201355</v>
          </cell>
          <cell r="D3298">
            <v>7</v>
          </cell>
          <cell r="E3298" t="str">
            <v>F</v>
          </cell>
        </row>
        <row r="3299">
          <cell r="B3299" t="str">
            <v>F525192</v>
          </cell>
          <cell r="C3299" t="str">
            <v>F525192</v>
          </cell>
          <cell r="D3299">
            <v>7</v>
          </cell>
          <cell r="E3299" t="str">
            <v>F</v>
          </cell>
        </row>
        <row r="3300">
          <cell r="B3300" t="str">
            <v>1000GPS-PJTDEV</v>
          </cell>
          <cell r="C3300" t="str">
            <v>GPS-PJTDEV</v>
          </cell>
          <cell r="D3300">
            <v>6</v>
          </cell>
          <cell r="E3300" t="str">
            <v>G</v>
          </cell>
        </row>
        <row r="3301">
          <cell r="B3301" t="str">
            <v>F200628</v>
          </cell>
          <cell r="C3301" t="str">
            <v>F200628</v>
          </cell>
          <cell r="D3301">
            <v>7</v>
          </cell>
          <cell r="E3301" t="str">
            <v>F</v>
          </cell>
        </row>
        <row r="3302">
          <cell r="B3302" t="str">
            <v>F201356</v>
          </cell>
          <cell r="C3302" t="str">
            <v>F201356</v>
          </cell>
          <cell r="D3302">
            <v>7</v>
          </cell>
          <cell r="E3302" t="str">
            <v>F</v>
          </cell>
        </row>
        <row r="3303">
          <cell r="B3303" t="str">
            <v>F513247</v>
          </cell>
          <cell r="C3303" t="str">
            <v>F513247</v>
          </cell>
          <cell r="D3303">
            <v>7</v>
          </cell>
          <cell r="E3303" t="str">
            <v>F</v>
          </cell>
        </row>
        <row r="3304">
          <cell r="B3304" t="str">
            <v>F513248</v>
          </cell>
          <cell r="C3304" t="str">
            <v>F513248</v>
          </cell>
          <cell r="D3304">
            <v>7</v>
          </cell>
          <cell r="E3304" t="str">
            <v>F</v>
          </cell>
        </row>
        <row r="3305">
          <cell r="B3305" t="str">
            <v>F525167</v>
          </cell>
          <cell r="C3305" t="str">
            <v>F525167</v>
          </cell>
          <cell r="D3305">
            <v>7</v>
          </cell>
          <cell r="E3305" t="str">
            <v>F</v>
          </cell>
        </row>
        <row r="3306">
          <cell r="B3306" t="str">
            <v>F525427</v>
          </cell>
          <cell r="C3306" t="str">
            <v>F525427</v>
          </cell>
          <cell r="D3306">
            <v>7</v>
          </cell>
          <cell r="E3306" t="str">
            <v>F</v>
          </cell>
        </row>
        <row r="3307">
          <cell r="B3307" t="str">
            <v>F525698</v>
          </cell>
          <cell r="C3307" t="str">
            <v>F525698</v>
          </cell>
          <cell r="D3307">
            <v>7</v>
          </cell>
          <cell r="E3307" t="str">
            <v>F</v>
          </cell>
        </row>
        <row r="3308">
          <cell r="B3308" t="str">
            <v>F525699</v>
          </cell>
          <cell r="C3308" t="str">
            <v>F525699</v>
          </cell>
          <cell r="D3308">
            <v>7</v>
          </cell>
          <cell r="E3308" t="str">
            <v>F</v>
          </cell>
        </row>
        <row r="3309">
          <cell r="B3309" t="str">
            <v>1000GPS-CPUC</v>
          </cell>
          <cell r="C3309" t="str">
            <v>GPS-CPUC</v>
          </cell>
          <cell r="D3309">
            <v>6</v>
          </cell>
          <cell r="E3309" t="str">
            <v>G</v>
          </cell>
        </row>
        <row r="3310">
          <cell r="B3310" t="str">
            <v>F200629</v>
          </cell>
          <cell r="C3310" t="str">
            <v>F200629</v>
          </cell>
          <cell r="D3310">
            <v>7</v>
          </cell>
          <cell r="E3310" t="str">
            <v>F</v>
          </cell>
        </row>
        <row r="3311">
          <cell r="B3311" t="str">
            <v>F201349</v>
          </cell>
          <cell r="C3311" t="str">
            <v>F201349</v>
          </cell>
          <cell r="D3311">
            <v>7</v>
          </cell>
          <cell r="E3311" t="str">
            <v>F</v>
          </cell>
        </row>
        <row r="3312">
          <cell r="B3312" t="str">
            <v>F201350</v>
          </cell>
          <cell r="C3312" t="str">
            <v>F201350</v>
          </cell>
          <cell r="D3312">
            <v>7</v>
          </cell>
          <cell r="E3312" t="str">
            <v>F</v>
          </cell>
        </row>
        <row r="3313">
          <cell r="B3313" t="str">
            <v>F516571</v>
          </cell>
          <cell r="C3313" t="str">
            <v>F516571</v>
          </cell>
          <cell r="D3313">
            <v>7</v>
          </cell>
          <cell r="E3313" t="str">
            <v>F</v>
          </cell>
        </row>
        <row r="3314">
          <cell r="B3314" t="str">
            <v>F516572</v>
          </cell>
          <cell r="C3314" t="str">
            <v>F516572</v>
          </cell>
          <cell r="D3314">
            <v>7</v>
          </cell>
          <cell r="E3314" t="str">
            <v>F</v>
          </cell>
        </row>
        <row r="3315">
          <cell r="B3315" t="str">
            <v>F516575</v>
          </cell>
          <cell r="C3315" t="str">
            <v>F516575</v>
          </cell>
          <cell r="D3315">
            <v>7</v>
          </cell>
          <cell r="E3315" t="str">
            <v>F</v>
          </cell>
        </row>
        <row r="3316">
          <cell r="B3316" t="str">
            <v>1000CIO</v>
          </cell>
          <cell r="C3316" t="str">
            <v>CIO</v>
          </cell>
          <cell r="D3316">
            <v>2</v>
          </cell>
          <cell r="E3316" t="str">
            <v>G</v>
          </cell>
        </row>
        <row r="3317">
          <cell r="B3317" t="str">
            <v>1000CIO-SVP</v>
          </cell>
          <cell r="C3317" t="str">
            <v>CIO-SVP</v>
          </cell>
          <cell r="D3317">
            <v>4</v>
          </cell>
          <cell r="E3317" t="str">
            <v>G</v>
          </cell>
        </row>
        <row r="3318">
          <cell r="B3318" t="str">
            <v>F516563</v>
          </cell>
          <cell r="C3318" t="str">
            <v>F516563</v>
          </cell>
          <cell r="D3318">
            <v>5</v>
          </cell>
          <cell r="E3318" t="str">
            <v>F</v>
          </cell>
        </row>
        <row r="3319">
          <cell r="B3319" t="str">
            <v>1000SVP</v>
          </cell>
          <cell r="C3319" t="str">
            <v>SVP</v>
          </cell>
          <cell r="D3319">
            <v>6</v>
          </cell>
          <cell r="E3319" t="str">
            <v>G</v>
          </cell>
        </row>
        <row r="3320">
          <cell r="B3320" t="str">
            <v>F515376</v>
          </cell>
          <cell r="C3320" t="str">
            <v>F515376</v>
          </cell>
          <cell r="D3320">
            <v>7</v>
          </cell>
          <cell r="E3320" t="str">
            <v>F</v>
          </cell>
        </row>
        <row r="3321">
          <cell r="B3321" t="str">
            <v>F515377</v>
          </cell>
          <cell r="C3321" t="str">
            <v>F515377</v>
          </cell>
          <cell r="D3321">
            <v>7</v>
          </cell>
          <cell r="E3321" t="str">
            <v>F</v>
          </cell>
        </row>
        <row r="3322">
          <cell r="B3322" t="str">
            <v>1000ERPEIX</v>
          </cell>
          <cell r="C3322" t="str">
            <v>ERPEIX</v>
          </cell>
          <cell r="D3322">
            <v>6</v>
          </cell>
          <cell r="E3322" t="str">
            <v>G</v>
          </cell>
        </row>
        <row r="3323">
          <cell r="B3323" t="str">
            <v>F515378</v>
          </cell>
          <cell r="C3323" t="str">
            <v>F515378</v>
          </cell>
          <cell r="D3323">
            <v>7</v>
          </cell>
          <cell r="E3323" t="str">
            <v>F</v>
          </cell>
        </row>
        <row r="3324">
          <cell r="B3324" t="str">
            <v>1000EPMO</v>
          </cell>
          <cell r="C3324" t="str">
            <v>EPMO</v>
          </cell>
          <cell r="D3324">
            <v>6</v>
          </cell>
          <cell r="E3324" t="str">
            <v>G</v>
          </cell>
        </row>
        <row r="3325">
          <cell r="B3325" t="str">
            <v>1000AFFCR</v>
          </cell>
          <cell r="C3325" t="str">
            <v>AFFCR</v>
          </cell>
          <cell r="D3325">
            <v>6</v>
          </cell>
          <cell r="E3325" t="str">
            <v>G</v>
          </cell>
        </row>
        <row r="3326">
          <cell r="B3326" t="str">
            <v>F525404</v>
          </cell>
          <cell r="C3326" t="str">
            <v>F525404</v>
          </cell>
          <cell r="D3326">
            <v>7</v>
          </cell>
          <cell r="E3326" t="str">
            <v>F</v>
          </cell>
        </row>
        <row r="3327">
          <cell r="B3327" t="str">
            <v>F525405</v>
          </cell>
          <cell r="C3327" t="str">
            <v>F525405</v>
          </cell>
          <cell r="D3327">
            <v>7</v>
          </cell>
          <cell r="E3327" t="str">
            <v>F</v>
          </cell>
        </row>
        <row r="3328">
          <cell r="B3328" t="str">
            <v>1000ERP-EIX</v>
          </cell>
          <cell r="C3328" t="str">
            <v>ERP-EIX</v>
          </cell>
          <cell r="D3328">
            <v>4</v>
          </cell>
          <cell r="E3328" t="str">
            <v>G</v>
          </cell>
        </row>
        <row r="3329">
          <cell r="B3329" t="str">
            <v>1000EPM</v>
          </cell>
          <cell r="C3329" t="str">
            <v>EPM</v>
          </cell>
          <cell r="D3329">
            <v>4</v>
          </cell>
          <cell r="E3329" t="str">
            <v>G</v>
          </cell>
        </row>
        <row r="3330">
          <cell r="B3330" t="str">
            <v>1000IT</v>
          </cell>
          <cell r="C3330" t="str">
            <v>IT</v>
          </cell>
          <cell r="D3330">
            <v>4</v>
          </cell>
          <cell r="E3330" t="str">
            <v>G</v>
          </cell>
        </row>
        <row r="3331">
          <cell r="B3331" t="str">
            <v>F516558</v>
          </cell>
          <cell r="C3331" t="str">
            <v>F516558</v>
          </cell>
          <cell r="D3331">
            <v>5</v>
          </cell>
          <cell r="E3331" t="str">
            <v>F</v>
          </cell>
        </row>
        <row r="3332">
          <cell r="B3332" t="str">
            <v>F516559</v>
          </cell>
          <cell r="C3332" t="str">
            <v>F516559</v>
          </cell>
          <cell r="D3332">
            <v>5</v>
          </cell>
          <cell r="E3332" t="str">
            <v>F</v>
          </cell>
        </row>
        <row r="3333">
          <cell r="B3333" t="str">
            <v>F516560</v>
          </cell>
          <cell r="C3333" t="str">
            <v>F516560</v>
          </cell>
          <cell r="D3333">
            <v>5</v>
          </cell>
          <cell r="E3333" t="str">
            <v>F</v>
          </cell>
        </row>
        <row r="3334">
          <cell r="B3334" t="str">
            <v>F516561</v>
          </cell>
          <cell r="C3334" t="str">
            <v>F516561</v>
          </cell>
          <cell r="D3334">
            <v>5</v>
          </cell>
          <cell r="E3334" t="str">
            <v>F</v>
          </cell>
        </row>
        <row r="3335">
          <cell r="B3335" t="str">
            <v>F516562</v>
          </cell>
          <cell r="C3335" t="str">
            <v>F516562</v>
          </cell>
          <cell r="D3335">
            <v>5</v>
          </cell>
          <cell r="E3335" t="str">
            <v>F</v>
          </cell>
        </row>
        <row r="3336">
          <cell r="B3336" t="str">
            <v>F516565</v>
          </cell>
          <cell r="C3336" t="str">
            <v>F516565</v>
          </cell>
          <cell r="D3336">
            <v>5</v>
          </cell>
          <cell r="E3336" t="str">
            <v>F</v>
          </cell>
        </row>
        <row r="3337">
          <cell r="B3337" t="str">
            <v>F525181</v>
          </cell>
          <cell r="C3337" t="str">
            <v>F525181</v>
          </cell>
          <cell r="D3337">
            <v>5</v>
          </cell>
          <cell r="E3337" t="str">
            <v>F</v>
          </cell>
        </row>
        <row r="3338">
          <cell r="B3338" t="str">
            <v>F525420</v>
          </cell>
          <cell r="C3338" t="str">
            <v>F525420</v>
          </cell>
          <cell r="D3338">
            <v>5</v>
          </cell>
          <cell r="E3338" t="str">
            <v>F</v>
          </cell>
        </row>
        <row r="3339">
          <cell r="B3339" t="str">
            <v>F525424</v>
          </cell>
          <cell r="C3339" t="str">
            <v>F525424</v>
          </cell>
          <cell r="D3339">
            <v>5</v>
          </cell>
          <cell r="E3339" t="str">
            <v>F</v>
          </cell>
        </row>
        <row r="3340">
          <cell r="B3340" t="str">
            <v>1000ITCR</v>
          </cell>
          <cell r="C3340" t="str">
            <v>ITCR</v>
          </cell>
          <cell r="D3340">
            <v>6</v>
          </cell>
          <cell r="E3340" t="str">
            <v>G</v>
          </cell>
        </row>
        <row r="3341">
          <cell r="B3341" t="str">
            <v>1000VNDR</v>
          </cell>
          <cell r="C3341" t="str">
            <v>VNDR</v>
          </cell>
          <cell r="D3341">
            <v>8</v>
          </cell>
          <cell r="E3341" t="str">
            <v>G</v>
          </cell>
        </row>
        <row r="3342">
          <cell r="B3342" t="str">
            <v>F525406</v>
          </cell>
          <cell r="C3342" t="str">
            <v>F525406</v>
          </cell>
          <cell r="D3342">
            <v>9</v>
          </cell>
          <cell r="E3342" t="str">
            <v>F</v>
          </cell>
        </row>
        <row r="3343">
          <cell r="B3343" t="str">
            <v>1000AFF</v>
          </cell>
          <cell r="C3343" t="str">
            <v>AFF</v>
          </cell>
          <cell r="D3343">
            <v>8</v>
          </cell>
          <cell r="E3343" t="str">
            <v>G</v>
          </cell>
        </row>
        <row r="3344">
          <cell r="B3344" t="str">
            <v>F525407</v>
          </cell>
          <cell r="C3344" t="str">
            <v>F525407</v>
          </cell>
          <cell r="D3344">
            <v>9</v>
          </cell>
          <cell r="E3344" t="str">
            <v>F</v>
          </cell>
        </row>
        <row r="3345">
          <cell r="B3345" t="str">
            <v>F525408</v>
          </cell>
          <cell r="C3345" t="str">
            <v>F525408</v>
          </cell>
          <cell r="D3345">
            <v>9</v>
          </cell>
          <cell r="E3345" t="str">
            <v>F</v>
          </cell>
        </row>
        <row r="3346">
          <cell r="B3346" t="str">
            <v>1000SONGS</v>
          </cell>
          <cell r="C3346" t="str">
            <v>SONGS</v>
          </cell>
          <cell r="D3346">
            <v>8</v>
          </cell>
          <cell r="E3346" t="str">
            <v>G</v>
          </cell>
        </row>
        <row r="3347">
          <cell r="B3347" t="str">
            <v>F525031</v>
          </cell>
          <cell r="C3347" t="str">
            <v>F525031</v>
          </cell>
          <cell r="D3347">
            <v>9</v>
          </cell>
          <cell r="E3347" t="str">
            <v>F</v>
          </cell>
        </row>
        <row r="3348">
          <cell r="B3348" t="str">
            <v>F525209</v>
          </cell>
          <cell r="C3348" t="str">
            <v>F525209</v>
          </cell>
          <cell r="D3348">
            <v>9</v>
          </cell>
          <cell r="E3348" t="str">
            <v>F</v>
          </cell>
        </row>
        <row r="3349">
          <cell r="B3349" t="str">
            <v>F525515</v>
          </cell>
          <cell r="C3349" t="str">
            <v>F525515</v>
          </cell>
          <cell r="D3349">
            <v>9</v>
          </cell>
          <cell r="E3349" t="str">
            <v>F</v>
          </cell>
        </row>
        <row r="3350">
          <cell r="B3350" t="str">
            <v>F525873</v>
          </cell>
          <cell r="C3350" t="str">
            <v>F525873</v>
          </cell>
          <cell r="D3350">
            <v>9</v>
          </cell>
          <cell r="E3350" t="str">
            <v>F</v>
          </cell>
        </row>
        <row r="3351">
          <cell r="B3351" t="str">
            <v>F525874</v>
          </cell>
          <cell r="C3351" t="str">
            <v>F525874</v>
          </cell>
          <cell r="D3351">
            <v>9</v>
          </cell>
          <cell r="E3351" t="str">
            <v>F</v>
          </cell>
        </row>
        <row r="3352">
          <cell r="B3352" t="str">
            <v>F525875</v>
          </cell>
          <cell r="C3352" t="str">
            <v>F525875</v>
          </cell>
          <cell r="D3352">
            <v>9</v>
          </cell>
          <cell r="E3352" t="str">
            <v>F</v>
          </cell>
        </row>
        <row r="3353">
          <cell r="B3353" t="str">
            <v>F525876</v>
          </cell>
          <cell r="C3353" t="str">
            <v>F525876</v>
          </cell>
          <cell r="D3353">
            <v>9</v>
          </cell>
          <cell r="E3353" t="str">
            <v>F</v>
          </cell>
        </row>
        <row r="3354">
          <cell r="B3354" t="str">
            <v>F525878</v>
          </cell>
          <cell r="C3354" t="str">
            <v>F525878</v>
          </cell>
          <cell r="D3354">
            <v>9</v>
          </cell>
          <cell r="E3354" t="str">
            <v>F</v>
          </cell>
        </row>
        <row r="3355">
          <cell r="B3355" t="str">
            <v>F525887</v>
          </cell>
          <cell r="C3355" t="str">
            <v>F525887</v>
          </cell>
          <cell r="D3355">
            <v>9</v>
          </cell>
          <cell r="E3355" t="str">
            <v>F</v>
          </cell>
        </row>
        <row r="3356">
          <cell r="B3356" t="str">
            <v>F525888</v>
          </cell>
          <cell r="C3356" t="str">
            <v>F525888</v>
          </cell>
          <cell r="D3356">
            <v>9</v>
          </cell>
          <cell r="E3356" t="str">
            <v>F</v>
          </cell>
        </row>
        <row r="3357">
          <cell r="B3357" t="str">
            <v>F525889</v>
          </cell>
          <cell r="C3357" t="str">
            <v>F525889</v>
          </cell>
          <cell r="D3357">
            <v>9</v>
          </cell>
          <cell r="E3357" t="str">
            <v>F</v>
          </cell>
        </row>
        <row r="3358">
          <cell r="B3358" t="str">
            <v>F525891</v>
          </cell>
          <cell r="C3358" t="str">
            <v>F525891</v>
          </cell>
          <cell r="D3358">
            <v>9</v>
          </cell>
          <cell r="E3358" t="str">
            <v>F</v>
          </cell>
        </row>
        <row r="3359">
          <cell r="B3359" t="str">
            <v>F525892</v>
          </cell>
          <cell r="C3359" t="str">
            <v>F525892</v>
          </cell>
          <cell r="D3359">
            <v>9</v>
          </cell>
          <cell r="E3359" t="str">
            <v>F</v>
          </cell>
        </row>
        <row r="3360">
          <cell r="B3360" t="str">
            <v>F525893</v>
          </cell>
          <cell r="C3360" t="str">
            <v>F525893</v>
          </cell>
          <cell r="D3360">
            <v>9</v>
          </cell>
          <cell r="E3360" t="str">
            <v>F</v>
          </cell>
        </row>
        <row r="3361">
          <cell r="B3361" t="str">
            <v>F525894</v>
          </cell>
          <cell r="C3361" t="str">
            <v>F525894</v>
          </cell>
          <cell r="D3361">
            <v>9</v>
          </cell>
          <cell r="E3361" t="str">
            <v>F</v>
          </cell>
        </row>
        <row r="3362">
          <cell r="B3362" t="str">
            <v>F525895</v>
          </cell>
          <cell r="C3362" t="str">
            <v>F525895</v>
          </cell>
          <cell r="D3362">
            <v>9</v>
          </cell>
          <cell r="E3362" t="str">
            <v>F</v>
          </cell>
        </row>
        <row r="3363">
          <cell r="B3363" t="str">
            <v>F525896</v>
          </cell>
          <cell r="C3363" t="str">
            <v>F525896</v>
          </cell>
          <cell r="D3363">
            <v>9</v>
          </cell>
          <cell r="E3363" t="str">
            <v>F</v>
          </cell>
        </row>
        <row r="3364">
          <cell r="B3364" t="str">
            <v>F525897</v>
          </cell>
          <cell r="C3364" t="str">
            <v>F525897</v>
          </cell>
          <cell r="D3364">
            <v>9</v>
          </cell>
          <cell r="E3364" t="str">
            <v>F</v>
          </cell>
        </row>
        <row r="3365">
          <cell r="B3365" t="str">
            <v>F525902</v>
          </cell>
          <cell r="C3365" t="str">
            <v>F525902</v>
          </cell>
          <cell r="D3365">
            <v>9</v>
          </cell>
          <cell r="E3365" t="str">
            <v>F</v>
          </cell>
        </row>
        <row r="3366">
          <cell r="B3366" t="str">
            <v>F525904</v>
          </cell>
          <cell r="C3366" t="str">
            <v>F525904</v>
          </cell>
          <cell r="D3366">
            <v>9</v>
          </cell>
          <cell r="E3366" t="str">
            <v>F</v>
          </cell>
        </row>
        <row r="3367">
          <cell r="B3367" t="str">
            <v>F525906</v>
          </cell>
          <cell r="C3367" t="str">
            <v>F525906</v>
          </cell>
          <cell r="D3367">
            <v>9</v>
          </cell>
          <cell r="E3367" t="str">
            <v>F</v>
          </cell>
        </row>
        <row r="3368">
          <cell r="B3368" t="str">
            <v>1000IT-VP</v>
          </cell>
          <cell r="C3368" t="str">
            <v>IT-VP</v>
          </cell>
          <cell r="D3368">
            <v>6</v>
          </cell>
          <cell r="E3368" t="str">
            <v>G</v>
          </cell>
        </row>
        <row r="3369">
          <cell r="B3369" t="str">
            <v>F401195</v>
          </cell>
          <cell r="C3369" t="str">
            <v>F401195</v>
          </cell>
          <cell r="D3369">
            <v>7</v>
          </cell>
          <cell r="E3369" t="str">
            <v>F</v>
          </cell>
        </row>
        <row r="3370">
          <cell r="B3370" t="str">
            <v>F515375</v>
          </cell>
          <cell r="C3370" t="str">
            <v>F515375</v>
          </cell>
          <cell r="D3370">
            <v>7</v>
          </cell>
          <cell r="E3370" t="str">
            <v>F</v>
          </cell>
        </row>
        <row r="3371">
          <cell r="B3371" t="str">
            <v>F525030</v>
          </cell>
          <cell r="C3371" t="str">
            <v>F525030</v>
          </cell>
          <cell r="D3371">
            <v>7</v>
          </cell>
          <cell r="E3371" t="str">
            <v>F</v>
          </cell>
        </row>
        <row r="3372">
          <cell r="B3372" t="str">
            <v>1000FINADMSRV</v>
          </cell>
          <cell r="C3372" t="str">
            <v>FINADMSRV</v>
          </cell>
          <cell r="D3372">
            <v>6</v>
          </cell>
          <cell r="E3372" t="str">
            <v>G</v>
          </cell>
        </row>
        <row r="3373">
          <cell r="B3373" t="str">
            <v>1000FAS-MGMT</v>
          </cell>
          <cell r="C3373" t="str">
            <v>FAS-MGMT</v>
          </cell>
          <cell r="D3373">
            <v>8</v>
          </cell>
          <cell r="E3373" t="str">
            <v>G</v>
          </cell>
        </row>
        <row r="3374">
          <cell r="B3374" t="str">
            <v>F300312</v>
          </cell>
          <cell r="C3374" t="str">
            <v>F300312</v>
          </cell>
          <cell r="D3374">
            <v>9</v>
          </cell>
          <cell r="E3374" t="str">
            <v>F</v>
          </cell>
        </row>
        <row r="3375">
          <cell r="B3375" t="str">
            <v>F516511</v>
          </cell>
          <cell r="C3375" t="str">
            <v>F516511</v>
          </cell>
          <cell r="D3375">
            <v>9</v>
          </cell>
          <cell r="E3375" t="str">
            <v>F</v>
          </cell>
        </row>
        <row r="3376">
          <cell r="B3376" t="str">
            <v>1000FP-REPORT</v>
          </cell>
          <cell r="C3376" t="str">
            <v>FP-REPORT</v>
          </cell>
          <cell r="D3376">
            <v>8</v>
          </cell>
          <cell r="E3376" t="str">
            <v>G</v>
          </cell>
        </row>
        <row r="3377">
          <cell r="B3377" t="str">
            <v>F300313</v>
          </cell>
          <cell r="C3377" t="str">
            <v>F300313</v>
          </cell>
          <cell r="D3377">
            <v>9</v>
          </cell>
          <cell r="E3377" t="str">
            <v>F</v>
          </cell>
        </row>
        <row r="3378">
          <cell r="B3378" t="str">
            <v>1000DPTSUPSVCS</v>
          </cell>
          <cell r="C3378" t="str">
            <v>DPTSUPSVCS</v>
          </cell>
          <cell r="D3378">
            <v>8</v>
          </cell>
          <cell r="E3378" t="str">
            <v>G</v>
          </cell>
        </row>
        <row r="3379">
          <cell r="B3379" t="str">
            <v>F300317</v>
          </cell>
          <cell r="C3379" t="str">
            <v>F300317</v>
          </cell>
          <cell r="D3379">
            <v>9</v>
          </cell>
          <cell r="E3379" t="str">
            <v>F</v>
          </cell>
        </row>
        <row r="3380">
          <cell r="B3380" t="str">
            <v>F300322</v>
          </cell>
          <cell r="C3380" t="str">
            <v>F300322</v>
          </cell>
          <cell r="D3380">
            <v>9</v>
          </cell>
          <cell r="E3380" t="str">
            <v>F</v>
          </cell>
        </row>
        <row r="3381">
          <cell r="B3381" t="str">
            <v>F300323</v>
          </cell>
          <cell r="C3381" t="str">
            <v>F300323</v>
          </cell>
          <cell r="D3381">
            <v>9</v>
          </cell>
          <cell r="E3381" t="str">
            <v>F</v>
          </cell>
        </row>
        <row r="3382">
          <cell r="B3382" t="str">
            <v>F300324</v>
          </cell>
          <cell r="C3382" t="str">
            <v>F300324</v>
          </cell>
          <cell r="D3382">
            <v>9</v>
          </cell>
          <cell r="E3382" t="str">
            <v>F</v>
          </cell>
        </row>
        <row r="3383">
          <cell r="B3383" t="str">
            <v>F300325</v>
          </cell>
          <cell r="C3383" t="str">
            <v>F300325</v>
          </cell>
          <cell r="D3383">
            <v>9</v>
          </cell>
          <cell r="E3383" t="str">
            <v>F</v>
          </cell>
        </row>
        <row r="3384">
          <cell r="B3384" t="str">
            <v>1000VENDORMGT</v>
          </cell>
          <cell r="C3384" t="str">
            <v>VENDORMGT</v>
          </cell>
          <cell r="D3384">
            <v>8</v>
          </cell>
          <cell r="E3384" t="str">
            <v>G</v>
          </cell>
        </row>
        <row r="3385">
          <cell r="B3385" t="str">
            <v>F300318</v>
          </cell>
          <cell r="C3385" t="str">
            <v>F300318</v>
          </cell>
          <cell r="D3385">
            <v>9</v>
          </cell>
          <cell r="E3385" t="str">
            <v>F</v>
          </cell>
        </row>
        <row r="3386">
          <cell r="B3386" t="str">
            <v>F300326</v>
          </cell>
          <cell r="C3386" t="str">
            <v>F300326</v>
          </cell>
          <cell r="D3386">
            <v>9</v>
          </cell>
          <cell r="E3386" t="str">
            <v>F</v>
          </cell>
        </row>
        <row r="3387">
          <cell r="B3387" t="str">
            <v>1000FA-PS</v>
          </cell>
          <cell r="C3387" t="str">
            <v>FA-PS</v>
          </cell>
          <cell r="D3387">
            <v>8</v>
          </cell>
          <cell r="E3387" t="str">
            <v>G</v>
          </cell>
        </row>
        <row r="3388">
          <cell r="B3388" t="str">
            <v>F300314</v>
          </cell>
          <cell r="C3388" t="str">
            <v>F300314</v>
          </cell>
          <cell r="D3388">
            <v>9</v>
          </cell>
          <cell r="E3388" t="str">
            <v>F</v>
          </cell>
        </row>
        <row r="3389">
          <cell r="B3389" t="str">
            <v>1000DEPT-IMM</v>
          </cell>
          <cell r="C3389" t="str">
            <v>DEPT-IMM</v>
          </cell>
          <cell r="D3389">
            <v>8</v>
          </cell>
          <cell r="E3389" t="str">
            <v>G</v>
          </cell>
        </row>
        <row r="3390">
          <cell r="B3390" t="str">
            <v>F525029</v>
          </cell>
          <cell r="C3390" t="str">
            <v>F525029</v>
          </cell>
          <cell r="D3390">
            <v>9</v>
          </cell>
          <cell r="E3390" t="str">
            <v>F</v>
          </cell>
        </row>
        <row r="3391">
          <cell r="B3391" t="str">
            <v>1000ITOPRTIONS</v>
          </cell>
          <cell r="C3391" t="str">
            <v>ITOPRTIONS</v>
          </cell>
          <cell r="D3391">
            <v>6</v>
          </cell>
          <cell r="E3391" t="str">
            <v>G</v>
          </cell>
        </row>
        <row r="3392">
          <cell r="B3392" t="str">
            <v>1000COMPSVCS</v>
          </cell>
          <cell r="C3392" t="str">
            <v>COMPSVCS</v>
          </cell>
          <cell r="D3392">
            <v>8</v>
          </cell>
          <cell r="E3392" t="str">
            <v>G</v>
          </cell>
        </row>
        <row r="3393">
          <cell r="B3393" t="str">
            <v>1000CS-APPSYS</v>
          </cell>
          <cell r="C3393" t="str">
            <v>CS-APPSYS</v>
          </cell>
          <cell r="D3393">
            <v>10</v>
          </cell>
          <cell r="E3393" t="str">
            <v>G</v>
          </cell>
        </row>
        <row r="3394">
          <cell r="B3394" t="str">
            <v>F300210</v>
          </cell>
          <cell r="C3394" t="str">
            <v>F300210</v>
          </cell>
          <cell r="D3394">
            <v>11</v>
          </cell>
          <cell r="E3394" t="str">
            <v>F</v>
          </cell>
        </row>
        <row r="3395">
          <cell r="B3395" t="str">
            <v>F300211</v>
          </cell>
          <cell r="C3395" t="str">
            <v>F300211</v>
          </cell>
          <cell r="D3395">
            <v>11</v>
          </cell>
          <cell r="E3395" t="str">
            <v>F</v>
          </cell>
        </row>
        <row r="3396">
          <cell r="B3396" t="str">
            <v>F300212</v>
          </cell>
          <cell r="C3396" t="str">
            <v>F300212</v>
          </cell>
          <cell r="D3396">
            <v>11</v>
          </cell>
          <cell r="E3396" t="str">
            <v>F</v>
          </cell>
        </row>
        <row r="3397">
          <cell r="B3397" t="str">
            <v>1000CS-MGMT</v>
          </cell>
          <cell r="C3397" t="str">
            <v>CS-MGMT</v>
          </cell>
          <cell r="D3397">
            <v>10</v>
          </cell>
          <cell r="E3397" t="str">
            <v>G</v>
          </cell>
        </row>
        <row r="3398">
          <cell r="B3398" t="str">
            <v>F300206</v>
          </cell>
          <cell r="C3398" t="str">
            <v>F300206</v>
          </cell>
          <cell r="D3398">
            <v>11</v>
          </cell>
          <cell r="E3398" t="str">
            <v>F</v>
          </cell>
        </row>
        <row r="3399">
          <cell r="B3399" t="str">
            <v>1000CS-SERVSTO</v>
          </cell>
          <cell r="C3399" t="str">
            <v>CS-SERVSTO</v>
          </cell>
          <cell r="D3399">
            <v>10</v>
          </cell>
          <cell r="E3399" t="str">
            <v>G</v>
          </cell>
        </row>
        <row r="3400">
          <cell r="B3400" t="str">
            <v>F300214</v>
          </cell>
          <cell r="C3400" t="str">
            <v>F300214</v>
          </cell>
          <cell r="D3400">
            <v>11</v>
          </cell>
          <cell r="E3400" t="str">
            <v>F</v>
          </cell>
        </row>
        <row r="3401">
          <cell r="B3401" t="str">
            <v>F300215</v>
          </cell>
          <cell r="C3401" t="str">
            <v>F300215</v>
          </cell>
          <cell r="D3401">
            <v>11</v>
          </cell>
          <cell r="E3401" t="str">
            <v>F</v>
          </cell>
        </row>
        <row r="3402">
          <cell r="B3402" t="str">
            <v>F300216</v>
          </cell>
          <cell r="C3402" t="str">
            <v>F300216</v>
          </cell>
          <cell r="D3402">
            <v>11</v>
          </cell>
          <cell r="E3402" t="str">
            <v>F</v>
          </cell>
        </row>
        <row r="3403">
          <cell r="B3403" t="str">
            <v>F300217</v>
          </cell>
          <cell r="C3403" t="str">
            <v>F300217</v>
          </cell>
          <cell r="D3403">
            <v>11</v>
          </cell>
          <cell r="E3403" t="str">
            <v>F</v>
          </cell>
        </row>
        <row r="3404">
          <cell r="B3404" t="str">
            <v>F525842</v>
          </cell>
          <cell r="C3404" t="str">
            <v>F525842</v>
          </cell>
          <cell r="D3404">
            <v>11</v>
          </cell>
          <cell r="E3404" t="str">
            <v>F</v>
          </cell>
        </row>
        <row r="3405">
          <cell r="B3405" t="str">
            <v>1000CS-SONGSNI</v>
          </cell>
          <cell r="C3405" t="str">
            <v>CS-SONGSNI</v>
          </cell>
          <cell r="D3405">
            <v>10</v>
          </cell>
          <cell r="E3405" t="str">
            <v>G</v>
          </cell>
        </row>
        <row r="3406">
          <cell r="B3406" t="str">
            <v>F300222</v>
          </cell>
          <cell r="C3406" t="str">
            <v>F300222</v>
          </cell>
          <cell r="D3406">
            <v>11</v>
          </cell>
          <cell r="E3406" t="str">
            <v>F</v>
          </cell>
        </row>
        <row r="3407">
          <cell r="B3407" t="str">
            <v>1000CS-SYSOPS</v>
          </cell>
          <cell r="C3407" t="str">
            <v>CS-SYSOPS</v>
          </cell>
          <cell r="D3407">
            <v>10</v>
          </cell>
          <cell r="E3407" t="str">
            <v>G</v>
          </cell>
        </row>
        <row r="3408">
          <cell r="B3408" t="str">
            <v>F300218</v>
          </cell>
          <cell r="C3408" t="str">
            <v>F300218</v>
          </cell>
          <cell r="D3408">
            <v>11</v>
          </cell>
          <cell r="E3408" t="str">
            <v>F</v>
          </cell>
        </row>
        <row r="3409">
          <cell r="B3409" t="str">
            <v>F300219</v>
          </cell>
          <cell r="C3409" t="str">
            <v>F300219</v>
          </cell>
          <cell r="D3409">
            <v>11</v>
          </cell>
          <cell r="E3409" t="str">
            <v>F</v>
          </cell>
        </row>
        <row r="3410">
          <cell r="B3410" t="str">
            <v>F300220</v>
          </cell>
          <cell r="C3410" t="str">
            <v>F300220</v>
          </cell>
          <cell r="D3410">
            <v>11</v>
          </cell>
          <cell r="E3410" t="str">
            <v>F</v>
          </cell>
        </row>
        <row r="3411">
          <cell r="B3411" t="str">
            <v>F300221</v>
          </cell>
          <cell r="C3411" t="str">
            <v>F300221</v>
          </cell>
          <cell r="D3411">
            <v>11</v>
          </cell>
          <cell r="E3411" t="str">
            <v>F</v>
          </cell>
        </row>
        <row r="3412">
          <cell r="B3412" t="str">
            <v>F525840</v>
          </cell>
          <cell r="C3412" t="str">
            <v>F525840</v>
          </cell>
          <cell r="D3412">
            <v>11</v>
          </cell>
          <cell r="E3412" t="str">
            <v>F</v>
          </cell>
        </row>
        <row r="3413">
          <cell r="B3413" t="str">
            <v>F525841</v>
          </cell>
          <cell r="C3413" t="str">
            <v>F525841</v>
          </cell>
          <cell r="D3413">
            <v>11</v>
          </cell>
          <cell r="E3413" t="str">
            <v>F</v>
          </cell>
        </row>
        <row r="3414">
          <cell r="B3414" t="str">
            <v>1000CS-TECHSI</v>
          </cell>
          <cell r="C3414" t="str">
            <v>CS-TECHSI</v>
          </cell>
          <cell r="D3414">
            <v>10</v>
          </cell>
          <cell r="E3414" t="str">
            <v>G</v>
          </cell>
        </row>
        <row r="3415">
          <cell r="B3415" t="str">
            <v>F300207</v>
          </cell>
          <cell r="C3415" t="str">
            <v>F300207</v>
          </cell>
          <cell r="D3415">
            <v>11</v>
          </cell>
          <cell r="E3415" t="str">
            <v>F</v>
          </cell>
        </row>
        <row r="3416">
          <cell r="B3416" t="str">
            <v>F300208</v>
          </cell>
          <cell r="C3416" t="str">
            <v>F300208</v>
          </cell>
          <cell r="D3416">
            <v>11</v>
          </cell>
          <cell r="E3416" t="str">
            <v>F</v>
          </cell>
        </row>
        <row r="3417">
          <cell r="B3417" t="str">
            <v>F300209</v>
          </cell>
          <cell r="C3417" t="str">
            <v>F300209</v>
          </cell>
          <cell r="D3417">
            <v>11</v>
          </cell>
          <cell r="E3417" t="str">
            <v>F</v>
          </cell>
        </row>
        <row r="3418">
          <cell r="B3418" t="str">
            <v>1000GO2DCR</v>
          </cell>
          <cell r="C3418" t="str">
            <v>GO2DCR</v>
          </cell>
          <cell r="D3418">
            <v>8</v>
          </cell>
          <cell r="E3418" t="str">
            <v>G</v>
          </cell>
        </row>
        <row r="3419">
          <cell r="B3419" t="str">
            <v>1000DCRMGT</v>
          </cell>
          <cell r="C3419" t="str">
            <v>DCRMGT</v>
          </cell>
          <cell r="D3419">
            <v>10</v>
          </cell>
          <cell r="E3419" t="str">
            <v>G</v>
          </cell>
        </row>
        <row r="3420">
          <cell r="B3420" t="str">
            <v>F525765</v>
          </cell>
          <cell r="C3420" t="str">
            <v>F525765</v>
          </cell>
          <cell r="D3420">
            <v>11</v>
          </cell>
          <cell r="E3420" t="str">
            <v>F</v>
          </cell>
        </row>
        <row r="3421">
          <cell r="B3421" t="str">
            <v>1000NWRKSVCS</v>
          </cell>
          <cell r="C3421" t="str">
            <v>NWRKSVCS</v>
          </cell>
          <cell r="D3421">
            <v>8</v>
          </cell>
          <cell r="E3421" t="str">
            <v>G</v>
          </cell>
        </row>
        <row r="3422">
          <cell r="B3422" t="str">
            <v>1000NW-CD</v>
          </cell>
          <cell r="C3422" t="str">
            <v>NW-CD</v>
          </cell>
          <cell r="D3422">
            <v>10</v>
          </cell>
          <cell r="E3422" t="str">
            <v>G</v>
          </cell>
        </row>
        <row r="3423">
          <cell r="B3423" t="str">
            <v>F300281</v>
          </cell>
          <cell r="C3423" t="str">
            <v>F300281</v>
          </cell>
          <cell r="D3423">
            <v>11</v>
          </cell>
          <cell r="E3423" t="str">
            <v>F</v>
          </cell>
        </row>
        <row r="3424">
          <cell r="B3424" t="str">
            <v>F300282</v>
          </cell>
          <cell r="C3424" t="str">
            <v>F300282</v>
          </cell>
          <cell r="D3424">
            <v>11</v>
          </cell>
          <cell r="E3424" t="str">
            <v>F</v>
          </cell>
        </row>
        <row r="3425">
          <cell r="B3425" t="str">
            <v>F300283</v>
          </cell>
          <cell r="C3425" t="str">
            <v>F300283</v>
          </cell>
          <cell r="D3425">
            <v>11</v>
          </cell>
          <cell r="E3425" t="str">
            <v>F</v>
          </cell>
        </row>
        <row r="3426">
          <cell r="B3426" t="str">
            <v>F300284</v>
          </cell>
          <cell r="C3426" t="str">
            <v>F300284</v>
          </cell>
          <cell r="D3426">
            <v>11</v>
          </cell>
          <cell r="E3426" t="str">
            <v>F</v>
          </cell>
        </row>
        <row r="3427">
          <cell r="B3427" t="str">
            <v>F300285</v>
          </cell>
          <cell r="C3427" t="str">
            <v>F300285</v>
          </cell>
          <cell r="D3427">
            <v>11</v>
          </cell>
          <cell r="E3427" t="str">
            <v>F</v>
          </cell>
        </row>
        <row r="3428">
          <cell r="B3428" t="str">
            <v>F525156</v>
          </cell>
          <cell r="C3428" t="str">
            <v>F525156</v>
          </cell>
          <cell r="D3428">
            <v>11</v>
          </cell>
          <cell r="E3428" t="str">
            <v>F</v>
          </cell>
        </row>
        <row r="3429">
          <cell r="B3429" t="str">
            <v>1000NW-DIVSUP</v>
          </cell>
          <cell r="C3429" t="str">
            <v>NW-DIVSUP</v>
          </cell>
          <cell r="D3429">
            <v>10</v>
          </cell>
          <cell r="E3429" t="str">
            <v>G</v>
          </cell>
        </row>
        <row r="3430">
          <cell r="B3430" t="str">
            <v>F300276</v>
          </cell>
          <cell r="C3430" t="str">
            <v>F300276</v>
          </cell>
          <cell r="D3430">
            <v>11</v>
          </cell>
          <cell r="E3430" t="str">
            <v>F</v>
          </cell>
        </row>
        <row r="3431">
          <cell r="B3431" t="str">
            <v>F300277</v>
          </cell>
          <cell r="C3431" t="str">
            <v>F300277</v>
          </cell>
          <cell r="D3431">
            <v>11</v>
          </cell>
          <cell r="E3431" t="str">
            <v>F</v>
          </cell>
        </row>
        <row r="3432">
          <cell r="B3432" t="str">
            <v>F300278</v>
          </cell>
          <cell r="C3432" t="str">
            <v>F300278</v>
          </cell>
          <cell r="D3432">
            <v>11</v>
          </cell>
          <cell r="E3432" t="str">
            <v>F</v>
          </cell>
        </row>
        <row r="3433">
          <cell r="B3433" t="str">
            <v>F300279</v>
          </cell>
          <cell r="C3433" t="str">
            <v>F300279</v>
          </cell>
          <cell r="D3433">
            <v>11</v>
          </cell>
          <cell r="E3433" t="str">
            <v>F</v>
          </cell>
        </row>
        <row r="3434">
          <cell r="B3434" t="str">
            <v>F300280</v>
          </cell>
          <cell r="C3434" t="str">
            <v>F300280</v>
          </cell>
          <cell r="D3434">
            <v>11</v>
          </cell>
          <cell r="E3434" t="str">
            <v>F</v>
          </cell>
        </row>
        <row r="3435">
          <cell r="B3435" t="str">
            <v>1000NW-ENG</v>
          </cell>
          <cell r="C3435" t="str">
            <v>NW-ENG</v>
          </cell>
          <cell r="D3435">
            <v>10</v>
          </cell>
          <cell r="E3435" t="str">
            <v>G</v>
          </cell>
        </row>
        <row r="3436">
          <cell r="B3436" t="str">
            <v>F300270</v>
          </cell>
          <cell r="C3436" t="str">
            <v>F300270</v>
          </cell>
          <cell r="D3436">
            <v>11</v>
          </cell>
          <cell r="E3436" t="str">
            <v>F</v>
          </cell>
        </row>
        <row r="3437">
          <cell r="B3437" t="str">
            <v>F300271</v>
          </cell>
          <cell r="C3437" t="str">
            <v>F300271</v>
          </cell>
          <cell r="D3437">
            <v>11</v>
          </cell>
          <cell r="E3437" t="str">
            <v>F</v>
          </cell>
        </row>
        <row r="3438">
          <cell r="B3438" t="str">
            <v>F300273</v>
          </cell>
          <cell r="C3438" t="str">
            <v>F300273</v>
          </cell>
          <cell r="D3438">
            <v>11</v>
          </cell>
          <cell r="E3438" t="str">
            <v>F</v>
          </cell>
        </row>
        <row r="3439">
          <cell r="B3439" t="str">
            <v>F300274</v>
          </cell>
          <cell r="C3439" t="str">
            <v>F300274</v>
          </cell>
          <cell r="D3439">
            <v>11</v>
          </cell>
          <cell r="E3439" t="str">
            <v>F</v>
          </cell>
        </row>
        <row r="3440">
          <cell r="B3440" t="str">
            <v>F300275</v>
          </cell>
          <cell r="C3440" t="str">
            <v>F300275</v>
          </cell>
          <cell r="D3440">
            <v>11</v>
          </cell>
          <cell r="E3440" t="str">
            <v>F</v>
          </cell>
        </row>
        <row r="3441">
          <cell r="B3441" t="str">
            <v>F525027</v>
          </cell>
          <cell r="C3441" t="str">
            <v>F525027</v>
          </cell>
          <cell r="D3441">
            <v>11</v>
          </cell>
          <cell r="E3441" t="str">
            <v>F</v>
          </cell>
        </row>
        <row r="3442">
          <cell r="B3442" t="str">
            <v>1000NW-MGMT</v>
          </cell>
          <cell r="C3442" t="str">
            <v>NW-MGMT</v>
          </cell>
          <cell r="D3442">
            <v>10</v>
          </cell>
          <cell r="E3442" t="str">
            <v>G</v>
          </cell>
        </row>
        <row r="3443">
          <cell r="B3443" t="str">
            <v>F300269</v>
          </cell>
          <cell r="C3443" t="str">
            <v>F300269</v>
          </cell>
          <cell r="D3443">
            <v>11</v>
          </cell>
          <cell r="E3443" t="str">
            <v>F</v>
          </cell>
        </row>
        <row r="3444">
          <cell r="B3444" t="str">
            <v>1000NW-RM</v>
          </cell>
          <cell r="C3444" t="str">
            <v>NW-RM</v>
          </cell>
          <cell r="D3444">
            <v>10</v>
          </cell>
          <cell r="E3444" t="str">
            <v>G</v>
          </cell>
        </row>
        <row r="3445">
          <cell r="B3445" t="str">
            <v>F300286</v>
          </cell>
          <cell r="C3445" t="str">
            <v>F300286</v>
          </cell>
          <cell r="D3445">
            <v>11</v>
          </cell>
          <cell r="E3445" t="str">
            <v>F</v>
          </cell>
        </row>
        <row r="3446">
          <cell r="B3446" t="str">
            <v>F300287</v>
          </cell>
          <cell r="C3446" t="str">
            <v>F300287</v>
          </cell>
          <cell r="D3446">
            <v>11</v>
          </cell>
          <cell r="E3446" t="str">
            <v>F</v>
          </cell>
        </row>
        <row r="3447">
          <cell r="B3447" t="str">
            <v>F300288</v>
          </cell>
          <cell r="C3447" t="str">
            <v>F300288</v>
          </cell>
          <cell r="D3447">
            <v>11</v>
          </cell>
          <cell r="E3447" t="str">
            <v>F</v>
          </cell>
        </row>
        <row r="3448">
          <cell r="B3448" t="str">
            <v>F300289</v>
          </cell>
          <cell r="C3448" t="str">
            <v>F300289</v>
          </cell>
          <cell r="D3448">
            <v>11</v>
          </cell>
          <cell r="E3448" t="str">
            <v>F</v>
          </cell>
        </row>
        <row r="3449">
          <cell r="B3449" t="str">
            <v>1000OPSDEPLOY</v>
          </cell>
          <cell r="C3449" t="str">
            <v>OPSDEPLOY</v>
          </cell>
          <cell r="D3449">
            <v>8</v>
          </cell>
          <cell r="E3449" t="str">
            <v>G</v>
          </cell>
        </row>
        <row r="3450">
          <cell r="B3450" t="str">
            <v>F526450</v>
          </cell>
          <cell r="C3450" t="str">
            <v>F526450</v>
          </cell>
          <cell r="D3450">
            <v>9</v>
          </cell>
          <cell r="E3450" t="str">
            <v>F</v>
          </cell>
        </row>
        <row r="3451">
          <cell r="B3451" t="str">
            <v>1000SVCOMS</v>
          </cell>
          <cell r="C3451" t="str">
            <v>SVCOMS</v>
          </cell>
          <cell r="D3451">
            <v>8</v>
          </cell>
          <cell r="E3451" t="str">
            <v>G</v>
          </cell>
        </row>
        <row r="3452">
          <cell r="B3452" t="str">
            <v>1000OMS</v>
          </cell>
          <cell r="C3452" t="str">
            <v>OMS</v>
          </cell>
          <cell r="D3452">
            <v>10</v>
          </cell>
          <cell r="E3452" t="str">
            <v>G</v>
          </cell>
        </row>
        <row r="3453">
          <cell r="B3453" t="str">
            <v>1000OMS-DIVSPT</v>
          </cell>
          <cell r="C3453" t="str">
            <v>OMS-DIVSPT</v>
          </cell>
          <cell r="D3453">
            <v>12</v>
          </cell>
          <cell r="E3453" t="str">
            <v>G</v>
          </cell>
        </row>
        <row r="3454">
          <cell r="B3454" t="str">
            <v>F300224</v>
          </cell>
          <cell r="C3454" t="str">
            <v>F300224</v>
          </cell>
          <cell r="D3454">
            <v>13</v>
          </cell>
          <cell r="E3454" t="str">
            <v>F</v>
          </cell>
        </row>
        <row r="3455">
          <cell r="B3455" t="str">
            <v>F525843</v>
          </cell>
          <cell r="C3455" t="str">
            <v>F525843</v>
          </cell>
          <cell r="D3455">
            <v>13</v>
          </cell>
          <cell r="E3455" t="str">
            <v>F</v>
          </cell>
        </row>
        <row r="3456">
          <cell r="B3456" t="str">
            <v>F525844</v>
          </cell>
          <cell r="C3456" t="str">
            <v>F525844</v>
          </cell>
          <cell r="D3456">
            <v>13</v>
          </cell>
          <cell r="E3456" t="str">
            <v>F</v>
          </cell>
        </row>
        <row r="3457">
          <cell r="B3457" t="str">
            <v>1000DS-PERFSPT</v>
          </cell>
          <cell r="C3457" t="str">
            <v>DS-PERFSPT</v>
          </cell>
          <cell r="D3457">
            <v>14</v>
          </cell>
          <cell r="E3457" t="str">
            <v>G</v>
          </cell>
        </row>
        <row r="3458">
          <cell r="B3458" t="str">
            <v>F300227</v>
          </cell>
          <cell r="C3458" t="str">
            <v>F300227</v>
          </cell>
          <cell r="D3458">
            <v>15</v>
          </cell>
          <cell r="E3458" t="str">
            <v>F</v>
          </cell>
        </row>
        <row r="3459">
          <cell r="B3459" t="str">
            <v>F300228</v>
          </cell>
          <cell r="C3459" t="str">
            <v>F300228</v>
          </cell>
          <cell r="D3459">
            <v>15</v>
          </cell>
          <cell r="E3459" t="str">
            <v>F</v>
          </cell>
        </row>
        <row r="3460">
          <cell r="B3460" t="str">
            <v>1000OMS-SFTWR</v>
          </cell>
          <cell r="C3460" t="str">
            <v>OMS-SFTWR</v>
          </cell>
          <cell r="D3460">
            <v>12</v>
          </cell>
          <cell r="E3460" t="str">
            <v>G</v>
          </cell>
        </row>
        <row r="3461">
          <cell r="B3461" t="str">
            <v>F525024</v>
          </cell>
          <cell r="C3461" t="str">
            <v>F525024</v>
          </cell>
          <cell r="D3461">
            <v>13</v>
          </cell>
          <cell r="E3461" t="str">
            <v>F</v>
          </cell>
        </row>
        <row r="3462">
          <cell r="B3462" t="str">
            <v>F525145</v>
          </cell>
          <cell r="C3462" t="str">
            <v>F525145</v>
          </cell>
          <cell r="D3462">
            <v>13</v>
          </cell>
          <cell r="E3462" t="str">
            <v>F</v>
          </cell>
        </row>
        <row r="3463">
          <cell r="B3463" t="str">
            <v>F525146</v>
          </cell>
          <cell r="C3463" t="str">
            <v>F525146</v>
          </cell>
          <cell r="D3463">
            <v>13</v>
          </cell>
          <cell r="E3463" t="str">
            <v>F</v>
          </cell>
        </row>
        <row r="3464">
          <cell r="B3464" t="str">
            <v>F525147</v>
          </cell>
          <cell r="C3464" t="str">
            <v>F525147</v>
          </cell>
          <cell r="D3464">
            <v>13</v>
          </cell>
          <cell r="E3464" t="str">
            <v>F</v>
          </cell>
        </row>
        <row r="3465">
          <cell r="B3465" t="str">
            <v>F525148</v>
          </cell>
          <cell r="C3465" t="str">
            <v>F525148</v>
          </cell>
          <cell r="D3465">
            <v>13</v>
          </cell>
          <cell r="E3465" t="str">
            <v>F</v>
          </cell>
        </row>
        <row r="3466">
          <cell r="B3466" t="str">
            <v>F525149</v>
          </cell>
          <cell r="C3466" t="str">
            <v>F525149</v>
          </cell>
          <cell r="D3466">
            <v>13</v>
          </cell>
          <cell r="E3466" t="str">
            <v>F</v>
          </cell>
        </row>
        <row r="3467">
          <cell r="B3467" t="str">
            <v>F525150</v>
          </cell>
          <cell r="C3467" t="str">
            <v>F525150</v>
          </cell>
          <cell r="D3467">
            <v>13</v>
          </cell>
          <cell r="E3467" t="str">
            <v>F</v>
          </cell>
        </row>
        <row r="3468">
          <cell r="B3468" t="str">
            <v>F525151</v>
          </cell>
          <cell r="C3468" t="str">
            <v>F525151</v>
          </cell>
          <cell r="D3468">
            <v>13</v>
          </cell>
          <cell r="E3468" t="str">
            <v>F</v>
          </cell>
        </row>
        <row r="3469">
          <cell r="B3469" t="str">
            <v>F525152</v>
          </cell>
          <cell r="C3469" t="str">
            <v>F525152</v>
          </cell>
          <cell r="D3469">
            <v>13</v>
          </cell>
          <cell r="E3469" t="str">
            <v>F</v>
          </cell>
        </row>
        <row r="3470">
          <cell r="B3470" t="str">
            <v>F525153</v>
          </cell>
          <cell r="C3470" t="str">
            <v>F525153</v>
          </cell>
          <cell r="D3470">
            <v>13</v>
          </cell>
          <cell r="E3470" t="str">
            <v>F</v>
          </cell>
        </row>
        <row r="3471">
          <cell r="B3471" t="str">
            <v>F525154</v>
          </cell>
          <cell r="C3471" t="str">
            <v>F525154</v>
          </cell>
          <cell r="D3471">
            <v>13</v>
          </cell>
          <cell r="E3471" t="str">
            <v>F</v>
          </cell>
        </row>
        <row r="3472">
          <cell r="B3472" t="str">
            <v>F525155</v>
          </cell>
          <cell r="C3472" t="str">
            <v>F525155</v>
          </cell>
          <cell r="D3472">
            <v>13</v>
          </cell>
          <cell r="E3472" t="str">
            <v>F</v>
          </cell>
        </row>
        <row r="3473">
          <cell r="B3473" t="str">
            <v>1000OMS-SYSNET</v>
          </cell>
          <cell r="C3473" t="str">
            <v>OMS-SYSNET</v>
          </cell>
          <cell r="D3473">
            <v>12</v>
          </cell>
          <cell r="E3473" t="str">
            <v>G</v>
          </cell>
        </row>
        <row r="3474">
          <cell r="B3474" t="str">
            <v>1000SN-MGMT</v>
          </cell>
          <cell r="C3474" t="str">
            <v>SN-MGMT</v>
          </cell>
          <cell r="D3474">
            <v>14</v>
          </cell>
          <cell r="E3474" t="str">
            <v>G</v>
          </cell>
        </row>
        <row r="3475">
          <cell r="B3475" t="str">
            <v>F300231</v>
          </cell>
          <cell r="C3475" t="str">
            <v>F300231</v>
          </cell>
          <cell r="D3475">
            <v>15</v>
          </cell>
          <cell r="E3475" t="str">
            <v>F</v>
          </cell>
        </row>
        <row r="3476">
          <cell r="B3476" t="str">
            <v>1000SN-ITOC</v>
          </cell>
          <cell r="C3476" t="str">
            <v>SN-ITOC</v>
          </cell>
          <cell r="D3476">
            <v>14</v>
          </cell>
          <cell r="E3476" t="str">
            <v>G</v>
          </cell>
        </row>
        <row r="3477">
          <cell r="B3477" t="str">
            <v>F300234</v>
          </cell>
          <cell r="C3477" t="str">
            <v>F300234</v>
          </cell>
          <cell r="D3477">
            <v>15</v>
          </cell>
          <cell r="E3477" t="str">
            <v>F</v>
          </cell>
        </row>
        <row r="3478">
          <cell r="B3478" t="str">
            <v>F300235</v>
          </cell>
          <cell r="C3478" t="str">
            <v>F300235</v>
          </cell>
          <cell r="D3478">
            <v>15</v>
          </cell>
          <cell r="E3478" t="str">
            <v>F</v>
          </cell>
        </row>
        <row r="3479">
          <cell r="B3479" t="str">
            <v>1000SN-TCC</v>
          </cell>
          <cell r="C3479" t="str">
            <v>SN-TCC</v>
          </cell>
          <cell r="D3479">
            <v>14</v>
          </cell>
          <cell r="E3479" t="str">
            <v>G</v>
          </cell>
        </row>
        <row r="3480">
          <cell r="B3480" t="str">
            <v>F300232</v>
          </cell>
          <cell r="C3480" t="str">
            <v>F300232</v>
          </cell>
          <cell r="D3480">
            <v>15</v>
          </cell>
          <cell r="E3480" t="str">
            <v>F</v>
          </cell>
        </row>
        <row r="3481">
          <cell r="B3481" t="str">
            <v>1000SN-CRM</v>
          </cell>
          <cell r="C3481" t="str">
            <v>SN-CRM</v>
          </cell>
          <cell r="D3481">
            <v>14</v>
          </cell>
          <cell r="E3481" t="str">
            <v>G</v>
          </cell>
        </row>
        <row r="3482">
          <cell r="B3482" t="str">
            <v>F300233</v>
          </cell>
          <cell r="C3482" t="str">
            <v>F300233</v>
          </cell>
          <cell r="D3482">
            <v>15</v>
          </cell>
          <cell r="E3482" t="str">
            <v>F</v>
          </cell>
        </row>
        <row r="3483">
          <cell r="B3483" t="str">
            <v>1000OMS-MGMT</v>
          </cell>
          <cell r="C3483" t="str">
            <v>OMS-MGMT</v>
          </cell>
          <cell r="D3483">
            <v>12</v>
          </cell>
          <cell r="E3483" t="str">
            <v>G</v>
          </cell>
        </row>
        <row r="3484">
          <cell r="B3484" t="str">
            <v>F300223</v>
          </cell>
          <cell r="C3484" t="str">
            <v>F300223</v>
          </cell>
          <cell r="D3484">
            <v>13</v>
          </cell>
          <cell r="E3484" t="str">
            <v>F</v>
          </cell>
        </row>
        <row r="3485">
          <cell r="B3485" t="str">
            <v>1000SVCOMSMGT</v>
          </cell>
          <cell r="C3485" t="str">
            <v>SVCOMSMGT</v>
          </cell>
          <cell r="D3485">
            <v>10</v>
          </cell>
          <cell r="E3485" t="str">
            <v>G</v>
          </cell>
        </row>
        <row r="3486">
          <cell r="B3486" t="str">
            <v>F525766</v>
          </cell>
          <cell r="C3486" t="str">
            <v>F525766</v>
          </cell>
          <cell r="D3486">
            <v>11</v>
          </cell>
          <cell r="E3486" t="str">
            <v>F</v>
          </cell>
        </row>
        <row r="3487">
          <cell r="B3487" t="str">
            <v>1000SVCMGT</v>
          </cell>
          <cell r="C3487" t="str">
            <v>SVCMGT</v>
          </cell>
          <cell r="D3487">
            <v>10</v>
          </cell>
          <cell r="E3487" t="str">
            <v>G</v>
          </cell>
        </row>
        <row r="3488">
          <cell r="B3488" t="str">
            <v>1000SM-DEDPS</v>
          </cell>
          <cell r="C3488" t="str">
            <v>SM-DEDPS</v>
          </cell>
          <cell r="D3488">
            <v>12</v>
          </cell>
          <cell r="E3488" t="str">
            <v>G</v>
          </cell>
        </row>
        <row r="3489">
          <cell r="B3489" t="str">
            <v>1000DPS-MGMT</v>
          </cell>
          <cell r="C3489" t="str">
            <v>DPS-MGMT</v>
          </cell>
          <cell r="D3489">
            <v>14</v>
          </cell>
          <cell r="E3489" t="str">
            <v>G</v>
          </cell>
        </row>
        <row r="3490">
          <cell r="B3490" t="str">
            <v>F300249</v>
          </cell>
          <cell r="C3490" t="str">
            <v>F300249</v>
          </cell>
          <cell r="D3490">
            <v>15</v>
          </cell>
          <cell r="E3490" t="str">
            <v>F</v>
          </cell>
        </row>
        <row r="3491">
          <cell r="B3491" t="str">
            <v>F300250</v>
          </cell>
          <cell r="C3491" t="str">
            <v>F300250</v>
          </cell>
          <cell r="D3491">
            <v>15</v>
          </cell>
          <cell r="E3491" t="str">
            <v>F</v>
          </cell>
        </row>
        <row r="3492">
          <cell r="B3492" t="str">
            <v>F300252</v>
          </cell>
          <cell r="C3492" t="str">
            <v>F300252</v>
          </cell>
          <cell r="D3492">
            <v>15</v>
          </cell>
          <cell r="E3492" t="str">
            <v>F</v>
          </cell>
        </row>
        <row r="3493">
          <cell r="B3493" t="str">
            <v>1000DPS-PD</v>
          </cell>
          <cell r="C3493" t="str">
            <v>DPS-PD</v>
          </cell>
          <cell r="D3493">
            <v>14</v>
          </cell>
          <cell r="E3493" t="str">
            <v>G</v>
          </cell>
        </row>
        <row r="3494">
          <cell r="B3494" t="str">
            <v>F300253</v>
          </cell>
          <cell r="C3494" t="str">
            <v>F300253</v>
          </cell>
          <cell r="D3494">
            <v>15</v>
          </cell>
          <cell r="E3494" t="str">
            <v>F</v>
          </cell>
        </row>
        <row r="3495">
          <cell r="B3495" t="str">
            <v>F300255</v>
          </cell>
          <cell r="C3495" t="str">
            <v>F300255</v>
          </cell>
          <cell r="D3495">
            <v>15</v>
          </cell>
          <cell r="E3495" t="str">
            <v>F</v>
          </cell>
        </row>
        <row r="3496">
          <cell r="B3496" t="str">
            <v>F300256</v>
          </cell>
          <cell r="C3496" t="str">
            <v>F300256</v>
          </cell>
          <cell r="D3496">
            <v>15</v>
          </cell>
          <cell r="E3496" t="str">
            <v>F</v>
          </cell>
        </row>
        <row r="3497">
          <cell r="B3497" t="str">
            <v>1000SM-EXEC</v>
          </cell>
          <cell r="C3497" t="str">
            <v>SM-EXEC</v>
          </cell>
          <cell r="D3497">
            <v>12</v>
          </cell>
          <cell r="E3497" t="str">
            <v>G</v>
          </cell>
        </row>
        <row r="3498">
          <cell r="B3498" t="str">
            <v>F300251</v>
          </cell>
          <cell r="C3498" t="str">
            <v>F300251</v>
          </cell>
          <cell r="D3498">
            <v>13</v>
          </cell>
          <cell r="E3498" t="str">
            <v>F</v>
          </cell>
        </row>
        <row r="3499">
          <cell r="B3499" t="str">
            <v>F300268</v>
          </cell>
          <cell r="C3499" t="str">
            <v>F300268</v>
          </cell>
          <cell r="D3499">
            <v>13</v>
          </cell>
          <cell r="E3499" t="str">
            <v>F</v>
          </cell>
        </row>
        <row r="3500">
          <cell r="B3500" t="str">
            <v>1000SM-DSKMGT</v>
          </cell>
          <cell r="C3500" t="str">
            <v>SM-DSKMGT</v>
          </cell>
          <cell r="D3500">
            <v>12</v>
          </cell>
          <cell r="E3500" t="str">
            <v>G</v>
          </cell>
        </row>
        <row r="3501">
          <cell r="B3501" t="str">
            <v>1000DSK-MGMT</v>
          </cell>
          <cell r="C3501" t="str">
            <v>DSK-MGMT</v>
          </cell>
          <cell r="D3501">
            <v>14</v>
          </cell>
          <cell r="E3501" t="str">
            <v>G</v>
          </cell>
        </row>
        <row r="3502">
          <cell r="B3502" t="str">
            <v>F300264</v>
          </cell>
          <cell r="C3502" t="str">
            <v>F300264</v>
          </cell>
          <cell r="D3502">
            <v>15</v>
          </cell>
          <cell r="E3502" t="str">
            <v>F</v>
          </cell>
        </row>
        <row r="3503">
          <cell r="B3503" t="str">
            <v>1000DSK-CALL</v>
          </cell>
          <cell r="C3503" t="str">
            <v>DSK-CALL</v>
          </cell>
          <cell r="D3503">
            <v>14</v>
          </cell>
          <cell r="E3503" t="str">
            <v>G</v>
          </cell>
        </row>
        <row r="3504">
          <cell r="B3504" t="str">
            <v>F300265</v>
          </cell>
          <cell r="C3504" t="str">
            <v>F300265</v>
          </cell>
          <cell r="D3504">
            <v>15</v>
          </cell>
          <cell r="E3504" t="str">
            <v>F</v>
          </cell>
        </row>
        <row r="3505">
          <cell r="B3505" t="str">
            <v>1000DSK-T2</v>
          </cell>
          <cell r="C3505" t="str">
            <v>DSK-T2</v>
          </cell>
          <cell r="D3505">
            <v>14</v>
          </cell>
          <cell r="E3505" t="str">
            <v>G</v>
          </cell>
        </row>
        <row r="3506">
          <cell r="B3506" t="str">
            <v>F300266</v>
          </cell>
          <cell r="C3506" t="str">
            <v>F300266</v>
          </cell>
          <cell r="D3506">
            <v>15</v>
          </cell>
          <cell r="E3506" t="str">
            <v>F</v>
          </cell>
        </row>
        <row r="3507">
          <cell r="B3507" t="str">
            <v>1000DSK-VAR</v>
          </cell>
          <cell r="C3507" t="str">
            <v>DSK-VAR</v>
          </cell>
          <cell r="D3507">
            <v>14</v>
          </cell>
          <cell r="E3507" t="str">
            <v>G</v>
          </cell>
        </row>
        <row r="3508">
          <cell r="B3508" t="str">
            <v>F300257</v>
          </cell>
          <cell r="C3508" t="str">
            <v>F300257</v>
          </cell>
          <cell r="D3508">
            <v>15</v>
          </cell>
          <cell r="E3508" t="str">
            <v>F</v>
          </cell>
        </row>
        <row r="3509">
          <cell r="B3509" t="str">
            <v>F300267</v>
          </cell>
          <cell r="C3509" t="str">
            <v>F300267</v>
          </cell>
          <cell r="D3509">
            <v>15</v>
          </cell>
          <cell r="E3509" t="str">
            <v>F</v>
          </cell>
        </row>
        <row r="3510">
          <cell r="B3510" t="str">
            <v>1000SM-MGMT</v>
          </cell>
          <cell r="C3510" t="str">
            <v>SM-MGMT</v>
          </cell>
          <cell r="D3510">
            <v>12</v>
          </cell>
          <cell r="E3510" t="str">
            <v>G</v>
          </cell>
        </row>
        <row r="3511">
          <cell r="B3511" t="str">
            <v>F300244</v>
          </cell>
          <cell r="C3511" t="str">
            <v>F300244</v>
          </cell>
          <cell r="D3511">
            <v>13</v>
          </cell>
          <cell r="E3511" t="str">
            <v>F</v>
          </cell>
        </row>
        <row r="3512">
          <cell r="B3512" t="str">
            <v>1000SM-OT-DM</v>
          </cell>
          <cell r="C3512" t="str">
            <v>SM-OT-DM</v>
          </cell>
          <cell r="D3512">
            <v>12</v>
          </cell>
          <cell r="E3512" t="str">
            <v>G</v>
          </cell>
        </row>
        <row r="3513">
          <cell r="B3513" t="str">
            <v>F300259</v>
          </cell>
          <cell r="C3513" t="str">
            <v>F300259</v>
          </cell>
          <cell r="D3513">
            <v>13</v>
          </cell>
          <cell r="E3513" t="str">
            <v>F</v>
          </cell>
        </row>
        <row r="3514">
          <cell r="B3514" t="str">
            <v>F300260</v>
          </cell>
          <cell r="C3514" t="str">
            <v>F300260</v>
          </cell>
          <cell r="D3514">
            <v>13</v>
          </cell>
          <cell r="E3514" t="str">
            <v>F</v>
          </cell>
        </row>
        <row r="3515">
          <cell r="B3515" t="str">
            <v>F300261</v>
          </cell>
          <cell r="C3515" t="str">
            <v>F300261</v>
          </cell>
          <cell r="D3515">
            <v>13</v>
          </cell>
          <cell r="E3515" t="str">
            <v>F</v>
          </cell>
        </row>
        <row r="3516">
          <cell r="B3516" t="str">
            <v>F300262</v>
          </cell>
          <cell r="C3516" t="str">
            <v>F300262</v>
          </cell>
          <cell r="D3516">
            <v>13</v>
          </cell>
          <cell r="E3516" t="str">
            <v>F</v>
          </cell>
        </row>
        <row r="3517">
          <cell r="B3517" t="str">
            <v>F525025</v>
          </cell>
          <cell r="C3517" t="str">
            <v>F525025</v>
          </cell>
          <cell r="D3517">
            <v>13</v>
          </cell>
          <cell r="E3517" t="str">
            <v>F</v>
          </cell>
        </row>
        <row r="3518">
          <cell r="B3518" t="str">
            <v>F525026</v>
          </cell>
          <cell r="C3518" t="str">
            <v>F525026</v>
          </cell>
          <cell r="D3518">
            <v>13</v>
          </cell>
          <cell r="E3518" t="str">
            <v>F</v>
          </cell>
        </row>
        <row r="3519">
          <cell r="B3519" t="str">
            <v>1000SM-PS</v>
          </cell>
          <cell r="C3519" t="str">
            <v>SM-PS</v>
          </cell>
          <cell r="D3519">
            <v>12</v>
          </cell>
          <cell r="E3519" t="str">
            <v>G</v>
          </cell>
        </row>
        <row r="3520">
          <cell r="B3520" t="str">
            <v>F300245</v>
          </cell>
          <cell r="C3520" t="str">
            <v>F300245</v>
          </cell>
          <cell r="D3520">
            <v>13</v>
          </cell>
          <cell r="E3520" t="str">
            <v>F</v>
          </cell>
        </row>
        <row r="3521">
          <cell r="B3521" t="str">
            <v>F300246</v>
          </cell>
          <cell r="C3521" t="str">
            <v>F300246</v>
          </cell>
          <cell r="D3521">
            <v>13</v>
          </cell>
          <cell r="E3521" t="str">
            <v>F</v>
          </cell>
        </row>
        <row r="3522">
          <cell r="B3522" t="str">
            <v>F300247</v>
          </cell>
          <cell r="C3522" t="str">
            <v>F300247</v>
          </cell>
          <cell r="D3522">
            <v>13</v>
          </cell>
          <cell r="E3522" t="str">
            <v>F</v>
          </cell>
        </row>
        <row r="3523">
          <cell r="B3523" t="str">
            <v>F300248</v>
          </cell>
          <cell r="C3523" t="str">
            <v>F300248</v>
          </cell>
          <cell r="D3523">
            <v>13</v>
          </cell>
          <cell r="E3523" t="str">
            <v>F</v>
          </cell>
        </row>
        <row r="3524">
          <cell r="B3524" t="str">
            <v>1000ITOPS-MGMT</v>
          </cell>
          <cell r="C3524" t="str">
            <v>ITOPS-MGMT</v>
          </cell>
          <cell r="D3524">
            <v>8</v>
          </cell>
          <cell r="E3524" t="str">
            <v>G</v>
          </cell>
        </row>
        <row r="3525">
          <cell r="B3525" t="str">
            <v>F300205</v>
          </cell>
          <cell r="C3525" t="str">
            <v>F300205</v>
          </cell>
          <cell r="D3525">
            <v>9</v>
          </cell>
          <cell r="E3525" t="str">
            <v>F</v>
          </cell>
        </row>
        <row r="3526">
          <cell r="B3526" t="str">
            <v>1000SFTDEVMTN</v>
          </cell>
          <cell r="C3526" t="str">
            <v>SFTDEVMTN</v>
          </cell>
          <cell r="D3526">
            <v>6</v>
          </cell>
          <cell r="E3526" t="str">
            <v>G</v>
          </cell>
        </row>
        <row r="3527">
          <cell r="B3527" t="str">
            <v>1000SDM-MGMT</v>
          </cell>
          <cell r="C3527" t="str">
            <v>SDM-MGMT</v>
          </cell>
          <cell r="D3527">
            <v>8</v>
          </cell>
          <cell r="E3527" t="str">
            <v>G</v>
          </cell>
        </row>
        <row r="3528">
          <cell r="B3528" t="str">
            <v>F300169</v>
          </cell>
          <cell r="C3528" t="str">
            <v>F300169</v>
          </cell>
          <cell r="D3528">
            <v>9</v>
          </cell>
          <cell r="E3528" t="str">
            <v>F</v>
          </cell>
        </row>
        <row r="3529">
          <cell r="B3529" t="str">
            <v>F525013</v>
          </cell>
          <cell r="C3529" t="str">
            <v>F525013</v>
          </cell>
          <cell r="D3529">
            <v>9</v>
          </cell>
          <cell r="E3529" t="str">
            <v>F</v>
          </cell>
        </row>
        <row r="3530">
          <cell r="B3530" t="str">
            <v>F525014</v>
          </cell>
          <cell r="C3530" t="str">
            <v>F525014</v>
          </cell>
          <cell r="D3530">
            <v>9</v>
          </cell>
          <cell r="E3530" t="str">
            <v>F</v>
          </cell>
        </row>
        <row r="3531">
          <cell r="B3531" t="str">
            <v>1000SDM-OPSPPT</v>
          </cell>
          <cell r="C3531" t="str">
            <v>SDM-OPSPPT</v>
          </cell>
          <cell r="D3531">
            <v>8</v>
          </cell>
          <cell r="E3531" t="str">
            <v>G</v>
          </cell>
        </row>
        <row r="3532">
          <cell r="B3532" t="str">
            <v>1000OS-MGR</v>
          </cell>
          <cell r="C3532" t="str">
            <v>OS-MGR</v>
          </cell>
          <cell r="D3532">
            <v>10</v>
          </cell>
          <cell r="E3532" t="str">
            <v>G</v>
          </cell>
        </row>
        <row r="3533">
          <cell r="B3533" t="str">
            <v>F300195</v>
          </cell>
          <cell r="C3533" t="str">
            <v>F300195</v>
          </cell>
          <cell r="D3533">
            <v>11</v>
          </cell>
          <cell r="E3533" t="str">
            <v>F</v>
          </cell>
        </row>
        <row r="3534">
          <cell r="B3534" t="str">
            <v>1000OS-OPSMGT</v>
          </cell>
          <cell r="C3534" t="str">
            <v>OS-OPSMGT</v>
          </cell>
          <cell r="D3534">
            <v>10</v>
          </cell>
          <cell r="E3534" t="str">
            <v>G</v>
          </cell>
        </row>
        <row r="3535">
          <cell r="B3535" t="str">
            <v>F525724</v>
          </cell>
          <cell r="C3535" t="str">
            <v>F525724</v>
          </cell>
          <cell r="D3535">
            <v>11</v>
          </cell>
          <cell r="E3535" t="str">
            <v>F</v>
          </cell>
        </row>
        <row r="3536">
          <cell r="B3536" t="str">
            <v>1000OS-PROCMGT</v>
          </cell>
          <cell r="C3536" t="str">
            <v>OS-PROCMGT</v>
          </cell>
          <cell r="D3536">
            <v>12</v>
          </cell>
          <cell r="E3536" t="str">
            <v>G</v>
          </cell>
        </row>
        <row r="3537">
          <cell r="B3537" t="str">
            <v>F525644</v>
          </cell>
          <cell r="C3537" t="str">
            <v>F525644</v>
          </cell>
          <cell r="D3537">
            <v>13</v>
          </cell>
          <cell r="E3537" t="str">
            <v>F</v>
          </cell>
        </row>
        <row r="3538">
          <cell r="B3538" t="str">
            <v>1000OS-PERFMTR</v>
          </cell>
          <cell r="C3538" t="str">
            <v>OS-PERFMTR</v>
          </cell>
          <cell r="D3538">
            <v>12</v>
          </cell>
          <cell r="E3538" t="str">
            <v>G</v>
          </cell>
        </row>
        <row r="3539">
          <cell r="B3539" t="str">
            <v>F300198</v>
          </cell>
          <cell r="C3539" t="str">
            <v>F300198</v>
          </cell>
          <cell r="D3539">
            <v>13</v>
          </cell>
          <cell r="E3539" t="str">
            <v>F</v>
          </cell>
        </row>
        <row r="3540">
          <cell r="B3540" t="str">
            <v>1000OS-DIVSPPT</v>
          </cell>
          <cell r="C3540" t="str">
            <v>OS-DIVSPPT</v>
          </cell>
          <cell r="D3540">
            <v>12</v>
          </cell>
          <cell r="E3540" t="str">
            <v>G</v>
          </cell>
        </row>
        <row r="3541">
          <cell r="B3541" t="str">
            <v>F300197</v>
          </cell>
          <cell r="C3541" t="str">
            <v>F300197</v>
          </cell>
          <cell r="D3541">
            <v>13</v>
          </cell>
          <cell r="E3541" t="str">
            <v>F</v>
          </cell>
        </row>
        <row r="3542">
          <cell r="B3542" t="str">
            <v>1000OS-SFTWR</v>
          </cell>
          <cell r="C3542" t="str">
            <v>OS-SFTWR</v>
          </cell>
          <cell r="D3542">
            <v>14</v>
          </cell>
          <cell r="E3542" t="str">
            <v>G</v>
          </cell>
        </row>
        <row r="3543">
          <cell r="B3543" t="str">
            <v>F525015</v>
          </cell>
          <cell r="C3543" t="str">
            <v>F525015</v>
          </cell>
          <cell r="D3543">
            <v>15</v>
          </cell>
          <cell r="E3543" t="str">
            <v>F</v>
          </cell>
        </row>
        <row r="3544">
          <cell r="B3544" t="str">
            <v>F525016</v>
          </cell>
          <cell r="C3544" t="str">
            <v>F525016</v>
          </cell>
          <cell r="D3544">
            <v>15</v>
          </cell>
          <cell r="E3544" t="str">
            <v>F</v>
          </cell>
        </row>
        <row r="3545">
          <cell r="B3545" t="str">
            <v>F525017</v>
          </cell>
          <cell r="C3545" t="str">
            <v>F525017</v>
          </cell>
          <cell r="D3545">
            <v>15</v>
          </cell>
          <cell r="E3545" t="str">
            <v>F</v>
          </cell>
        </row>
        <row r="3546">
          <cell r="B3546" t="str">
            <v>F525018</v>
          </cell>
          <cell r="C3546" t="str">
            <v>F525018</v>
          </cell>
          <cell r="D3546">
            <v>15</v>
          </cell>
          <cell r="E3546" t="str">
            <v>F</v>
          </cell>
        </row>
        <row r="3547">
          <cell r="B3547" t="str">
            <v>F525019</v>
          </cell>
          <cell r="C3547" t="str">
            <v>F525019</v>
          </cell>
          <cell r="D3547">
            <v>15</v>
          </cell>
          <cell r="E3547" t="str">
            <v>F</v>
          </cell>
        </row>
        <row r="3548">
          <cell r="B3548" t="str">
            <v>F525020</v>
          </cell>
          <cell r="C3548" t="str">
            <v>F525020</v>
          </cell>
          <cell r="D3548">
            <v>15</v>
          </cell>
          <cell r="E3548" t="str">
            <v>F</v>
          </cell>
        </row>
        <row r="3549">
          <cell r="B3549" t="str">
            <v>F525021</v>
          </cell>
          <cell r="C3549" t="str">
            <v>F525021</v>
          </cell>
          <cell r="D3549">
            <v>15</v>
          </cell>
          <cell r="E3549" t="str">
            <v>F</v>
          </cell>
        </row>
        <row r="3550">
          <cell r="B3550" t="str">
            <v>F525022</v>
          </cell>
          <cell r="C3550" t="str">
            <v>F525022</v>
          </cell>
          <cell r="D3550">
            <v>15</v>
          </cell>
          <cell r="E3550" t="str">
            <v>F</v>
          </cell>
        </row>
        <row r="3551">
          <cell r="B3551" t="str">
            <v>F525023</v>
          </cell>
          <cell r="C3551" t="str">
            <v>F525023</v>
          </cell>
          <cell r="D3551">
            <v>15</v>
          </cell>
          <cell r="E3551" t="str">
            <v>F</v>
          </cell>
        </row>
        <row r="3552">
          <cell r="B3552" t="str">
            <v>F526617</v>
          </cell>
          <cell r="C3552" t="str">
            <v>F526617</v>
          </cell>
          <cell r="D3552">
            <v>15</v>
          </cell>
          <cell r="E3552" t="str">
            <v>F</v>
          </cell>
        </row>
        <row r="3553">
          <cell r="B3553" t="str">
            <v>1000OS-TC</v>
          </cell>
          <cell r="C3553" t="str">
            <v>OS-TC</v>
          </cell>
          <cell r="D3553">
            <v>10</v>
          </cell>
          <cell r="E3553" t="str">
            <v>G</v>
          </cell>
        </row>
        <row r="3554">
          <cell r="B3554" t="str">
            <v>F300200</v>
          </cell>
          <cell r="C3554" t="str">
            <v>F300200</v>
          </cell>
          <cell r="D3554">
            <v>11</v>
          </cell>
          <cell r="E3554" t="str">
            <v>F</v>
          </cell>
        </row>
        <row r="3555">
          <cell r="B3555" t="str">
            <v>F300201</v>
          </cell>
          <cell r="C3555" t="str">
            <v>F300201</v>
          </cell>
          <cell r="D3555">
            <v>11</v>
          </cell>
          <cell r="E3555" t="str">
            <v>F</v>
          </cell>
        </row>
        <row r="3556">
          <cell r="B3556" t="str">
            <v>F300202</v>
          </cell>
          <cell r="C3556" t="str">
            <v>F300202</v>
          </cell>
          <cell r="D3556">
            <v>11</v>
          </cell>
          <cell r="E3556" t="str">
            <v>F</v>
          </cell>
        </row>
        <row r="3557">
          <cell r="B3557" t="str">
            <v>1000SDM-EPS</v>
          </cell>
          <cell r="C3557" t="str">
            <v>SDM-EPS</v>
          </cell>
          <cell r="D3557">
            <v>8</v>
          </cell>
          <cell r="E3557" t="str">
            <v>G</v>
          </cell>
        </row>
        <row r="3558">
          <cell r="B3558" t="str">
            <v>1000EPS-MGMT</v>
          </cell>
          <cell r="C3558" t="str">
            <v>EPS-MGMT</v>
          </cell>
          <cell r="D3558">
            <v>10</v>
          </cell>
          <cell r="E3558" t="str">
            <v>G</v>
          </cell>
        </row>
        <row r="3559">
          <cell r="B3559" t="str">
            <v>F300188</v>
          </cell>
          <cell r="C3559" t="str">
            <v>F300188</v>
          </cell>
          <cell r="D3559">
            <v>11</v>
          </cell>
          <cell r="E3559" t="str">
            <v>F</v>
          </cell>
        </row>
        <row r="3560">
          <cell r="B3560" t="str">
            <v>1000EPS-INFMGT</v>
          </cell>
          <cell r="C3560" t="str">
            <v>EPS-INFMGT</v>
          </cell>
          <cell r="D3560">
            <v>10</v>
          </cell>
          <cell r="E3560" t="str">
            <v>G</v>
          </cell>
        </row>
        <row r="3561">
          <cell r="B3561" t="str">
            <v>F300192</v>
          </cell>
          <cell r="C3561" t="str">
            <v>F300192</v>
          </cell>
          <cell r="D3561">
            <v>11</v>
          </cell>
          <cell r="E3561" t="str">
            <v>F</v>
          </cell>
        </row>
        <row r="3562">
          <cell r="B3562" t="str">
            <v>F300193</v>
          </cell>
          <cell r="C3562" t="str">
            <v>F300193</v>
          </cell>
          <cell r="D3562">
            <v>11</v>
          </cell>
          <cell r="E3562" t="str">
            <v>F</v>
          </cell>
        </row>
        <row r="3563">
          <cell r="B3563" t="str">
            <v>F300194</v>
          </cell>
          <cell r="C3563" t="str">
            <v>F300194</v>
          </cell>
          <cell r="D3563">
            <v>11</v>
          </cell>
          <cell r="E3563" t="str">
            <v>F</v>
          </cell>
        </row>
        <row r="3564">
          <cell r="B3564" t="str">
            <v>1000EPS-PS</v>
          </cell>
          <cell r="C3564" t="str">
            <v>EPS-PS</v>
          </cell>
          <cell r="D3564">
            <v>10</v>
          </cell>
          <cell r="E3564" t="str">
            <v>G</v>
          </cell>
        </row>
        <row r="3565">
          <cell r="B3565" t="str">
            <v>F300189</v>
          </cell>
          <cell r="C3565" t="str">
            <v>F300189</v>
          </cell>
          <cell r="D3565">
            <v>11</v>
          </cell>
          <cell r="E3565" t="str">
            <v>F</v>
          </cell>
        </row>
        <row r="3566">
          <cell r="B3566" t="str">
            <v>F300190</v>
          </cell>
          <cell r="C3566" t="str">
            <v>F300190</v>
          </cell>
          <cell r="D3566">
            <v>11</v>
          </cell>
          <cell r="E3566" t="str">
            <v>F</v>
          </cell>
        </row>
        <row r="3567">
          <cell r="B3567" t="str">
            <v>F300191</v>
          </cell>
          <cell r="C3567" t="str">
            <v>F300191</v>
          </cell>
          <cell r="D3567">
            <v>11</v>
          </cell>
          <cell r="E3567" t="str">
            <v>F</v>
          </cell>
        </row>
        <row r="3568">
          <cell r="B3568" t="str">
            <v>1000SDM-BCM</v>
          </cell>
          <cell r="C3568" t="str">
            <v>SDM-BCM</v>
          </cell>
          <cell r="D3568">
            <v>8</v>
          </cell>
          <cell r="E3568" t="str">
            <v>G</v>
          </cell>
        </row>
        <row r="3569">
          <cell r="B3569" t="str">
            <v>1000BCM-MGMT</v>
          </cell>
          <cell r="C3569" t="str">
            <v>BCM-MGMT</v>
          </cell>
          <cell r="D3569">
            <v>10</v>
          </cell>
          <cell r="E3569" t="str">
            <v>G</v>
          </cell>
        </row>
        <row r="3570">
          <cell r="B3570" t="str">
            <v>F300177</v>
          </cell>
          <cell r="C3570" t="str">
            <v>F300177</v>
          </cell>
          <cell r="D3570">
            <v>11</v>
          </cell>
          <cell r="E3570" t="str">
            <v>F</v>
          </cell>
        </row>
        <row r="3571">
          <cell r="B3571" t="str">
            <v>1000BCM-TDBU</v>
          </cell>
          <cell r="C3571" t="str">
            <v>BCM-TDBU</v>
          </cell>
          <cell r="D3571">
            <v>10</v>
          </cell>
          <cell r="E3571" t="str">
            <v>G</v>
          </cell>
        </row>
        <row r="3572">
          <cell r="B3572" t="str">
            <v>F300178</v>
          </cell>
          <cell r="C3572" t="str">
            <v>F300178</v>
          </cell>
          <cell r="D3572">
            <v>11</v>
          </cell>
          <cell r="E3572" t="str">
            <v>F</v>
          </cell>
        </row>
        <row r="3573">
          <cell r="B3573" t="str">
            <v>1000BCM-PSC</v>
          </cell>
          <cell r="C3573" t="str">
            <v>BCM-PSC</v>
          </cell>
          <cell r="D3573">
            <v>10</v>
          </cell>
          <cell r="E3573" t="str">
            <v>G</v>
          </cell>
        </row>
        <row r="3574">
          <cell r="B3574" t="str">
            <v>F300179</v>
          </cell>
          <cell r="C3574" t="str">
            <v>F300179</v>
          </cell>
          <cell r="D3574">
            <v>11</v>
          </cell>
          <cell r="E3574" t="str">
            <v>F</v>
          </cell>
        </row>
        <row r="3575">
          <cell r="B3575" t="str">
            <v>1000BCM-OSCC</v>
          </cell>
          <cell r="C3575" t="str">
            <v>BCM-OSCC</v>
          </cell>
          <cell r="D3575">
            <v>10</v>
          </cell>
          <cell r="E3575" t="str">
            <v>G</v>
          </cell>
        </row>
        <row r="3576">
          <cell r="B3576" t="str">
            <v>F300180</v>
          </cell>
          <cell r="C3576" t="str">
            <v>F300180</v>
          </cell>
          <cell r="D3576">
            <v>11</v>
          </cell>
          <cell r="E3576" t="str">
            <v>F</v>
          </cell>
        </row>
        <row r="3577">
          <cell r="B3577" t="str">
            <v>1000BCM-PPMSO</v>
          </cell>
          <cell r="C3577" t="str">
            <v>BCM-PPMSO</v>
          </cell>
          <cell r="D3577">
            <v>10</v>
          </cell>
          <cell r="E3577" t="str">
            <v>G</v>
          </cell>
        </row>
        <row r="3578">
          <cell r="B3578" t="str">
            <v>F300181</v>
          </cell>
          <cell r="C3578" t="str">
            <v>F300181</v>
          </cell>
          <cell r="D3578">
            <v>11</v>
          </cell>
          <cell r="E3578" t="str">
            <v>F</v>
          </cell>
        </row>
        <row r="3579">
          <cell r="B3579" t="str">
            <v>1000BCM-CSBU</v>
          </cell>
          <cell r="C3579" t="str">
            <v>BCM-CSBU</v>
          </cell>
          <cell r="D3579">
            <v>10</v>
          </cell>
          <cell r="E3579" t="str">
            <v>G</v>
          </cell>
        </row>
        <row r="3580">
          <cell r="B3580" t="str">
            <v>F300182</v>
          </cell>
          <cell r="C3580" t="str">
            <v>F300182</v>
          </cell>
          <cell r="D3580">
            <v>11</v>
          </cell>
          <cell r="E3580" t="str">
            <v>F</v>
          </cell>
        </row>
        <row r="3581">
          <cell r="B3581" t="str">
            <v>F300184</v>
          </cell>
          <cell r="C3581" t="str">
            <v>F300184</v>
          </cell>
          <cell r="D3581">
            <v>11</v>
          </cell>
          <cell r="E3581" t="str">
            <v>F</v>
          </cell>
        </row>
        <row r="3582">
          <cell r="B3582" t="str">
            <v>1000BCM-GBU</v>
          </cell>
          <cell r="C3582" t="str">
            <v>BCM-GBU</v>
          </cell>
          <cell r="D3582">
            <v>10</v>
          </cell>
          <cell r="E3582" t="str">
            <v>G</v>
          </cell>
        </row>
        <row r="3583">
          <cell r="B3583" t="str">
            <v>F300185</v>
          </cell>
          <cell r="C3583" t="str">
            <v>F300185</v>
          </cell>
          <cell r="D3583">
            <v>11</v>
          </cell>
          <cell r="E3583" t="str">
            <v>F</v>
          </cell>
        </row>
        <row r="3584">
          <cell r="B3584" t="str">
            <v>F300186</v>
          </cell>
          <cell r="C3584" t="str">
            <v>F300186</v>
          </cell>
          <cell r="D3584">
            <v>11</v>
          </cell>
          <cell r="E3584" t="str">
            <v>F</v>
          </cell>
        </row>
        <row r="3585">
          <cell r="B3585" t="str">
            <v>F300187</v>
          </cell>
          <cell r="C3585" t="str">
            <v>F300187</v>
          </cell>
          <cell r="D3585">
            <v>11</v>
          </cell>
          <cell r="E3585" t="str">
            <v>F</v>
          </cell>
        </row>
        <row r="3586">
          <cell r="B3586" t="str">
            <v>1000SDM-BCD</v>
          </cell>
          <cell r="C3586" t="str">
            <v>SDM-BCD</v>
          </cell>
          <cell r="D3586">
            <v>8</v>
          </cell>
          <cell r="E3586" t="str">
            <v>G</v>
          </cell>
        </row>
        <row r="3587">
          <cell r="B3587" t="str">
            <v>1000BCD-MGMT</v>
          </cell>
          <cell r="C3587" t="str">
            <v>BCD-MGMT</v>
          </cell>
          <cell r="D3587">
            <v>10</v>
          </cell>
          <cell r="E3587" t="str">
            <v>G</v>
          </cell>
        </row>
        <row r="3588">
          <cell r="B3588" t="str">
            <v>F300170</v>
          </cell>
          <cell r="C3588" t="str">
            <v>F300170</v>
          </cell>
          <cell r="D3588">
            <v>11</v>
          </cell>
          <cell r="E3588" t="str">
            <v>F</v>
          </cell>
        </row>
        <row r="3589">
          <cell r="B3589" t="str">
            <v>1000BCD-TDBU</v>
          </cell>
          <cell r="C3589" t="str">
            <v>BCD-TDBU</v>
          </cell>
          <cell r="D3589">
            <v>10</v>
          </cell>
          <cell r="E3589" t="str">
            <v>G</v>
          </cell>
        </row>
        <row r="3590">
          <cell r="B3590" t="str">
            <v>F300171</v>
          </cell>
          <cell r="C3590" t="str">
            <v>F300171</v>
          </cell>
          <cell r="D3590">
            <v>11</v>
          </cell>
          <cell r="E3590" t="str">
            <v>F</v>
          </cell>
        </row>
        <row r="3591">
          <cell r="B3591" t="str">
            <v>1000BCD-CSBU</v>
          </cell>
          <cell r="C3591" t="str">
            <v>BCD-CSBU</v>
          </cell>
          <cell r="D3591">
            <v>10</v>
          </cell>
          <cell r="E3591" t="str">
            <v>G</v>
          </cell>
        </row>
        <row r="3592">
          <cell r="B3592" t="str">
            <v>F300173</v>
          </cell>
          <cell r="C3592" t="str">
            <v>F300173</v>
          </cell>
          <cell r="D3592">
            <v>11</v>
          </cell>
          <cell r="E3592" t="str">
            <v>F</v>
          </cell>
        </row>
        <row r="3593">
          <cell r="B3593" t="str">
            <v>1000BCD-OSCC</v>
          </cell>
          <cell r="C3593" t="str">
            <v>BCD-OSCC</v>
          </cell>
          <cell r="D3593">
            <v>10</v>
          </cell>
          <cell r="E3593" t="str">
            <v>G</v>
          </cell>
        </row>
        <row r="3594">
          <cell r="B3594" t="str">
            <v>F300172</v>
          </cell>
          <cell r="C3594" t="str">
            <v>F300172</v>
          </cell>
          <cell r="D3594">
            <v>11</v>
          </cell>
          <cell r="E3594" t="str">
            <v>F</v>
          </cell>
        </row>
        <row r="3595">
          <cell r="B3595" t="str">
            <v>1000BCD-GBU</v>
          </cell>
          <cell r="C3595" t="str">
            <v>BCD-GBU</v>
          </cell>
          <cell r="D3595">
            <v>10</v>
          </cell>
          <cell r="E3595" t="str">
            <v>G</v>
          </cell>
        </row>
        <row r="3596">
          <cell r="B3596" t="str">
            <v>F300174</v>
          </cell>
          <cell r="C3596" t="str">
            <v>F300174</v>
          </cell>
          <cell r="D3596">
            <v>11</v>
          </cell>
          <cell r="E3596" t="str">
            <v>F</v>
          </cell>
        </row>
        <row r="3597">
          <cell r="B3597" t="str">
            <v>F300175</v>
          </cell>
          <cell r="C3597" t="str">
            <v>F300175</v>
          </cell>
          <cell r="D3597">
            <v>11</v>
          </cell>
          <cell r="E3597" t="str">
            <v>F</v>
          </cell>
        </row>
        <row r="3598">
          <cell r="B3598" t="str">
            <v>F300176</v>
          </cell>
          <cell r="C3598" t="str">
            <v>F300176</v>
          </cell>
          <cell r="D3598">
            <v>11</v>
          </cell>
          <cell r="E3598" t="str">
            <v>F</v>
          </cell>
        </row>
        <row r="3599">
          <cell r="B3599" t="str">
            <v>1000BCD-PPBU</v>
          </cell>
          <cell r="C3599" t="str">
            <v>BCD-PPBU</v>
          </cell>
          <cell r="D3599">
            <v>10</v>
          </cell>
          <cell r="E3599" t="str">
            <v>G</v>
          </cell>
        </row>
        <row r="3600">
          <cell r="B3600" t="str">
            <v>F525144</v>
          </cell>
          <cell r="C3600" t="str">
            <v>F525144</v>
          </cell>
          <cell r="D3600">
            <v>11</v>
          </cell>
          <cell r="E3600" t="str">
            <v>F</v>
          </cell>
        </row>
        <row r="3601">
          <cell r="B3601" t="str">
            <v>1000ITBUSRELTS</v>
          </cell>
          <cell r="C3601" t="str">
            <v>ITBUSRELTS</v>
          </cell>
          <cell r="D3601">
            <v>6</v>
          </cell>
          <cell r="E3601" t="str">
            <v>G</v>
          </cell>
        </row>
        <row r="3602">
          <cell r="B3602" t="str">
            <v>1000BR-MGMT</v>
          </cell>
          <cell r="C3602" t="str">
            <v>BR-MGMT</v>
          </cell>
          <cell r="D3602">
            <v>8</v>
          </cell>
          <cell r="E3602" t="str">
            <v>G</v>
          </cell>
        </row>
        <row r="3603">
          <cell r="B3603" t="str">
            <v>F300121</v>
          </cell>
          <cell r="C3603" t="str">
            <v>F300121</v>
          </cell>
          <cell r="D3603">
            <v>9</v>
          </cell>
          <cell r="E3603" t="str">
            <v>F</v>
          </cell>
        </row>
        <row r="3604">
          <cell r="B3604" t="str">
            <v>F515379</v>
          </cell>
          <cell r="C3604" t="str">
            <v>F515379</v>
          </cell>
          <cell r="D3604">
            <v>9</v>
          </cell>
          <cell r="E3604" t="str">
            <v>F</v>
          </cell>
        </row>
        <row r="3605">
          <cell r="B3605" t="str">
            <v>F526271</v>
          </cell>
          <cell r="C3605" t="str">
            <v>F526271</v>
          </cell>
          <cell r="D3605">
            <v>9</v>
          </cell>
          <cell r="E3605" t="str">
            <v>F</v>
          </cell>
        </row>
        <row r="3606">
          <cell r="B3606" t="str">
            <v>1000BR-RELMGMT</v>
          </cell>
          <cell r="C3606" t="str">
            <v>BR-RELMGMT</v>
          </cell>
          <cell r="D3606">
            <v>8</v>
          </cell>
          <cell r="E3606" t="str">
            <v>G</v>
          </cell>
        </row>
        <row r="3607">
          <cell r="B3607" t="str">
            <v>F300122</v>
          </cell>
          <cell r="C3607" t="str">
            <v>F300122</v>
          </cell>
          <cell r="D3607">
            <v>9</v>
          </cell>
          <cell r="E3607" t="str">
            <v>F</v>
          </cell>
        </row>
        <row r="3608">
          <cell r="B3608" t="str">
            <v>1000BR-RELDEV</v>
          </cell>
          <cell r="C3608" t="str">
            <v>BR-RELDEV</v>
          </cell>
          <cell r="D3608">
            <v>8</v>
          </cell>
          <cell r="E3608" t="str">
            <v>G</v>
          </cell>
        </row>
        <row r="3609">
          <cell r="B3609" t="str">
            <v>F300123</v>
          </cell>
          <cell r="C3609" t="str">
            <v>F300123</v>
          </cell>
          <cell r="D3609">
            <v>9</v>
          </cell>
          <cell r="E3609" t="str">
            <v>F</v>
          </cell>
        </row>
        <row r="3610">
          <cell r="B3610" t="str">
            <v>F300124</v>
          </cell>
          <cell r="C3610" t="str">
            <v>F300124</v>
          </cell>
          <cell r="D3610">
            <v>9</v>
          </cell>
          <cell r="E3610" t="str">
            <v>F</v>
          </cell>
        </row>
        <row r="3611">
          <cell r="B3611" t="str">
            <v>F300129</v>
          </cell>
          <cell r="C3611" t="str">
            <v>F300129</v>
          </cell>
          <cell r="D3611">
            <v>9</v>
          </cell>
          <cell r="E3611" t="str">
            <v>F</v>
          </cell>
        </row>
        <row r="3612">
          <cell r="B3612" t="str">
            <v>F300133</v>
          </cell>
          <cell r="C3612" t="str">
            <v>F300133</v>
          </cell>
          <cell r="D3612">
            <v>9</v>
          </cell>
          <cell r="E3612" t="str">
            <v>F</v>
          </cell>
        </row>
        <row r="3613">
          <cell r="B3613" t="str">
            <v>F300306</v>
          </cell>
          <cell r="C3613" t="str">
            <v>F300306</v>
          </cell>
          <cell r="D3613">
            <v>9</v>
          </cell>
          <cell r="E3613" t="str">
            <v>F</v>
          </cell>
        </row>
        <row r="3614">
          <cell r="B3614" t="str">
            <v>1000ITSOLDLVRY</v>
          </cell>
          <cell r="C3614" t="str">
            <v>ITSOLDLVRY</v>
          </cell>
          <cell r="D3614">
            <v>6</v>
          </cell>
          <cell r="E3614" t="str">
            <v>G</v>
          </cell>
        </row>
        <row r="3615">
          <cell r="B3615" t="str">
            <v>1000SD-MGMT</v>
          </cell>
          <cell r="C3615" t="str">
            <v>SD-MGMT</v>
          </cell>
          <cell r="D3615">
            <v>8</v>
          </cell>
          <cell r="E3615" t="str">
            <v>G</v>
          </cell>
        </row>
        <row r="3616">
          <cell r="B3616" t="str">
            <v>F300138</v>
          </cell>
          <cell r="C3616" t="str">
            <v>F300138</v>
          </cell>
          <cell r="D3616">
            <v>9</v>
          </cell>
          <cell r="E3616" t="str">
            <v>F</v>
          </cell>
        </row>
        <row r="3617">
          <cell r="B3617" t="str">
            <v>1000SD-PM</v>
          </cell>
          <cell r="C3617" t="str">
            <v>SD-PM</v>
          </cell>
          <cell r="D3617">
            <v>8</v>
          </cell>
          <cell r="E3617" t="str">
            <v>G</v>
          </cell>
        </row>
        <row r="3618">
          <cell r="B3618" t="str">
            <v>1000PM-MGT</v>
          </cell>
          <cell r="C3618" t="str">
            <v>PM-MGT</v>
          </cell>
          <cell r="D3618">
            <v>10</v>
          </cell>
          <cell r="E3618" t="str">
            <v>G</v>
          </cell>
        </row>
        <row r="3619">
          <cell r="B3619" t="str">
            <v>F300139</v>
          </cell>
          <cell r="C3619" t="str">
            <v>F300139</v>
          </cell>
          <cell r="D3619">
            <v>11</v>
          </cell>
          <cell r="E3619" t="str">
            <v>F</v>
          </cell>
        </row>
        <row r="3620">
          <cell r="B3620" t="str">
            <v>1000PM-PD</v>
          </cell>
          <cell r="C3620" t="str">
            <v>PM-PD</v>
          </cell>
          <cell r="D3620">
            <v>10</v>
          </cell>
          <cell r="E3620" t="str">
            <v>G</v>
          </cell>
        </row>
        <row r="3621">
          <cell r="B3621" t="str">
            <v>F300140</v>
          </cell>
          <cell r="C3621" t="str">
            <v>F300140</v>
          </cell>
          <cell r="D3621">
            <v>11</v>
          </cell>
          <cell r="E3621" t="str">
            <v>F</v>
          </cell>
        </row>
        <row r="3622">
          <cell r="B3622" t="str">
            <v>F300141</v>
          </cell>
          <cell r="C3622" t="str">
            <v>F300141</v>
          </cell>
          <cell r="D3622">
            <v>11</v>
          </cell>
          <cell r="E3622" t="str">
            <v>F</v>
          </cell>
        </row>
        <row r="3623">
          <cell r="B3623" t="str">
            <v>F300142</v>
          </cell>
          <cell r="C3623" t="str">
            <v>F300142</v>
          </cell>
          <cell r="D3623">
            <v>11</v>
          </cell>
          <cell r="E3623" t="str">
            <v>F</v>
          </cell>
        </row>
        <row r="3624">
          <cell r="B3624" t="str">
            <v>F300143</v>
          </cell>
          <cell r="C3624" t="str">
            <v>F300143</v>
          </cell>
          <cell r="D3624">
            <v>11</v>
          </cell>
          <cell r="E3624" t="str">
            <v>F</v>
          </cell>
        </row>
        <row r="3625">
          <cell r="B3625" t="str">
            <v>F300144</v>
          </cell>
          <cell r="C3625" t="str">
            <v>F300144</v>
          </cell>
          <cell r="D3625">
            <v>11</v>
          </cell>
          <cell r="E3625" t="str">
            <v>F</v>
          </cell>
        </row>
        <row r="3626">
          <cell r="B3626" t="str">
            <v>F300146</v>
          </cell>
          <cell r="C3626" t="str">
            <v>F300146</v>
          </cell>
          <cell r="D3626">
            <v>11</v>
          </cell>
          <cell r="E3626" t="str">
            <v>F</v>
          </cell>
        </row>
        <row r="3627">
          <cell r="B3627" t="str">
            <v>1000PM-DIVSPT</v>
          </cell>
          <cell r="C3627" t="str">
            <v>PM-DIVSPT</v>
          </cell>
          <cell r="D3627">
            <v>10</v>
          </cell>
          <cell r="E3627" t="str">
            <v>G</v>
          </cell>
        </row>
        <row r="3628">
          <cell r="B3628" t="str">
            <v>F300145</v>
          </cell>
          <cell r="C3628" t="str">
            <v>F300145</v>
          </cell>
          <cell r="D3628">
            <v>11</v>
          </cell>
          <cell r="E3628" t="str">
            <v>F</v>
          </cell>
        </row>
        <row r="3629">
          <cell r="B3629" t="str">
            <v>1000PM-EIG</v>
          </cell>
          <cell r="C3629" t="str">
            <v>PM-EIG</v>
          </cell>
          <cell r="D3629">
            <v>10</v>
          </cell>
          <cell r="E3629" t="str">
            <v>G</v>
          </cell>
        </row>
        <row r="3630">
          <cell r="B3630" t="str">
            <v>1000SD-ESI</v>
          </cell>
          <cell r="C3630" t="str">
            <v>SD-ESI</v>
          </cell>
          <cell r="D3630">
            <v>8</v>
          </cell>
          <cell r="E3630" t="str">
            <v>G</v>
          </cell>
        </row>
        <row r="3631">
          <cell r="B3631" t="str">
            <v>F300147</v>
          </cell>
          <cell r="C3631" t="str">
            <v>F300147</v>
          </cell>
          <cell r="D3631">
            <v>9</v>
          </cell>
          <cell r="E3631" t="str">
            <v>F</v>
          </cell>
        </row>
        <row r="3632">
          <cell r="B3632" t="str">
            <v>1000TECHRKMGT</v>
          </cell>
          <cell r="C3632" t="str">
            <v>TECHRKMGT</v>
          </cell>
          <cell r="D3632">
            <v>6</v>
          </cell>
          <cell r="E3632" t="str">
            <v>G</v>
          </cell>
        </row>
        <row r="3633">
          <cell r="B3633" t="str">
            <v>1000TRM-DIVSPP</v>
          </cell>
          <cell r="C3633" t="str">
            <v>TRM-DIVSPP</v>
          </cell>
          <cell r="D3633">
            <v>8</v>
          </cell>
          <cell r="E3633" t="str">
            <v>G</v>
          </cell>
        </row>
        <row r="3634">
          <cell r="B3634" t="str">
            <v>F300153</v>
          </cell>
          <cell r="C3634" t="str">
            <v>F300153</v>
          </cell>
          <cell r="D3634">
            <v>9</v>
          </cell>
          <cell r="E3634" t="str">
            <v>F</v>
          </cell>
        </row>
        <row r="3635">
          <cell r="B3635" t="str">
            <v>1000TRM-MGMT</v>
          </cell>
          <cell r="C3635" t="str">
            <v>TRM-MGMT</v>
          </cell>
          <cell r="D3635">
            <v>8</v>
          </cell>
          <cell r="E3635" t="str">
            <v>G</v>
          </cell>
        </row>
        <row r="3636">
          <cell r="B3636" t="str">
            <v>F300152</v>
          </cell>
          <cell r="C3636" t="str">
            <v>F300152</v>
          </cell>
          <cell r="D3636">
            <v>9</v>
          </cell>
          <cell r="E3636" t="str">
            <v>F</v>
          </cell>
        </row>
        <row r="3637">
          <cell r="B3637" t="str">
            <v>1000TRM-TECHSV</v>
          </cell>
          <cell r="C3637" t="str">
            <v>TRM-TECHSV</v>
          </cell>
          <cell r="D3637">
            <v>8</v>
          </cell>
          <cell r="E3637" t="str">
            <v>G</v>
          </cell>
        </row>
        <row r="3638">
          <cell r="B3638" t="str">
            <v>F300156</v>
          </cell>
          <cell r="C3638" t="str">
            <v>F300156</v>
          </cell>
          <cell r="D3638">
            <v>9</v>
          </cell>
          <cell r="E3638" t="str">
            <v>F</v>
          </cell>
        </row>
        <row r="3639">
          <cell r="B3639" t="str">
            <v>F300157</v>
          </cell>
          <cell r="C3639" t="str">
            <v>F300157</v>
          </cell>
          <cell r="D3639">
            <v>9</v>
          </cell>
          <cell r="E3639" t="str">
            <v>F</v>
          </cell>
        </row>
        <row r="3640">
          <cell r="B3640" t="str">
            <v>F300158</v>
          </cell>
          <cell r="C3640" t="str">
            <v>F300158</v>
          </cell>
          <cell r="D3640">
            <v>9</v>
          </cell>
          <cell r="E3640" t="str">
            <v>F</v>
          </cell>
        </row>
        <row r="3641">
          <cell r="B3641" t="str">
            <v>F300159</v>
          </cell>
          <cell r="C3641" t="str">
            <v>F300159</v>
          </cell>
          <cell r="D3641">
            <v>9</v>
          </cell>
          <cell r="E3641" t="str">
            <v>F</v>
          </cell>
        </row>
        <row r="3642">
          <cell r="B3642" t="str">
            <v>F525142</v>
          </cell>
          <cell r="C3642" t="str">
            <v>F525142</v>
          </cell>
          <cell r="D3642">
            <v>9</v>
          </cell>
          <cell r="E3642" t="str">
            <v>F</v>
          </cell>
        </row>
        <row r="3643">
          <cell r="B3643" t="str">
            <v>1000TRM-RESFRW</v>
          </cell>
          <cell r="C3643" t="str">
            <v>TRM-RESFRW</v>
          </cell>
          <cell r="D3643">
            <v>8</v>
          </cell>
          <cell r="E3643" t="str">
            <v>G</v>
          </cell>
        </row>
        <row r="3644">
          <cell r="B3644" t="str">
            <v>F300160</v>
          </cell>
          <cell r="C3644" t="str">
            <v>F300160</v>
          </cell>
          <cell r="D3644">
            <v>9</v>
          </cell>
          <cell r="E3644" t="str">
            <v>F</v>
          </cell>
        </row>
        <row r="3645">
          <cell r="B3645" t="str">
            <v>F300161</v>
          </cell>
          <cell r="C3645" t="str">
            <v>F300161</v>
          </cell>
          <cell r="D3645">
            <v>9</v>
          </cell>
          <cell r="E3645" t="str">
            <v>F</v>
          </cell>
        </row>
        <row r="3646">
          <cell r="B3646" t="str">
            <v>F300162</v>
          </cell>
          <cell r="C3646" t="str">
            <v>F300162</v>
          </cell>
          <cell r="D3646">
            <v>9</v>
          </cell>
          <cell r="E3646" t="str">
            <v>F</v>
          </cell>
        </row>
        <row r="3647">
          <cell r="B3647" t="str">
            <v>F300163</v>
          </cell>
          <cell r="C3647" t="str">
            <v>F300163</v>
          </cell>
          <cell r="D3647">
            <v>9</v>
          </cell>
          <cell r="E3647" t="str">
            <v>F</v>
          </cell>
        </row>
        <row r="3648">
          <cell r="B3648" t="str">
            <v>F525143</v>
          </cell>
          <cell r="C3648" t="str">
            <v>F525143</v>
          </cell>
          <cell r="D3648">
            <v>9</v>
          </cell>
          <cell r="E3648" t="str">
            <v>F</v>
          </cell>
        </row>
        <row r="3649">
          <cell r="B3649" t="str">
            <v>1000TRM-RSKMGT</v>
          </cell>
          <cell r="C3649" t="str">
            <v>TRM-RSKMGT</v>
          </cell>
          <cell r="D3649">
            <v>8</v>
          </cell>
          <cell r="E3649" t="str">
            <v>G</v>
          </cell>
        </row>
        <row r="3650">
          <cell r="B3650" t="str">
            <v>F300164</v>
          </cell>
          <cell r="C3650" t="str">
            <v>F300164</v>
          </cell>
          <cell r="D3650">
            <v>9</v>
          </cell>
          <cell r="E3650" t="str">
            <v>F</v>
          </cell>
        </row>
        <row r="3651">
          <cell r="B3651" t="str">
            <v>F300165</v>
          </cell>
          <cell r="C3651" t="str">
            <v>F300165</v>
          </cell>
          <cell r="D3651">
            <v>9</v>
          </cell>
          <cell r="E3651" t="str">
            <v>F</v>
          </cell>
        </row>
        <row r="3652">
          <cell r="B3652" t="str">
            <v>F300166</v>
          </cell>
          <cell r="C3652" t="str">
            <v>F300166</v>
          </cell>
          <cell r="D3652">
            <v>9</v>
          </cell>
          <cell r="E3652" t="str">
            <v>F</v>
          </cell>
        </row>
        <row r="3653">
          <cell r="B3653" t="str">
            <v>F300167</v>
          </cell>
          <cell r="C3653" t="str">
            <v>F300167</v>
          </cell>
          <cell r="D3653">
            <v>9</v>
          </cell>
          <cell r="E3653" t="str">
            <v>F</v>
          </cell>
        </row>
        <row r="3654">
          <cell r="B3654" t="str">
            <v>F525852</v>
          </cell>
          <cell r="C3654" t="str">
            <v>F525852</v>
          </cell>
          <cell r="D3654">
            <v>9</v>
          </cell>
          <cell r="E3654" t="str">
            <v>F</v>
          </cell>
        </row>
        <row r="3655">
          <cell r="B3655" t="str">
            <v>1000TRM-SFTWR</v>
          </cell>
          <cell r="C3655" t="str">
            <v>TRM-SFTWR</v>
          </cell>
          <cell r="D3655">
            <v>8</v>
          </cell>
          <cell r="E3655" t="str">
            <v>G</v>
          </cell>
        </row>
        <row r="3656">
          <cell r="B3656" t="str">
            <v>F525006</v>
          </cell>
          <cell r="C3656" t="str">
            <v>F525006</v>
          </cell>
          <cell r="D3656">
            <v>9</v>
          </cell>
          <cell r="E3656" t="str">
            <v>F</v>
          </cell>
        </row>
        <row r="3657">
          <cell r="B3657" t="str">
            <v>F525007</v>
          </cell>
          <cell r="C3657" t="str">
            <v>F525007</v>
          </cell>
          <cell r="D3657">
            <v>9</v>
          </cell>
          <cell r="E3657" t="str">
            <v>F</v>
          </cell>
        </row>
        <row r="3658">
          <cell r="B3658" t="str">
            <v>F525008</v>
          </cell>
          <cell r="C3658" t="str">
            <v>F525008</v>
          </cell>
          <cell r="D3658">
            <v>9</v>
          </cell>
          <cell r="E3658" t="str">
            <v>F</v>
          </cell>
        </row>
        <row r="3659">
          <cell r="B3659" t="str">
            <v>F525009</v>
          </cell>
          <cell r="C3659" t="str">
            <v>F525009</v>
          </cell>
          <cell r="D3659">
            <v>9</v>
          </cell>
          <cell r="E3659" t="str">
            <v>F</v>
          </cell>
        </row>
        <row r="3660">
          <cell r="B3660" t="str">
            <v>F525010</v>
          </cell>
          <cell r="C3660" t="str">
            <v>F525010</v>
          </cell>
          <cell r="D3660">
            <v>9</v>
          </cell>
          <cell r="E3660" t="str">
            <v>F</v>
          </cell>
        </row>
        <row r="3661">
          <cell r="B3661" t="str">
            <v>F525011</v>
          </cell>
          <cell r="C3661" t="str">
            <v>F525011</v>
          </cell>
          <cell r="D3661">
            <v>9</v>
          </cell>
          <cell r="E3661" t="str">
            <v>F</v>
          </cell>
        </row>
        <row r="3662">
          <cell r="B3662" t="str">
            <v>F525012</v>
          </cell>
          <cell r="C3662" t="str">
            <v>F525012</v>
          </cell>
          <cell r="D3662">
            <v>9</v>
          </cell>
          <cell r="E3662" t="str">
            <v>F</v>
          </cell>
        </row>
        <row r="3663">
          <cell r="B3663" t="str">
            <v>1000TRM-SMRTGR</v>
          </cell>
          <cell r="C3663" t="str">
            <v>TRM-SMRTGR</v>
          </cell>
          <cell r="D3663">
            <v>8</v>
          </cell>
          <cell r="E3663" t="str">
            <v>G</v>
          </cell>
        </row>
        <row r="3664">
          <cell r="B3664" t="str">
            <v>F526451</v>
          </cell>
          <cell r="C3664" t="str">
            <v>F526451</v>
          </cell>
          <cell r="D3664">
            <v>9</v>
          </cell>
          <cell r="E3664" t="str">
            <v>F</v>
          </cell>
        </row>
        <row r="3665">
          <cell r="B3665" t="str">
            <v>1000BUSOPSCTR</v>
          </cell>
          <cell r="C3665" t="str">
            <v>BUSOPSCTR</v>
          </cell>
          <cell r="D3665">
            <v>6</v>
          </cell>
          <cell r="E3665" t="str">
            <v>G</v>
          </cell>
        </row>
        <row r="3666">
          <cell r="B3666" t="str">
            <v>1000BOC-MGMT</v>
          </cell>
          <cell r="C3666" t="str">
            <v>BOC-MGMT</v>
          </cell>
          <cell r="D3666">
            <v>8</v>
          </cell>
          <cell r="E3666" t="str">
            <v>G</v>
          </cell>
        </row>
        <row r="3667">
          <cell r="B3667" t="str">
            <v>F300290</v>
          </cell>
          <cell r="C3667" t="str">
            <v>F300290</v>
          </cell>
          <cell r="D3667">
            <v>9</v>
          </cell>
          <cell r="E3667" t="str">
            <v>F</v>
          </cell>
        </row>
        <row r="3668">
          <cell r="B3668" t="str">
            <v>1000PERTLTMGMT</v>
          </cell>
          <cell r="C3668" t="str">
            <v>PERTLTMGMT</v>
          </cell>
          <cell r="D3668">
            <v>8</v>
          </cell>
          <cell r="E3668" t="str">
            <v>G</v>
          </cell>
        </row>
        <row r="3669">
          <cell r="B3669" t="str">
            <v>F300291</v>
          </cell>
          <cell r="C3669" t="str">
            <v>F300291</v>
          </cell>
          <cell r="D3669">
            <v>9</v>
          </cell>
          <cell r="E3669" t="str">
            <v>F</v>
          </cell>
        </row>
        <row r="3670">
          <cell r="B3670" t="str">
            <v>1000PROMGTCTRL</v>
          </cell>
          <cell r="C3670" t="str">
            <v>PROMGTCTRL</v>
          </cell>
          <cell r="D3670">
            <v>8</v>
          </cell>
          <cell r="E3670" t="str">
            <v>G</v>
          </cell>
        </row>
        <row r="3671">
          <cell r="B3671" t="str">
            <v>F300292</v>
          </cell>
          <cell r="C3671" t="str">
            <v>F300292</v>
          </cell>
          <cell r="D3671">
            <v>9</v>
          </cell>
          <cell r="E3671" t="str">
            <v>F</v>
          </cell>
        </row>
        <row r="3672">
          <cell r="B3672" t="str">
            <v>F300293</v>
          </cell>
          <cell r="C3672" t="str">
            <v>F300293</v>
          </cell>
          <cell r="D3672">
            <v>9</v>
          </cell>
          <cell r="E3672" t="str">
            <v>F</v>
          </cell>
        </row>
        <row r="3673">
          <cell r="B3673" t="str">
            <v>F300294</v>
          </cell>
          <cell r="C3673" t="str">
            <v>F300294</v>
          </cell>
          <cell r="D3673">
            <v>9</v>
          </cell>
          <cell r="E3673" t="str">
            <v>F</v>
          </cell>
        </row>
        <row r="3674">
          <cell r="B3674" t="str">
            <v>F300295</v>
          </cell>
          <cell r="C3674" t="str">
            <v>F300295</v>
          </cell>
          <cell r="D3674">
            <v>9</v>
          </cell>
          <cell r="E3674" t="str">
            <v>F</v>
          </cell>
        </row>
        <row r="3675">
          <cell r="B3675" t="str">
            <v>F300299</v>
          </cell>
          <cell r="C3675" t="str">
            <v>F300299</v>
          </cell>
          <cell r="D3675">
            <v>9</v>
          </cell>
          <cell r="E3675" t="str">
            <v>F</v>
          </cell>
        </row>
        <row r="3676">
          <cell r="B3676" t="str">
            <v>F300302</v>
          </cell>
          <cell r="C3676" t="str">
            <v>F300302</v>
          </cell>
          <cell r="D3676">
            <v>9</v>
          </cell>
          <cell r="E3676" t="str">
            <v>F</v>
          </cell>
        </row>
        <row r="3677">
          <cell r="B3677" t="str">
            <v>F300305</v>
          </cell>
          <cell r="C3677" t="str">
            <v>F300305</v>
          </cell>
          <cell r="D3677">
            <v>9</v>
          </cell>
          <cell r="E3677" t="str">
            <v>F</v>
          </cell>
        </row>
        <row r="3678">
          <cell r="B3678" t="str">
            <v>1000SAPSUS</v>
          </cell>
          <cell r="C3678" t="str">
            <v>SAPSUS</v>
          </cell>
          <cell r="D3678">
            <v>6</v>
          </cell>
          <cell r="E3678" t="str">
            <v>G</v>
          </cell>
        </row>
        <row r="3679">
          <cell r="B3679" t="str">
            <v>F525526</v>
          </cell>
          <cell r="C3679" t="str">
            <v>F525526</v>
          </cell>
          <cell r="D3679">
            <v>7</v>
          </cell>
          <cell r="E3679" t="str">
            <v>F</v>
          </cell>
        </row>
        <row r="3680">
          <cell r="B3680" t="str">
            <v>F525527</v>
          </cell>
          <cell r="C3680" t="str">
            <v>F525527</v>
          </cell>
          <cell r="D3680">
            <v>7</v>
          </cell>
          <cell r="E3680" t="str">
            <v>F</v>
          </cell>
        </row>
        <row r="3681">
          <cell r="B3681" t="str">
            <v>F525528</v>
          </cell>
          <cell r="C3681" t="str">
            <v>F525528</v>
          </cell>
          <cell r="D3681">
            <v>7</v>
          </cell>
          <cell r="E3681" t="str">
            <v>F</v>
          </cell>
        </row>
        <row r="3682">
          <cell r="B3682" t="str">
            <v>F525529</v>
          </cell>
          <cell r="C3682" t="str">
            <v>F525529</v>
          </cell>
          <cell r="D3682">
            <v>7</v>
          </cell>
          <cell r="E3682" t="str">
            <v>F</v>
          </cell>
        </row>
        <row r="3683">
          <cell r="B3683" t="str">
            <v>1000ERP</v>
          </cell>
          <cell r="C3683" t="str">
            <v>ERP</v>
          </cell>
          <cell r="D3683">
            <v>4</v>
          </cell>
          <cell r="E3683" t="str">
            <v>G</v>
          </cell>
        </row>
        <row r="3684">
          <cell r="B3684" t="str">
            <v>F401165</v>
          </cell>
          <cell r="C3684" t="str">
            <v>F401165</v>
          </cell>
          <cell r="D3684">
            <v>5</v>
          </cell>
          <cell r="E3684" t="str">
            <v>F</v>
          </cell>
        </row>
        <row r="3685">
          <cell r="B3685" t="str">
            <v>F401166</v>
          </cell>
          <cell r="C3685" t="str">
            <v>F401166</v>
          </cell>
          <cell r="D3685">
            <v>5</v>
          </cell>
          <cell r="E3685" t="str">
            <v>F</v>
          </cell>
        </row>
        <row r="3686">
          <cell r="B3686" t="str">
            <v>F401167</v>
          </cell>
          <cell r="C3686" t="str">
            <v>F401167</v>
          </cell>
          <cell r="D3686">
            <v>5</v>
          </cell>
          <cell r="E3686" t="str">
            <v>F</v>
          </cell>
        </row>
        <row r="3687">
          <cell r="B3687" t="str">
            <v>F401168</v>
          </cell>
          <cell r="C3687" t="str">
            <v>F401168</v>
          </cell>
          <cell r="D3687">
            <v>5</v>
          </cell>
          <cell r="E3687" t="str">
            <v>F</v>
          </cell>
        </row>
        <row r="3688">
          <cell r="B3688" t="str">
            <v>F401169</v>
          </cell>
          <cell r="C3688" t="str">
            <v>F401169</v>
          </cell>
          <cell r="D3688">
            <v>5</v>
          </cell>
          <cell r="E3688" t="str">
            <v>F</v>
          </cell>
        </row>
        <row r="3689">
          <cell r="B3689" t="str">
            <v>F401170</v>
          </cell>
          <cell r="C3689" t="str">
            <v>F401170</v>
          </cell>
          <cell r="D3689">
            <v>5</v>
          </cell>
          <cell r="E3689" t="str">
            <v>F</v>
          </cell>
        </row>
        <row r="3690">
          <cell r="B3690" t="str">
            <v>F401171</v>
          </cell>
          <cell r="C3690" t="str">
            <v>F401171</v>
          </cell>
          <cell r="D3690">
            <v>5</v>
          </cell>
          <cell r="E3690" t="str">
            <v>F</v>
          </cell>
        </row>
        <row r="3691">
          <cell r="B3691" t="str">
            <v>F401172</v>
          </cell>
          <cell r="C3691" t="str">
            <v>F401172</v>
          </cell>
          <cell r="D3691">
            <v>5</v>
          </cell>
          <cell r="E3691" t="str">
            <v>F</v>
          </cell>
        </row>
        <row r="3692">
          <cell r="B3692" t="str">
            <v>F401173</v>
          </cell>
          <cell r="C3692" t="str">
            <v>F401173</v>
          </cell>
          <cell r="D3692">
            <v>5</v>
          </cell>
          <cell r="E3692" t="str">
            <v>F</v>
          </cell>
        </row>
        <row r="3693">
          <cell r="B3693" t="str">
            <v>F401174</v>
          </cell>
          <cell r="C3693" t="str">
            <v>F401174</v>
          </cell>
          <cell r="D3693">
            <v>5</v>
          </cell>
          <cell r="E3693" t="str">
            <v>F</v>
          </cell>
        </row>
        <row r="3694">
          <cell r="B3694" t="str">
            <v>F401175</v>
          </cell>
          <cell r="C3694" t="str">
            <v>F401175</v>
          </cell>
          <cell r="D3694">
            <v>5</v>
          </cell>
          <cell r="E3694" t="str">
            <v>F</v>
          </cell>
        </row>
        <row r="3695">
          <cell r="B3695" t="str">
            <v>F401176</v>
          </cell>
          <cell r="C3695" t="str">
            <v>F401176</v>
          </cell>
          <cell r="D3695">
            <v>5</v>
          </cell>
          <cell r="E3695" t="str">
            <v>F</v>
          </cell>
        </row>
        <row r="3696">
          <cell r="B3696" t="str">
            <v>F401177</v>
          </cell>
          <cell r="C3696" t="str">
            <v>F401177</v>
          </cell>
          <cell r="D3696">
            <v>5</v>
          </cell>
          <cell r="E3696" t="str">
            <v>F</v>
          </cell>
        </row>
        <row r="3697">
          <cell r="B3697" t="str">
            <v>F401178</v>
          </cell>
          <cell r="C3697" t="str">
            <v>F401178</v>
          </cell>
          <cell r="D3697">
            <v>5</v>
          </cell>
          <cell r="E3697" t="str">
            <v>F</v>
          </cell>
        </row>
        <row r="3698">
          <cell r="B3698" t="str">
            <v>F401179</v>
          </cell>
          <cell r="C3698" t="str">
            <v>F401179</v>
          </cell>
          <cell r="D3698">
            <v>5</v>
          </cell>
          <cell r="E3698" t="str">
            <v>F</v>
          </cell>
        </row>
        <row r="3699">
          <cell r="B3699" t="str">
            <v>F401180</v>
          </cell>
          <cell r="C3699" t="str">
            <v>F401180</v>
          </cell>
          <cell r="D3699">
            <v>5</v>
          </cell>
          <cell r="E3699" t="str">
            <v>F</v>
          </cell>
        </row>
        <row r="3700">
          <cell r="B3700" t="str">
            <v>F401181</v>
          </cell>
          <cell r="C3700" t="str">
            <v>F401181</v>
          </cell>
          <cell r="D3700">
            <v>5</v>
          </cell>
          <cell r="E3700" t="str">
            <v>F</v>
          </cell>
        </row>
        <row r="3701">
          <cell r="B3701" t="str">
            <v>F525005</v>
          </cell>
          <cell r="C3701" t="str">
            <v>F525005</v>
          </cell>
          <cell r="D3701">
            <v>5</v>
          </cell>
          <cell r="E3701" t="str">
            <v>F</v>
          </cell>
        </row>
        <row r="3702">
          <cell r="B3702" t="str">
            <v>1000CCI</v>
          </cell>
          <cell r="C3702" t="str">
            <v>CCI</v>
          </cell>
          <cell r="D3702">
            <v>4</v>
          </cell>
          <cell r="E3702" t="str">
            <v>G</v>
          </cell>
        </row>
        <row r="3703">
          <cell r="B3703" t="str">
            <v>1000CCI-BUSI</v>
          </cell>
          <cell r="C3703" t="str">
            <v>CCI-BUSI</v>
          </cell>
          <cell r="D3703">
            <v>6</v>
          </cell>
          <cell r="E3703" t="str">
            <v>G</v>
          </cell>
        </row>
        <row r="3704">
          <cell r="B3704" t="str">
            <v>1000BUSI-MGMT</v>
          </cell>
          <cell r="C3704" t="str">
            <v>BUSI-MGMT</v>
          </cell>
          <cell r="D3704">
            <v>8</v>
          </cell>
          <cell r="E3704" t="str">
            <v>G</v>
          </cell>
        </row>
        <row r="3705">
          <cell r="B3705" t="str">
            <v>F525056</v>
          </cell>
          <cell r="C3705" t="str">
            <v>F525056</v>
          </cell>
          <cell r="D3705">
            <v>9</v>
          </cell>
          <cell r="E3705" t="str">
            <v>F</v>
          </cell>
        </row>
        <row r="3706">
          <cell r="B3706" t="str">
            <v>1000BUSI-SPPT</v>
          </cell>
          <cell r="C3706" t="str">
            <v>BUSI-SPPT</v>
          </cell>
          <cell r="D3706">
            <v>8</v>
          </cell>
          <cell r="E3706" t="str">
            <v>G</v>
          </cell>
        </row>
        <row r="3707">
          <cell r="B3707" t="str">
            <v>1000BSS-ADMIN</v>
          </cell>
          <cell r="C3707" t="str">
            <v>BSS-ADMIN</v>
          </cell>
          <cell r="D3707">
            <v>10</v>
          </cell>
          <cell r="E3707" t="str">
            <v>G</v>
          </cell>
        </row>
        <row r="3708">
          <cell r="B3708" t="str">
            <v>1000ADM-MGMT</v>
          </cell>
          <cell r="C3708" t="str">
            <v>ADM-MGMT</v>
          </cell>
          <cell r="D3708">
            <v>12</v>
          </cell>
          <cell r="E3708" t="str">
            <v>G</v>
          </cell>
        </row>
        <row r="3709">
          <cell r="B3709" t="str">
            <v>F525057</v>
          </cell>
          <cell r="C3709" t="str">
            <v>F525057</v>
          </cell>
          <cell r="D3709">
            <v>13</v>
          </cell>
          <cell r="E3709" t="str">
            <v>F</v>
          </cell>
        </row>
        <row r="3710">
          <cell r="B3710" t="str">
            <v>1000ADM-BDGT</v>
          </cell>
          <cell r="C3710" t="str">
            <v>ADM-BDGT</v>
          </cell>
          <cell r="D3710">
            <v>12</v>
          </cell>
          <cell r="E3710" t="str">
            <v>G</v>
          </cell>
        </row>
        <row r="3711">
          <cell r="B3711" t="str">
            <v>1000ADM-HR</v>
          </cell>
          <cell r="C3711" t="str">
            <v>ADM-HR</v>
          </cell>
          <cell r="D3711">
            <v>12</v>
          </cell>
          <cell r="E3711" t="str">
            <v>G</v>
          </cell>
        </row>
        <row r="3712">
          <cell r="B3712" t="str">
            <v>1000BSS-PLNG</v>
          </cell>
          <cell r="C3712" t="str">
            <v>BSS-PLNG</v>
          </cell>
          <cell r="D3712">
            <v>10</v>
          </cell>
          <cell r="E3712" t="str">
            <v>G</v>
          </cell>
        </row>
        <row r="3713">
          <cell r="B3713" t="str">
            <v>1000PLG-MGMT</v>
          </cell>
          <cell r="C3713" t="str">
            <v>PLG-MGMT</v>
          </cell>
          <cell r="D3713">
            <v>12</v>
          </cell>
          <cell r="E3713" t="str">
            <v>G</v>
          </cell>
        </row>
        <row r="3714">
          <cell r="B3714" t="str">
            <v>F525060</v>
          </cell>
          <cell r="C3714" t="str">
            <v>F525060</v>
          </cell>
          <cell r="D3714">
            <v>13</v>
          </cell>
          <cell r="E3714" t="str">
            <v>F</v>
          </cell>
        </row>
        <row r="3715">
          <cell r="B3715" t="str">
            <v>1000PLG-PLNG</v>
          </cell>
          <cell r="C3715" t="str">
            <v>PLG-PLNG</v>
          </cell>
          <cell r="D3715">
            <v>12</v>
          </cell>
          <cell r="E3715" t="str">
            <v>G</v>
          </cell>
        </row>
        <row r="3716">
          <cell r="B3716" t="str">
            <v>F525061</v>
          </cell>
          <cell r="C3716" t="str">
            <v>F525061</v>
          </cell>
          <cell r="D3716">
            <v>13</v>
          </cell>
          <cell r="E3716" t="str">
            <v>F</v>
          </cell>
        </row>
        <row r="3717">
          <cell r="B3717" t="str">
            <v>1000PLG-SI</v>
          </cell>
          <cell r="C3717" t="str">
            <v>PLG-SI</v>
          </cell>
          <cell r="D3717">
            <v>12</v>
          </cell>
          <cell r="E3717" t="str">
            <v>G</v>
          </cell>
        </row>
        <row r="3718">
          <cell r="B3718" t="str">
            <v>F525062</v>
          </cell>
          <cell r="C3718" t="str">
            <v>F525062</v>
          </cell>
          <cell r="D3718">
            <v>13</v>
          </cell>
          <cell r="E3718" t="str">
            <v>F</v>
          </cell>
        </row>
        <row r="3719">
          <cell r="B3719" t="str">
            <v>1000BSS-EIMC</v>
          </cell>
          <cell r="C3719" t="str">
            <v>BSS-EIMC</v>
          </cell>
          <cell r="D3719">
            <v>10</v>
          </cell>
          <cell r="E3719" t="str">
            <v>G</v>
          </cell>
        </row>
        <row r="3720">
          <cell r="B3720" t="str">
            <v>1000EIMC-MGMT</v>
          </cell>
          <cell r="C3720" t="str">
            <v>EIMC-MGMT</v>
          </cell>
          <cell r="D3720">
            <v>12</v>
          </cell>
          <cell r="E3720" t="str">
            <v>G</v>
          </cell>
        </row>
        <row r="3721">
          <cell r="B3721" t="str">
            <v>F525063</v>
          </cell>
          <cell r="C3721" t="str">
            <v>F525063</v>
          </cell>
          <cell r="D3721">
            <v>13</v>
          </cell>
          <cell r="E3721" t="str">
            <v>F</v>
          </cell>
        </row>
        <row r="3722">
          <cell r="B3722" t="str">
            <v>1000EIMC-CO</v>
          </cell>
          <cell r="C3722" t="str">
            <v>EIMC-CO</v>
          </cell>
          <cell r="D3722">
            <v>12</v>
          </cell>
          <cell r="E3722" t="str">
            <v>G</v>
          </cell>
        </row>
        <row r="3723">
          <cell r="B3723" t="str">
            <v>1000EIMC-DIM</v>
          </cell>
          <cell r="C3723" t="str">
            <v>EIMC-DIM</v>
          </cell>
          <cell r="D3723">
            <v>12</v>
          </cell>
          <cell r="E3723" t="str">
            <v>G</v>
          </cell>
        </row>
        <row r="3724">
          <cell r="B3724" t="str">
            <v>1000EIMC-KM</v>
          </cell>
          <cell r="C3724" t="str">
            <v>EIMC-KM</v>
          </cell>
          <cell r="D3724">
            <v>12</v>
          </cell>
          <cell r="E3724" t="str">
            <v>G</v>
          </cell>
        </row>
        <row r="3725">
          <cell r="B3725" t="str">
            <v>1000EIMC-QA</v>
          </cell>
          <cell r="C3725" t="str">
            <v>EIMC-QA</v>
          </cell>
          <cell r="D3725">
            <v>12</v>
          </cell>
          <cell r="E3725" t="str">
            <v>G</v>
          </cell>
        </row>
        <row r="3726">
          <cell r="B3726" t="str">
            <v>1000BUSI-PRC</v>
          </cell>
          <cell r="C3726" t="str">
            <v>BUSI-PRC</v>
          </cell>
          <cell r="D3726">
            <v>8</v>
          </cell>
          <cell r="E3726" t="str">
            <v>G</v>
          </cell>
        </row>
        <row r="3727">
          <cell r="B3727" t="str">
            <v>1000BP-MGMT</v>
          </cell>
          <cell r="C3727" t="str">
            <v>BP-MGMT</v>
          </cell>
          <cell r="D3727">
            <v>10</v>
          </cell>
          <cell r="E3727" t="str">
            <v>G</v>
          </cell>
        </row>
        <row r="3728">
          <cell r="B3728" t="str">
            <v>1000BP-ALIGN</v>
          </cell>
          <cell r="C3728" t="str">
            <v>BP-ALIGN</v>
          </cell>
          <cell r="D3728">
            <v>10</v>
          </cell>
          <cell r="E3728" t="str">
            <v>G</v>
          </cell>
        </row>
        <row r="3729">
          <cell r="B3729" t="str">
            <v>1000EPA-MGMT</v>
          </cell>
          <cell r="C3729" t="str">
            <v>EPA-MGMT</v>
          </cell>
          <cell r="D3729">
            <v>12</v>
          </cell>
          <cell r="E3729" t="str">
            <v>G</v>
          </cell>
        </row>
        <row r="3730">
          <cell r="B3730" t="str">
            <v>F525068</v>
          </cell>
          <cell r="C3730" t="str">
            <v>F525068</v>
          </cell>
          <cell r="D3730">
            <v>13</v>
          </cell>
          <cell r="E3730" t="str">
            <v>F</v>
          </cell>
        </row>
        <row r="3731">
          <cell r="B3731" t="str">
            <v>1000EPA-FIN</v>
          </cell>
          <cell r="C3731" t="str">
            <v>EPA-FIN</v>
          </cell>
          <cell r="D3731">
            <v>12</v>
          </cell>
          <cell r="E3731" t="str">
            <v>G</v>
          </cell>
        </row>
        <row r="3732">
          <cell r="B3732" t="str">
            <v>F525069</v>
          </cell>
          <cell r="C3732" t="str">
            <v>F525069</v>
          </cell>
          <cell r="D3732">
            <v>13</v>
          </cell>
          <cell r="E3732" t="str">
            <v>F</v>
          </cell>
        </row>
        <row r="3733">
          <cell r="B3733" t="str">
            <v>1000EPA-HCM</v>
          </cell>
          <cell r="C3733" t="str">
            <v>EPA-HCM</v>
          </cell>
          <cell r="D3733">
            <v>12</v>
          </cell>
          <cell r="E3733" t="str">
            <v>G</v>
          </cell>
        </row>
        <row r="3734">
          <cell r="B3734" t="str">
            <v>F525074</v>
          </cell>
          <cell r="C3734" t="str">
            <v>F525074</v>
          </cell>
          <cell r="D3734">
            <v>13</v>
          </cell>
          <cell r="E3734" t="str">
            <v>F</v>
          </cell>
        </row>
        <row r="3735">
          <cell r="B3735" t="str">
            <v>1000EPA-SCM</v>
          </cell>
          <cell r="C3735" t="str">
            <v>EPA-SCM</v>
          </cell>
          <cell r="D3735">
            <v>12</v>
          </cell>
          <cell r="E3735" t="str">
            <v>G</v>
          </cell>
        </row>
        <row r="3736">
          <cell r="B3736" t="str">
            <v>F525081</v>
          </cell>
          <cell r="C3736" t="str">
            <v>F525081</v>
          </cell>
          <cell r="D3736">
            <v>13</v>
          </cell>
          <cell r="E3736" t="str">
            <v>F</v>
          </cell>
        </row>
        <row r="3737">
          <cell r="B3737" t="str">
            <v>1000EPA-GBU</v>
          </cell>
          <cell r="C3737" t="str">
            <v>EPA-GBU</v>
          </cell>
          <cell r="D3737">
            <v>12</v>
          </cell>
          <cell r="E3737" t="str">
            <v>G</v>
          </cell>
        </row>
        <row r="3738">
          <cell r="B3738" t="str">
            <v>F525078</v>
          </cell>
          <cell r="C3738" t="str">
            <v>F525078</v>
          </cell>
          <cell r="D3738">
            <v>13</v>
          </cell>
          <cell r="E3738" t="str">
            <v>F</v>
          </cell>
        </row>
        <row r="3739">
          <cell r="B3739" t="str">
            <v>F525080</v>
          </cell>
          <cell r="C3739" t="str">
            <v>F525080</v>
          </cell>
          <cell r="D3739">
            <v>13</v>
          </cell>
          <cell r="E3739" t="str">
            <v>F</v>
          </cell>
        </row>
        <row r="3740">
          <cell r="B3740" t="str">
            <v>1000EPA-EAM</v>
          </cell>
          <cell r="C3740" t="str">
            <v>EPA-EAM</v>
          </cell>
          <cell r="D3740">
            <v>12</v>
          </cell>
          <cell r="E3740" t="str">
            <v>G</v>
          </cell>
        </row>
        <row r="3741">
          <cell r="B3741" t="str">
            <v>F525083</v>
          </cell>
          <cell r="C3741" t="str">
            <v>F525083</v>
          </cell>
          <cell r="D3741">
            <v>13</v>
          </cell>
          <cell r="E3741" t="str">
            <v>F</v>
          </cell>
        </row>
        <row r="3742">
          <cell r="B3742" t="str">
            <v>1000EPA-ENT</v>
          </cell>
          <cell r="C3742" t="str">
            <v>EPA-ENT</v>
          </cell>
          <cell r="D3742">
            <v>12</v>
          </cell>
          <cell r="E3742" t="str">
            <v>G</v>
          </cell>
        </row>
        <row r="3743">
          <cell r="B3743" t="str">
            <v>F525088</v>
          </cell>
          <cell r="C3743" t="str">
            <v>F525088</v>
          </cell>
          <cell r="D3743">
            <v>13</v>
          </cell>
          <cell r="E3743" t="str">
            <v>F</v>
          </cell>
        </row>
        <row r="3744">
          <cell r="B3744" t="str">
            <v>1000BP-BPD</v>
          </cell>
          <cell r="C3744" t="str">
            <v>BP-BPD</v>
          </cell>
          <cell r="D3744">
            <v>10</v>
          </cell>
          <cell r="E3744" t="str">
            <v>G</v>
          </cell>
        </row>
        <row r="3745">
          <cell r="B3745" t="str">
            <v>1000BPD-MGMT</v>
          </cell>
          <cell r="C3745" t="str">
            <v>BPD-MGMT</v>
          </cell>
          <cell r="D3745">
            <v>12</v>
          </cell>
          <cell r="E3745" t="str">
            <v>G</v>
          </cell>
        </row>
        <row r="3746">
          <cell r="B3746" t="str">
            <v>F525091</v>
          </cell>
          <cell r="C3746" t="str">
            <v>F525091</v>
          </cell>
          <cell r="D3746">
            <v>13</v>
          </cell>
          <cell r="E3746" t="str">
            <v>F</v>
          </cell>
        </row>
        <row r="3747">
          <cell r="B3747" t="str">
            <v>1000BPD-PM</v>
          </cell>
          <cell r="C3747" t="str">
            <v>BPD-PM</v>
          </cell>
          <cell r="D3747">
            <v>12</v>
          </cell>
          <cell r="E3747" t="str">
            <v>G</v>
          </cell>
        </row>
        <row r="3748">
          <cell r="B3748" t="str">
            <v>1000BPD-PS</v>
          </cell>
          <cell r="C3748" t="str">
            <v>BPD-PS</v>
          </cell>
          <cell r="D3748">
            <v>12</v>
          </cell>
          <cell r="E3748" t="str">
            <v>G</v>
          </cell>
        </row>
        <row r="3749">
          <cell r="B3749" t="str">
            <v>1000BPD-DP</v>
          </cell>
          <cell r="C3749" t="str">
            <v>BPD-DP</v>
          </cell>
          <cell r="D3749">
            <v>12</v>
          </cell>
          <cell r="E3749" t="str">
            <v>G</v>
          </cell>
        </row>
        <row r="3750">
          <cell r="B3750" t="str">
            <v>1000BP-BPM</v>
          </cell>
          <cell r="C3750" t="str">
            <v>BP-BPM</v>
          </cell>
          <cell r="D3750">
            <v>10</v>
          </cell>
          <cell r="E3750" t="str">
            <v>G</v>
          </cell>
        </row>
        <row r="3751">
          <cell r="B3751" t="str">
            <v>1000BPM-MGMT</v>
          </cell>
          <cell r="C3751" t="str">
            <v>BPM-MGMT</v>
          </cell>
          <cell r="D3751">
            <v>12</v>
          </cell>
          <cell r="E3751" t="str">
            <v>G</v>
          </cell>
        </row>
        <row r="3752">
          <cell r="B3752" t="str">
            <v>F525095</v>
          </cell>
          <cell r="C3752" t="str">
            <v>F525095</v>
          </cell>
          <cell r="D3752">
            <v>13</v>
          </cell>
          <cell r="E3752" t="str">
            <v>F</v>
          </cell>
        </row>
        <row r="3753">
          <cell r="B3753" t="str">
            <v>1000BP-EUS</v>
          </cell>
          <cell r="C3753" t="str">
            <v>BP-EUS</v>
          </cell>
          <cell r="D3753">
            <v>10</v>
          </cell>
          <cell r="E3753" t="str">
            <v>G</v>
          </cell>
        </row>
        <row r="3754">
          <cell r="B3754" t="str">
            <v>1000EUS-MGMT</v>
          </cell>
          <cell r="C3754" t="str">
            <v>EUS-MGMT</v>
          </cell>
          <cell r="D3754">
            <v>12</v>
          </cell>
          <cell r="E3754" t="str">
            <v>G</v>
          </cell>
        </row>
        <row r="3755">
          <cell r="B3755" t="str">
            <v>F525096</v>
          </cell>
          <cell r="C3755" t="str">
            <v>F525096</v>
          </cell>
          <cell r="D3755">
            <v>13</v>
          </cell>
          <cell r="E3755" t="str">
            <v>F</v>
          </cell>
        </row>
        <row r="3756">
          <cell r="B3756" t="str">
            <v>F525099</v>
          </cell>
          <cell r="C3756" t="str">
            <v>F525099</v>
          </cell>
          <cell r="D3756">
            <v>13</v>
          </cell>
          <cell r="E3756" t="str">
            <v>F</v>
          </cell>
        </row>
        <row r="3757">
          <cell r="B3757" t="str">
            <v>1000CCI-TECH</v>
          </cell>
          <cell r="C3757" t="str">
            <v>CCI-TECH</v>
          </cell>
          <cell r="D3757">
            <v>6</v>
          </cell>
          <cell r="E3757" t="str">
            <v>G</v>
          </cell>
        </row>
        <row r="3758">
          <cell r="B3758" t="str">
            <v>1000TEC-MGMT</v>
          </cell>
          <cell r="C3758" t="str">
            <v>TEC-MGMT</v>
          </cell>
          <cell r="D3758">
            <v>8</v>
          </cell>
          <cell r="E3758" t="str">
            <v>G</v>
          </cell>
        </row>
        <row r="3759">
          <cell r="B3759" t="str">
            <v>1000TEC-DEV</v>
          </cell>
          <cell r="C3759" t="str">
            <v>TEC-DEV</v>
          </cell>
          <cell r="D3759">
            <v>8</v>
          </cell>
          <cell r="E3759" t="str">
            <v>G</v>
          </cell>
        </row>
        <row r="3760">
          <cell r="B3760" t="str">
            <v>1000DEV-MGMT</v>
          </cell>
          <cell r="C3760" t="str">
            <v>DEV-MGMT</v>
          </cell>
          <cell r="D3760">
            <v>10</v>
          </cell>
          <cell r="E3760" t="str">
            <v>G</v>
          </cell>
        </row>
        <row r="3761">
          <cell r="B3761" t="str">
            <v>F525101</v>
          </cell>
          <cell r="C3761" t="str">
            <v>F525101</v>
          </cell>
          <cell r="D3761">
            <v>11</v>
          </cell>
          <cell r="E3761" t="str">
            <v>F</v>
          </cell>
        </row>
        <row r="3762">
          <cell r="B3762" t="str">
            <v>F526059</v>
          </cell>
          <cell r="C3762" t="str">
            <v>F526059</v>
          </cell>
          <cell r="D3762">
            <v>11</v>
          </cell>
          <cell r="E3762" t="str">
            <v>F</v>
          </cell>
        </row>
        <row r="3763">
          <cell r="B3763" t="str">
            <v>F526060</v>
          </cell>
          <cell r="C3763" t="str">
            <v>F526060</v>
          </cell>
          <cell r="D3763">
            <v>11</v>
          </cell>
          <cell r="E3763" t="str">
            <v>F</v>
          </cell>
        </row>
        <row r="3764">
          <cell r="B3764" t="str">
            <v>1000DEV-PM</v>
          </cell>
          <cell r="C3764" t="str">
            <v>DEV-PM</v>
          </cell>
          <cell r="D3764">
            <v>10</v>
          </cell>
          <cell r="E3764" t="str">
            <v>G</v>
          </cell>
        </row>
        <row r="3765">
          <cell r="B3765" t="str">
            <v>1000DEV-PS</v>
          </cell>
          <cell r="C3765" t="str">
            <v>DEV-PS</v>
          </cell>
          <cell r="D3765">
            <v>10</v>
          </cell>
          <cell r="E3765" t="str">
            <v>G</v>
          </cell>
        </row>
        <row r="3766">
          <cell r="B3766" t="str">
            <v>1000DEV-DP</v>
          </cell>
          <cell r="C3766" t="str">
            <v>DEV-DP</v>
          </cell>
          <cell r="D3766">
            <v>10</v>
          </cell>
          <cell r="E3766" t="str">
            <v>G</v>
          </cell>
        </row>
        <row r="3767">
          <cell r="B3767" t="str">
            <v>1000TEC-MAINT</v>
          </cell>
          <cell r="C3767" t="str">
            <v>TEC-MAINT</v>
          </cell>
          <cell r="D3767">
            <v>8</v>
          </cell>
          <cell r="E3767" t="str">
            <v>G</v>
          </cell>
        </row>
        <row r="3768">
          <cell r="B3768" t="str">
            <v>1000MAINT-MGT</v>
          </cell>
          <cell r="C3768" t="str">
            <v>MAINT-MGT</v>
          </cell>
          <cell r="D3768">
            <v>10</v>
          </cell>
          <cell r="E3768" t="str">
            <v>G</v>
          </cell>
        </row>
        <row r="3769">
          <cell r="B3769" t="str">
            <v>F525105</v>
          </cell>
          <cell r="C3769" t="str">
            <v>F525105</v>
          </cell>
          <cell r="D3769">
            <v>11</v>
          </cell>
          <cell r="E3769" t="str">
            <v>F</v>
          </cell>
        </row>
        <row r="3770">
          <cell r="B3770" t="str">
            <v>F526502</v>
          </cell>
          <cell r="C3770" t="str">
            <v>F526502</v>
          </cell>
          <cell r="D3770">
            <v>11</v>
          </cell>
          <cell r="E3770" t="str">
            <v>F</v>
          </cell>
        </row>
        <row r="3771">
          <cell r="B3771" t="str">
            <v>1000MAINT-SC</v>
          </cell>
          <cell r="C3771" t="str">
            <v>MAINT-SC</v>
          </cell>
          <cell r="D3771">
            <v>10</v>
          </cell>
          <cell r="E3771" t="str">
            <v>G</v>
          </cell>
        </row>
        <row r="3772">
          <cell r="B3772" t="str">
            <v>F525106</v>
          </cell>
          <cell r="C3772" t="str">
            <v>F525106</v>
          </cell>
          <cell r="D3772">
            <v>11</v>
          </cell>
          <cell r="E3772" t="str">
            <v>F</v>
          </cell>
        </row>
        <row r="3773">
          <cell r="B3773" t="str">
            <v>F525107</v>
          </cell>
          <cell r="C3773" t="str">
            <v>F525107</v>
          </cell>
          <cell r="D3773">
            <v>11</v>
          </cell>
          <cell r="E3773" t="str">
            <v>F</v>
          </cell>
        </row>
        <row r="3774">
          <cell r="B3774" t="str">
            <v>1000MAINT-BS</v>
          </cell>
          <cell r="C3774" t="str">
            <v>MAINT-BS</v>
          </cell>
          <cell r="D3774">
            <v>10</v>
          </cell>
          <cell r="E3774" t="str">
            <v>G</v>
          </cell>
        </row>
        <row r="3775">
          <cell r="B3775" t="str">
            <v>F525108</v>
          </cell>
          <cell r="C3775" t="str">
            <v>F525108</v>
          </cell>
          <cell r="D3775">
            <v>11</v>
          </cell>
          <cell r="E3775" t="str">
            <v>F</v>
          </cell>
        </row>
        <row r="3776">
          <cell r="B3776" t="str">
            <v>1000MAINT-FIN</v>
          </cell>
          <cell r="C3776" t="str">
            <v>MAINT-FIN</v>
          </cell>
          <cell r="D3776">
            <v>10</v>
          </cell>
          <cell r="E3776" t="str">
            <v>G</v>
          </cell>
        </row>
        <row r="3777">
          <cell r="B3777" t="str">
            <v>1000MAINT-HCM</v>
          </cell>
          <cell r="C3777" t="str">
            <v>MAINT-HCM</v>
          </cell>
          <cell r="D3777">
            <v>10</v>
          </cell>
          <cell r="E3777" t="str">
            <v>G</v>
          </cell>
        </row>
        <row r="3778">
          <cell r="B3778" t="str">
            <v>1000MAINT-SCM</v>
          </cell>
          <cell r="C3778" t="str">
            <v>MAINT-SCM</v>
          </cell>
          <cell r="D3778">
            <v>10</v>
          </cell>
          <cell r="E3778" t="str">
            <v>G</v>
          </cell>
        </row>
        <row r="3779">
          <cell r="B3779" t="str">
            <v>1000MAINT-GBU</v>
          </cell>
          <cell r="C3779" t="str">
            <v>MAINT-GBU</v>
          </cell>
          <cell r="D3779">
            <v>10</v>
          </cell>
          <cell r="E3779" t="str">
            <v>G</v>
          </cell>
        </row>
        <row r="3780">
          <cell r="B3780" t="str">
            <v>1000MAINT-EAM</v>
          </cell>
          <cell r="C3780" t="str">
            <v>MAINT-EAM</v>
          </cell>
          <cell r="D3780">
            <v>10</v>
          </cell>
          <cell r="E3780" t="str">
            <v>G</v>
          </cell>
        </row>
        <row r="3781">
          <cell r="B3781" t="str">
            <v>1000MAINT-ENT</v>
          </cell>
          <cell r="C3781" t="str">
            <v>MAINT-ENT</v>
          </cell>
          <cell r="D3781">
            <v>10</v>
          </cell>
          <cell r="E3781" t="str">
            <v>G</v>
          </cell>
        </row>
        <row r="3782">
          <cell r="B3782" t="str">
            <v>F525124</v>
          </cell>
          <cell r="C3782" t="str">
            <v>F525124</v>
          </cell>
          <cell r="D3782">
            <v>11</v>
          </cell>
          <cell r="E3782" t="str">
            <v>F</v>
          </cell>
        </row>
        <row r="3783">
          <cell r="B3783" t="str">
            <v>1000TEC-SVCS</v>
          </cell>
          <cell r="C3783" t="str">
            <v>TEC-SVCS</v>
          </cell>
          <cell r="D3783">
            <v>8</v>
          </cell>
          <cell r="E3783" t="str">
            <v>G</v>
          </cell>
        </row>
        <row r="3784">
          <cell r="B3784" t="str">
            <v>1000SV-MGMT</v>
          </cell>
          <cell r="C3784" t="str">
            <v>SV-MGMT</v>
          </cell>
          <cell r="D3784">
            <v>10</v>
          </cell>
          <cell r="E3784" t="str">
            <v>G</v>
          </cell>
        </row>
        <row r="3785">
          <cell r="B3785" t="str">
            <v>F525135</v>
          </cell>
          <cell r="C3785" t="str">
            <v>F525135</v>
          </cell>
          <cell r="D3785">
            <v>11</v>
          </cell>
          <cell r="E3785" t="str">
            <v>F</v>
          </cell>
        </row>
        <row r="3786">
          <cell r="B3786" t="str">
            <v>1000SV-AE</v>
          </cell>
          <cell r="C3786" t="str">
            <v>SV-AE</v>
          </cell>
          <cell r="D3786">
            <v>10</v>
          </cell>
          <cell r="E3786" t="str">
            <v>G</v>
          </cell>
        </row>
        <row r="3787">
          <cell r="B3787" t="str">
            <v>F525136</v>
          </cell>
          <cell r="C3787" t="str">
            <v>F525136</v>
          </cell>
          <cell r="D3787">
            <v>11</v>
          </cell>
          <cell r="E3787" t="str">
            <v>F</v>
          </cell>
        </row>
        <row r="3788">
          <cell r="B3788" t="str">
            <v>1000SV-SAPPE</v>
          </cell>
          <cell r="C3788" t="str">
            <v>SV-SAPPE</v>
          </cell>
          <cell r="D3788">
            <v>10</v>
          </cell>
          <cell r="E3788" t="str">
            <v>G</v>
          </cell>
        </row>
        <row r="3789">
          <cell r="B3789" t="str">
            <v>F525137</v>
          </cell>
          <cell r="C3789" t="str">
            <v>F525137</v>
          </cell>
          <cell r="D3789">
            <v>11</v>
          </cell>
          <cell r="E3789" t="str">
            <v>F</v>
          </cell>
        </row>
        <row r="3790">
          <cell r="B3790" t="str">
            <v>1000SV-SAPSV</v>
          </cell>
          <cell r="C3790" t="str">
            <v>SV-SAPSV</v>
          </cell>
          <cell r="D3790">
            <v>10</v>
          </cell>
          <cell r="E3790" t="str">
            <v>G</v>
          </cell>
        </row>
        <row r="3791">
          <cell r="B3791" t="str">
            <v>F525138</v>
          </cell>
          <cell r="C3791" t="str">
            <v>F525138</v>
          </cell>
          <cell r="D3791">
            <v>11</v>
          </cell>
          <cell r="E3791" t="str">
            <v>F</v>
          </cell>
        </row>
        <row r="3792">
          <cell r="B3792" t="str">
            <v>1000OPSSUPPORT</v>
          </cell>
          <cell r="C3792" t="str">
            <v>OPSSUPPORT</v>
          </cell>
          <cell r="D3792">
            <v>2</v>
          </cell>
          <cell r="E3792" t="str">
            <v>G</v>
          </cell>
        </row>
        <row r="3793">
          <cell r="B3793" t="str">
            <v>1000B-OS</v>
          </cell>
          <cell r="C3793" t="str">
            <v>B-OS</v>
          </cell>
          <cell r="D3793">
            <v>4</v>
          </cell>
          <cell r="E3793" t="str">
            <v>G</v>
          </cell>
        </row>
        <row r="3794">
          <cell r="B3794" t="str">
            <v>F513201</v>
          </cell>
          <cell r="C3794" t="str">
            <v>F513201</v>
          </cell>
          <cell r="D3794">
            <v>5</v>
          </cell>
          <cell r="E3794" t="str">
            <v>F</v>
          </cell>
        </row>
        <row r="3795">
          <cell r="B3795" t="str">
            <v>F513206</v>
          </cell>
          <cell r="C3795" t="str">
            <v>F513206</v>
          </cell>
          <cell r="D3795">
            <v>5</v>
          </cell>
          <cell r="E3795" t="str">
            <v>F</v>
          </cell>
        </row>
        <row r="3796">
          <cell r="B3796" t="str">
            <v>F513211</v>
          </cell>
          <cell r="C3796" t="str">
            <v>F513211</v>
          </cell>
          <cell r="D3796">
            <v>5</v>
          </cell>
          <cell r="E3796" t="str">
            <v>F</v>
          </cell>
        </row>
        <row r="3797">
          <cell r="B3797" t="str">
            <v>F525182</v>
          </cell>
          <cell r="C3797" t="str">
            <v>F525182</v>
          </cell>
          <cell r="D3797">
            <v>5</v>
          </cell>
          <cell r="E3797" t="str">
            <v>F</v>
          </cell>
        </row>
        <row r="3798">
          <cell r="B3798" t="str">
            <v>1000BOSMGMT</v>
          </cell>
          <cell r="C3798" t="str">
            <v>BOSMGMT</v>
          </cell>
          <cell r="D3798">
            <v>6</v>
          </cell>
          <cell r="E3798" t="str">
            <v>G</v>
          </cell>
        </row>
        <row r="3799">
          <cell r="B3799" t="str">
            <v>F401060</v>
          </cell>
          <cell r="C3799" t="str">
            <v>F401060</v>
          </cell>
          <cell r="D3799">
            <v>7</v>
          </cell>
          <cell r="E3799" t="str">
            <v>F</v>
          </cell>
        </row>
        <row r="3800">
          <cell r="B3800" t="str">
            <v>F401061</v>
          </cell>
          <cell r="C3800" t="str">
            <v>F401061</v>
          </cell>
          <cell r="D3800">
            <v>7</v>
          </cell>
          <cell r="E3800" t="str">
            <v>F</v>
          </cell>
        </row>
        <row r="3801">
          <cell r="B3801" t="str">
            <v>F525158</v>
          </cell>
          <cell r="C3801" t="str">
            <v>F525158</v>
          </cell>
          <cell r="D3801">
            <v>7</v>
          </cell>
          <cell r="E3801" t="str">
            <v>F</v>
          </cell>
        </row>
        <row r="3802">
          <cell r="B3802" t="str">
            <v>F525159</v>
          </cell>
          <cell r="C3802" t="str">
            <v>F525159</v>
          </cell>
          <cell r="D3802">
            <v>7</v>
          </cell>
          <cell r="E3802" t="str">
            <v>F</v>
          </cell>
        </row>
        <row r="3803">
          <cell r="B3803" t="str">
            <v>1000BOSGRAPHIC</v>
          </cell>
          <cell r="C3803" t="str">
            <v>BOSGRAPHIC</v>
          </cell>
          <cell r="D3803">
            <v>6</v>
          </cell>
          <cell r="E3803" t="str">
            <v>G</v>
          </cell>
        </row>
        <row r="3804">
          <cell r="B3804" t="str">
            <v>F401062</v>
          </cell>
          <cell r="C3804" t="str">
            <v>F401062</v>
          </cell>
          <cell r="D3804">
            <v>7</v>
          </cell>
          <cell r="E3804" t="str">
            <v>F</v>
          </cell>
        </row>
        <row r="3805">
          <cell r="B3805" t="str">
            <v>1000BOSMAILING</v>
          </cell>
          <cell r="C3805" t="str">
            <v>BOSMAILING</v>
          </cell>
          <cell r="D3805">
            <v>6</v>
          </cell>
          <cell r="E3805" t="str">
            <v>G</v>
          </cell>
        </row>
        <row r="3806">
          <cell r="B3806" t="str">
            <v>F401063</v>
          </cell>
          <cell r="C3806" t="str">
            <v>F401063</v>
          </cell>
          <cell r="D3806">
            <v>7</v>
          </cell>
          <cell r="E3806" t="str">
            <v>F</v>
          </cell>
        </row>
        <row r="3807">
          <cell r="B3807" t="str">
            <v>F513142</v>
          </cell>
          <cell r="C3807" t="str">
            <v>F513142</v>
          </cell>
          <cell r="D3807">
            <v>7</v>
          </cell>
          <cell r="E3807" t="str">
            <v>F</v>
          </cell>
        </row>
        <row r="3808">
          <cell r="B3808" t="str">
            <v>F513143</v>
          </cell>
          <cell r="C3808" t="str">
            <v>F513143</v>
          </cell>
          <cell r="D3808">
            <v>7</v>
          </cell>
          <cell r="E3808" t="str">
            <v>F</v>
          </cell>
        </row>
        <row r="3809">
          <cell r="B3809" t="str">
            <v>F525696</v>
          </cell>
          <cell r="C3809" t="str">
            <v>F525696</v>
          </cell>
          <cell r="D3809">
            <v>7</v>
          </cell>
          <cell r="E3809" t="str">
            <v>F</v>
          </cell>
        </row>
        <row r="3810">
          <cell r="B3810" t="str">
            <v>F525727</v>
          </cell>
          <cell r="C3810" t="str">
            <v>F525727</v>
          </cell>
          <cell r="D3810">
            <v>7</v>
          </cell>
          <cell r="E3810" t="str">
            <v>F</v>
          </cell>
        </row>
        <row r="3811">
          <cell r="B3811" t="str">
            <v>1000BOSDRAWING</v>
          </cell>
          <cell r="C3811" t="str">
            <v>BOSDRAWING</v>
          </cell>
          <cell r="D3811">
            <v>6</v>
          </cell>
          <cell r="E3811" t="str">
            <v>G</v>
          </cell>
        </row>
        <row r="3812">
          <cell r="B3812" t="str">
            <v>F401064</v>
          </cell>
          <cell r="C3812" t="str">
            <v>F401064</v>
          </cell>
          <cell r="D3812">
            <v>7</v>
          </cell>
          <cell r="E3812" t="str">
            <v>F</v>
          </cell>
        </row>
        <row r="3813">
          <cell r="B3813" t="str">
            <v>F526292</v>
          </cell>
          <cell r="C3813" t="str">
            <v>F526292</v>
          </cell>
          <cell r="D3813">
            <v>7</v>
          </cell>
          <cell r="E3813" t="str">
            <v>F</v>
          </cell>
        </row>
        <row r="3814">
          <cell r="B3814" t="str">
            <v>F526293</v>
          </cell>
          <cell r="C3814" t="str">
            <v>F526293</v>
          </cell>
          <cell r="D3814">
            <v>7</v>
          </cell>
          <cell r="E3814" t="str">
            <v>F</v>
          </cell>
        </row>
        <row r="3815">
          <cell r="B3815" t="str">
            <v>F526294</v>
          </cell>
          <cell r="C3815" t="str">
            <v>F526294</v>
          </cell>
          <cell r="D3815">
            <v>7</v>
          </cell>
          <cell r="E3815" t="str">
            <v>F</v>
          </cell>
        </row>
        <row r="3816">
          <cell r="B3816" t="str">
            <v>1000BOSIM</v>
          </cell>
          <cell r="C3816" t="str">
            <v>BOSIM</v>
          </cell>
          <cell r="D3816">
            <v>6</v>
          </cell>
          <cell r="E3816" t="str">
            <v>G</v>
          </cell>
        </row>
        <row r="3817">
          <cell r="B3817" t="str">
            <v>F401065</v>
          </cell>
          <cell r="C3817" t="str">
            <v>F401065</v>
          </cell>
          <cell r="D3817">
            <v>7</v>
          </cell>
          <cell r="E3817" t="str">
            <v>F</v>
          </cell>
        </row>
        <row r="3818">
          <cell r="B3818" t="str">
            <v>F401066</v>
          </cell>
          <cell r="C3818" t="str">
            <v>F401066</v>
          </cell>
          <cell r="D3818">
            <v>7</v>
          </cell>
          <cell r="E3818" t="str">
            <v>F</v>
          </cell>
        </row>
        <row r="3819">
          <cell r="B3819" t="str">
            <v>F526298</v>
          </cell>
          <cell r="C3819" t="str">
            <v>F526298</v>
          </cell>
          <cell r="D3819">
            <v>7</v>
          </cell>
          <cell r="E3819" t="str">
            <v>F</v>
          </cell>
        </row>
        <row r="3820">
          <cell r="B3820" t="str">
            <v>F526299</v>
          </cell>
          <cell r="C3820" t="str">
            <v>F526299</v>
          </cell>
          <cell r="D3820">
            <v>7</v>
          </cell>
          <cell r="E3820" t="str">
            <v>F</v>
          </cell>
        </row>
        <row r="3821">
          <cell r="B3821" t="str">
            <v>1000BOSEDMRM</v>
          </cell>
          <cell r="C3821" t="str">
            <v>BOSEDMRM</v>
          </cell>
          <cell r="D3821">
            <v>6</v>
          </cell>
          <cell r="E3821" t="str">
            <v>G</v>
          </cell>
        </row>
        <row r="3822">
          <cell r="B3822" t="str">
            <v>F401067</v>
          </cell>
          <cell r="C3822" t="str">
            <v>F401067</v>
          </cell>
          <cell r="D3822">
            <v>7</v>
          </cell>
          <cell r="E3822" t="str">
            <v>F</v>
          </cell>
        </row>
        <row r="3823">
          <cell r="B3823" t="str">
            <v>F526295</v>
          </cell>
          <cell r="C3823" t="str">
            <v>F526295</v>
          </cell>
          <cell r="D3823">
            <v>7</v>
          </cell>
          <cell r="E3823" t="str">
            <v>F</v>
          </cell>
        </row>
        <row r="3824">
          <cell r="B3824" t="str">
            <v>F526296</v>
          </cell>
          <cell r="C3824" t="str">
            <v>F526296</v>
          </cell>
          <cell r="D3824">
            <v>7</v>
          </cell>
          <cell r="E3824" t="str">
            <v>F</v>
          </cell>
        </row>
        <row r="3825">
          <cell r="B3825" t="str">
            <v>F526297</v>
          </cell>
          <cell r="C3825" t="str">
            <v>F526297</v>
          </cell>
          <cell r="D3825">
            <v>7</v>
          </cell>
          <cell r="E3825" t="str">
            <v>F</v>
          </cell>
        </row>
        <row r="3826">
          <cell r="B3826" t="str">
            <v>1000CORPSVC</v>
          </cell>
          <cell r="C3826" t="str">
            <v>CORPSVC</v>
          </cell>
          <cell r="D3826">
            <v>6</v>
          </cell>
          <cell r="E3826" t="str">
            <v>G</v>
          </cell>
        </row>
        <row r="3827">
          <cell r="B3827" t="str">
            <v>F100267</v>
          </cell>
          <cell r="C3827" t="str">
            <v>F100267</v>
          </cell>
          <cell r="D3827">
            <v>7</v>
          </cell>
          <cell r="E3827" t="str">
            <v>F</v>
          </cell>
        </row>
        <row r="3828">
          <cell r="B3828" t="str">
            <v>F100269</v>
          </cell>
          <cell r="C3828" t="str">
            <v>F100269</v>
          </cell>
          <cell r="D3828">
            <v>7</v>
          </cell>
          <cell r="E3828" t="str">
            <v>F</v>
          </cell>
        </row>
        <row r="3829">
          <cell r="B3829" t="str">
            <v>F401070</v>
          </cell>
          <cell r="C3829" t="str">
            <v>F401070</v>
          </cell>
          <cell r="D3829">
            <v>7</v>
          </cell>
          <cell r="E3829" t="str">
            <v>F</v>
          </cell>
        </row>
        <row r="3830">
          <cell r="B3830" t="str">
            <v>F513202</v>
          </cell>
          <cell r="C3830" t="str">
            <v>F513202</v>
          </cell>
          <cell r="D3830">
            <v>7</v>
          </cell>
          <cell r="E3830" t="str">
            <v>F</v>
          </cell>
        </row>
        <row r="3831">
          <cell r="B3831" t="str">
            <v>F513207</v>
          </cell>
          <cell r="C3831" t="str">
            <v>F513207</v>
          </cell>
          <cell r="D3831">
            <v>7</v>
          </cell>
          <cell r="E3831" t="str">
            <v>F</v>
          </cell>
        </row>
        <row r="3832">
          <cell r="B3832" t="str">
            <v>F513212</v>
          </cell>
          <cell r="C3832" t="str">
            <v>F513212</v>
          </cell>
          <cell r="D3832">
            <v>7</v>
          </cell>
          <cell r="E3832" t="str">
            <v>F</v>
          </cell>
        </row>
        <row r="3833">
          <cell r="B3833" t="str">
            <v>1000CRE</v>
          </cell>
          <cell r="C3833" t="str">
            <v>CRE</v>
          </cell>
          <cell r="D3833">
            <v>4</v>
          </cell>
          <cell r="E3833" t="str">
            <v>G</v>
          </cell>
        </row>
        <row r="3834">
          <cell r="B3834" t="str">
            <v>F525177</v>
          </cell>
          <cell r="C3834" t="str">
            <v>F525177</v>
          </cell>
          <cell r="D3834">
            <v>5</v>
          </cell>
          <cell r="E3834" t="str">
            <v>F</v>
          </cell>
        </row>
        <row r="3835">
          <cell r="B3835" t="str">
            <v>F525178</v>
          </cell>
          <cell r="C3835" t="str">
            <v>F525178</v>
          </cell>
          <cell r="D3835">
            <v>5</v>
          </cell>
          <cell r="E3835" t="str">
            <v>F</v>
          </cell>
        </row>
        <row r="3836">
          <cell r="B3836" t="str">
            <v>F525179</v>
          </cell>
          <cell r="C3836" t="str">
            <v>F525179</v>
          </cell>
          <cell r="D3836">
            <v>5</v>
          </cell>
          <cell r="E3836" t="str">
            <v>F</v>
          </cell>
        </row>
        <row r="3837">
          <cell r="B3837" t="str">
            <v>F525426</v>
          </cell>
          <cell r="C3837" t="str">
            <v>F525426</v>
          </cell>
          <cell r="D3837">
            <v>5</v>
          </cell>
          <cell r="E3837" t="str">
            <v>F</v>
          </cell>
        </row>
        <row r="3838">
          <cell r="B3838" t="str">
            <v>1000CREMGT</v>
          </cell>
          <cell r="C3838" t="str">
            <v>CREMGT</v>
          </cell>
          <cell r="D3838">
            <v>6</v>
          </cell>
          <cell r="E3838" t="str">
            <v>G</v>
          </cell>
        </row>
        <row r="3839">
          <cell r="B3839" t="str">
            <v>F513320</v>
          </cell>
          <cell r="C3839" t="str">
            <v>F513320</v>
          </cell>
          <cell r="D3839">
            <v>7</v>
          </cell>
          <cell r="E3839" t="str">
            <v>F</v>
          </cell>
        </row>
        <row r="3840">
          <cell r="B3840" t="str">
            <v>F513321</v>
          </cell>
          <cell r="C3840" t="str">
            <v>F513321</v>
          </cell>
          <cell r="D3840">
            <v>7</v>
          </cell>
          <cell r="E3840" t="str">
            <v>F</v>
          </cell>
        </row>
        <row r="3841">
          <cell r="B3841" t="str">
            <v>F513322</v>
          </cell>
          <cell r="C3841" t="str">
            <v>F513322</v>
          </cell>
          <cell r="D3841">
            <v>7</v>
          </cell>
          <cell r="E3841" t="str">
            <v>F</v>
          </cell>
        </row>
        <row r="3842">
          <cell r="B3842" t="str">
            <v>F513323</v>
          </cell>
          <cell r="C3842" t="str">
            <v>F513323</v>
          </cell>
          <cell r="D3842">
            <v>7</v>
          </cell>
          <cell r="E3842" t="str">
            <v>F</v>
          </cell>
        </row>
        <row r="3843">
          <cell r="B3843" t="str">
            <v>F513324</v>
          </cell>
          <cell r="C3843" t="str">
            <v>F513324</v>
          </cell>
          <cell r="D3843">
            <v>7</v>
          </cell>
          <cell r="E3843" t="str">
            <v>F</v>
          </cell>
        </row>
        <row r="3844">
          <cell r="B3844" t="str">
            <v>F513325</v>
          </cell>
          <cell r="C3844" t="str">
            <v>F513325</v>
          </cell>
          <cell r="D3844">
            <v>7</v>
          </cell>
          <cell r="E3844" t="str">
            <v>F</v>
          </cell>
        </row>
        <row r="3845">
          <cell r="B3845" t="str">
            <v>F513326</v>
          </cell>
          <cell r="C3845" t="str">
            <v>F513326</v>
          </cell>
          <cell r="D3845">
            <v>7</v>
          </cell>
          <cell r="E3845" t="str">
            <v>F</v>
          </cell>
        </row>
        <row r="3846">
          <cell r="B3846" t="str">
            <v>F513327</v>
          </cell>
          <cell r="C3846" t="str">
            <v>F513327</v>
          </cell>
          <cell r="D3846">
            <v>7</v>
          </cell>
          <cell r="E3846" t="str">
            <v>F</v>
          </cell>
        </row>
        <row r="3847">
          <cell r="B3847" t="str">
            <v>F513328</v>
          </cell>
          <cell r="C3847" t="str">
            <v>F513328</v>
          </cell>
          <cell r="D3847">
            <v>7</v>
          </cell>
          <cell r="E3847" t="str">
            <v>F</v>
          </cell>
        </row>
        <row r="3848">
          <cell r="B3848" t="str">
            <v>F513329</v>
          </cell>
          <cell r="C3848" t="str">
            <v>F513329</v>
          </cell>
          <cell r="D3848">
            <v>7</v>
          </cell>
          <cell r="E3848" t="str">
            <v>F</v>
          </cell>
        </row>
        <row r="3849">
          <cell r="B3849" t="str">
            <v>F513330</v>
          </cell>
          <cell r="C3849" t="str">
            <v>F513330</v>
          </cell>
          <cell r="D3849">
            <v>7</v>
          </cell>
          <cell r="E3849" t="str">
            <v>F</v>
          </cell>
        </row>
        <row r="3850">
          <cell r="B3850" t="str">
            <v>F513331</v>
          </cell>
          <cell r="C3850" t="str">
            <v>F513331</v>
          </cell>
          <cell r="D3850">
            <v>7</v>
          </cell>
          <cell r="E3850" t="str">
            <v>F</v>
          </cell>
        </row>
        <row r="3851">
          <cell r="B3851" t="str">
            <v>F513332</v>
          </cell>
          <cell r="C3851" t="str">
            <v>F513332</v>
          </cell>
          <cell r="D3851">
            <v>7</v>
          </cell>
          <cell r="E3851" t="str">
            <v>F</v>
          </cell>
        </row>
        <row r="3852">
          <cell r="B3852" t="str">
            <v>F513333</v>
          </cell>
          <cell r="C3852" t="str">
            <v>F513333</v>
          </cell>
          <cell r="D3852">
            <v>7</v>
          </cell>
          <cell r="E3852" t="str">
            <v>F</v>
          </cell>
        </row>
        <row r="3853">
          <cell r="B3853" t="str">
            <v>F513334</v>
          </cell>
          <cell r="C3853" t="str">
            <v>F513334</v>
          </cell>
          <cell r="D3853">
            <v>7</v>
          </cell>
          <cell r="E3853" t="str">
            <v>F</v>
          </cell>
        </row>
        <row r="3854">
          <cell r="B3854" t="str">
            <v>F513335</v>
          </cell>
          <cell r="C3854" t="str">
            <v>F513335</v>
          </cell>
          <cell r="D3854">
            <v>7</v>
          </cell>
          <cell r="E3854" t="str">
            <v>F</v>
          </cell>
        </row>
        <row r="3855">
          <cell r="B3855" t="str">
            <v>F513336</v>
          </cell>
          <cell r="C3855" t="str">
            <v>F513336</v>
          </cell>
          <cell r="D3855">
            <v>7</v>
          </cell>
          <cell r="E3855" t="str">
            <v>F</v>
          </cell>
        </row>
        <row r="3856">
          <cell r="B3856" t="str">
            <v>F525162</v>
          </cell>
          <cell r="C3856" t="str">
            <v>F525162</v>
          </cell>
          <cell r="D3856">
            <v>7</v>
          </cell>
          <cell r="E3856" t="str">
            <v>F</v>
          </cell>
        </row>
        <row r="3857">
          <cell r="B3857" t="str">
            <v>F525163</v>
          </cell>
          <cell r="C3857" t="str">
            <v>F525163</v>
          </cell>
          <cell r="D3857">
            <v>7</v>
          </cell>
          <cell r="E3857" t="str">
            <v>F</v>
          </cell>
        </row>
        <row r="3858">
          <cell r="B3858" t="str">
            <v>1000FAM</v>
          </cell>
          <cell r="C3858" t="str">
            <v>FAM</v>
          </cell>
          <cell r="D3858">
            <v>6</v>
          </cell>
          <cell r="E3858" t="str">
            <v>G</v>
          </cell>
        </row>
        <row r="3859">
          <cell r="B3859" t="str">
            <v>F513337</v>
          </cell>
          <cell r="C3859" t="str">
            <v>F513337</v>
          </cell>
          <cell r="D3859">
            <v>7</v>
          </cell>
          <cell r="E3859" t="str">
            <v>F</v>
          </cell>
        </row>
        <row r="3860">
          <cell r="B3860" t="str">
            <v>F513338</v>
          </cell>
          <cell r="C3860" t="str">
            <v>F513338</v>
          </cell>
          <cell r="D3860">
            <v>7</v>
          </cell>
          <cell r="E3860" t="str">
            <v>F</v>
          </cell>
        </row>
        <row r="3861">
          <cell r="B3861" t="str">
            <v>F513339</v>
          </cell>
          <cell r="C3861" t="str">
            <v>F513339</v>
          </cell>
          <cell r="D3861">
            <v>7</v>
          </cell>
          <cell r="E3861" t="str">
            <v>F</v>
          </cell>
        </row>
        <row r="3862">
          <cell r="B3862" t="str">
            <v>F513340</v>
          </cell>
          <cell r="C3862" t="str">
            <v>F513340</v>
          </cell>
          <cell r="D3862">
            <v>7</v>
          </cell>
          <cell r="E3862" t="str">
            <v>F</v>
          </cell>
        </row>
        <row r="3863">
          <cell r="B3863" t="str">
            <v>F513341</v>
          </cell>
          <cell r="C3863" t="str">
            <v>F513341</v>
          </cell>
          <cell r="D3863">
            <v>7</v>
          </cell>
          <cell r="E3863" t="str">
            <v>F</v>
          </cell>
        </row>
        <row r="3864">
          <cell r="B3864" t="str">
            <v>F513342</v>
          </cell>
          <cell r="C3864" t="str">
            <v>F513342</v>
          </cell>
          <cell r="D3864">
            <v>7</v>
          </cell>
          <cell r="E3864" t="str">
            <v>F</v>
          </cell>
        </row>
        <row r="3865">
          <cell r="B3865" t="str">
            <v>F513343</v>
          </cell>
          <cell r="C3865" t="str">
            <v>F513343</v>
          </cell>
          <cell r="D3865">
            <v>7</v>
          </cell>
          <cell r="E3865" t="str">
            <v>F</v>
          </cell>
        </row>
        <row r="3866">
          <cell r="B3866" t="str">
            <v>F513344</v>
          </cell>
          <cell r="C3866" t="str">
            <v>F513344</v>
          </cell>
          <cell r="D3866">
            <v>7</v>
          </cell>
          <cell r="E3866" t="str">
            <v>F</v>
          </cell>
        </row>
        <row r="3867">
          <cell r="B3867" t="str">
            <v>F513345</v>
          </cell>
          <cell r="C3867" t="str">
            <v>F513345</v>
          </cell>
          <cell r="D3867">
            <v>7</v>
          </cell>
          <cell r="E3867" t="str">
            <v>F</v>
          </cell>
        </row>
        <row r="3868">
          <cell r="B3868" t="str">
            <v>F513346</v>
          </cell>
          <cell r="C3868" t="str">
            <v>F513346</v>
          </cell>
          <cell r="D3868">
            <v>7</v>
          </cell>
          <cell r="E3868" t="str">
            <v>F</v>
          </cell>
        </row>
        <row r="3869">
          <cell r="B3869" t="str">
            <v>F513347</v>
          </cell>
          <cell r="C3869" t="str">
            <v>F513347</v>
          </cell>
          <cell r="D3869">
            <v>7</v>
          </cell>
          <cell r="E3869" t="str">
            <v>F</v>
          </cell>
        </row>
        <row r="3870">
          <cell r="B3870" t="str">
            <v>F515118</v>
          </cell>
          <cell r="C3870" t="str">
            <v>F515118</v>
          </cell>
          <cell r="D3870">
            <v>7</v>
          </cell>
          <cell r="E3870" t="str">
            <v>F</v>
          </cell>
        </row>
        <row r="3871">
          <cell r="B3871" t="str">
            <v>F515302</v>
          </cell>
          <cell r="C3871" t="str">
            <v>F515302</v>
          </cell>
          <cell r="D3871">
            <v>7</v>
          </cell>
          <cell r="E3871" t="str">
            <v>F</v>
          </cell>
        </row>
        <row r="3872">
          <cell r="B3872" t="str">
            <v>F526531</v>
          </cell>
          <cell r="C3872" t="str">
            <v>F526531</v>
          </cell>
          <cell r="D3872">
            <v>7</v>
          </cell>
          <cell r="E3872" t="str">
            <v>F</v>
          </cell>
        </row>
        <row r="3873">
          <cell r="B3873" t="str">
            <v>F526532</v>
          </cell>
          <cell r="C3873" t="str">
            <v>F526532</v>
          </cell>
          <cell r="D3873">
            <v>7</v>
          </cell>
          <cell r="E3873" t="str">
            <v>F</v>
          </cell>
        </row>
        <row r="3874">
          <cell r="B3874" t="str">
            <v>1000GOSITE</v>
          </cell>
          <cell r="C3874" t="str">
            <v>GOSITE</v>
          </cell>
          <cell r="D3874">
            <v>8</v>
          </cell>
          <cell r="E3874" t="str">
            <v>G</v>
          </cell>
        </row>
        <row r="3875">
          <cell r="B3875" t="str">
            <v>F513348</v>
          </cell>
          <cell r="C3875" t="str">
            <v>F513348</v>
          </cell>
          <cell r="D3875">
            <v>9</v>
          </cell>
          <cell r="E3875" t="str">
            <v>F</v>
          </cell>
        </row>
        <row r="3876">
          <cell r="B3876" t="str">
            <v>F513349</v>
          </cell>
          <cell r="C3876" t="str">
            <v>F513349</v>
          </cell>
          <cell r="D3876">
            <v>9</v>
          </cell>
          <cell r="E3876" t="str">
            <v>F</v>
          </cell>
        </row>
        <row r="3877">
          <cell r="B3877" t="str">
            <v>F513350</v>
          </cell>
          <cell r="C3877" t="str">
            <v>F513350</v>
          </cell>
          <cell r="D3877">
            <v>9</v>
          </cell>
          <cell r="E3877" t="str">
            <v>F</v>
          </cell>
        </row>
        <row r="3878">
          <cell r="B3878" t="str">
            <v>F513351</v>
          </cell>
          <cell r="C3878" t="str">
            <v>F513351</v>
          </cell>
          <cell r="D3878">
            <v>9</v>
          </cell>
          <cell r="E3878" t="str">
            <v>F</v>
          </cell>
        </row>
        <row r="3879">
          <cell r="B3879" t="str">
            <v>F515068</v>
          </cell>
          <cell r="C3879" t="str">
            <v>F515068</v>
          </cell>
          <cell r="D3879">
            <v>9</v>
          </cell>
          <cell r="E3879" t="str">
            <v>F</v>
          </cell>
        </row>
        <row r="3880">
          <cell r="B3880" t="str">
            <v>F515069</v>
          </cell>
          <cell r="C3880" t="str">
            <v>F515069</v>
          </cell>
          <cell r="D3880">
            <v>9</v>
          </cell>
          <cell r="E3880" t="str">
            <v>F</v>
          </cell>
        </row>
        <row r="3881">
          <cell r="B3881" t="str">
            <v>F515070</v>
          </cell>
          <cell r="C3881" t="str">
            <v>F515070</v>
          </cell>
          <cell r="D3881">
            <v>9</v>
          </cell>
          <cell r="E3881" t="str">
            <v>F</v>
          </cell>
        </row>
        <row r="3882">
          <cell r="B3882" t="str">
            <v>1000GO1BLDG</v>
          </cell>
          <cell r="C3882" t="str">
            <v>GO1BLDG</v>
          </cell>
          <cell r="D3882">
            <v>10</v>
          </cell>
          <cell r="E3882" t="str">
            <v>G</v>
          </cell>
        </row>
        <row r="3883">
          <cell r="B3883" t="str">
            <v>F513352</v>
          </cell>
          <cell r="C3883" t="str">
            <v>F513352</v>
          </cell>
          <cell r="D3883">
            <v>11</v>
          </cell>
          <cell r="E3883" t="str">
            <v>F</v>
          </cell>
        </row>
        <row r="3884">
          <cell r="B3884" t="str">
            <v>F513353</v>
          </cell>
          <cell r="C3884" t="str">
            <v>F513353</v>
          </cell>
          <cell r="D3884">
            <v>11</v>
          </cell>
          <cell r="E3884" t="str">
            <v>F</v>
          </cell>
        </row>
        <row r="3885">
          <cell r="B3885" t="str">
            <v>F513354</v>
          </cell>
          <cell r="C3885" t="str">
            <v>F513354</v>
          </cell>
          <cell r="D3885">
            <v>11</v>
          </cell>
          <cell r="E3885" t="str">
            <v>F</v>
          </cell>
        </row>
        <row r="3886">
          <cell r="B3886" t="str">
            <v>F513355</v>
          </cell>
          <cell r="C3886" t="str">
            <v>F513355</v>
          </cell>
          <cell r="D3886">
            <v>11</v>
          </cell>
          <cell r="E3886" t="str">
            <v>F</v>
          </cell>
        </row>
        <row r="3887">
          <cell r="B3887" t="str">
            <v>F513356</v>
          </cell>
          <cell r="C3887" t="str">
            <v>F513356</v>
          </cell>
          <cell r="D3887">
            <v>11</v>
          </cell>
          <cell r="E3887" t="str">
            <v>F</v>
          </cell>
        </row>
        <row r="3888">
          <cell r="B3888" t="str">
            <v>F513357</v>
          </cell>
          <cell r="C3888" t="str">
            <v>F513357</v>
          </cell>
          <cell r="D3888">
            <v>11</v>
          </cell>
          <cell r="E3888" t="str">
            <v>F</v>
          </cell>
        </row>
        <row r="3889">
          <cell r="B3889" t="str">
            <v>F515071</v>
          </cell>
          <cell r="C3889" t="str">
            <v>F515071</v>
          </cell>
          <cell r="D3889">
            <v>11</v>
          </cell>
          <cell r="E3889" t="str">
            <v>F</v>
          </cell>
        </row>
        <row r="3890">
          <cell r="B3890" t="str">
            <v>F515072</v>
          </cell>
          <cell r="C3890" t="str">
            <v>F515072</v>
          </cell>
          <cell r="D3890">
            <v>11</v>
          </cell>
          <cell r="E3890" t="str">
            <v>F</v>
          </cell>
        </row>
        <row r="3891">
          <cell r="B3891" t="str">
            <v>1000GO2BLDG</v>
          </cell>
          <cell r="C3891" t="str">
            <v>GO2BLDG</v>
          </cell>
          <cell r="D3891">
            <v>10</v>
          </cell>
          <cell r="E3891" t="str">
            <v>G</v>
          </cell>
        </row>
        <row r="3892">
          <cell r="B3892" t="str">
            <v>F513358</v>
          </cell>
          <cell r="C3892" t="str">
            <v>F513358</v>
          </cell>
          <cell r="D3892">
            <v>11</v>
          </cell>
          <cell r="E3892" t="str">
            <v>F</v>
          </cell>
        </row>
        <row r="3893">
          <cell r="B3893" t="str">
            <v>F513359</v>
          </cell>
          <cell r="C3893" t="str">
            <v>F513359</v>
          </cell>
          <cell r="D3893">
            <v>11</v>
          </cell>
          <cell r="E3893" t="str">
            <v>F</v>
          </cell>
        </row>
        <row r="3894">
          <cell r="B3894" t="str">
            <v>F513360</v>
          </cell>
          <cell r="C3894" t="str">
            <v>F513360</v>
          </cell>
          <cell r="D3894">
            <v>11</v>
          </cell>
          <cell r="E3894" t="str">
            <v>F</v>
          </cell>
        </row>
        <row r="3895">
          <cell r="B3895" t="str">
            <v>F513361</v>
          </cell>
          <cell r="C3895" t="str">
            <v>F513361</v>
          </cell>
          <cell r="D3895">
            <v>11</v>
          </cell>
          <cell r="E3895" t="str">
            <v>F</v>
          </cell>
        </row>
        <row r="3896">
          <cell r="B3896" t="str">
            <v>F513362</v>
          </cell>
          <cell r="C3896" t="str">
            <v>F513362</v>
          </cell>
          <cell r="D3896">
            <v>11</v>
          </cell>
          <cell r="E3896" t="str">
            <v>F</v>
          </cell>
        </row>
        <row r="3897">
          <cell r="B3897" t="str">
            <v>F513363</v>
          </cell>
          <cell r="C3897" t="str">
            <v>F513363</v>
          </cell>
          <cell r="D3897">
            <v>11</v>
          </cell>
          <cell r="E3897" t="str">
            <v>F</v>
          </cell>
        </row>
        <row r="3898">
          <cell r="B3898" t="str">
            <v>F515254</v>
          </cell>
          <cell r="C3898" t="str">
            <v>F515254</v>
          </cell>
          <cell r="D3898">
            <v>11</v>
          </cell>
          <cell r="E3898" t="str">
            <v>F</v>
          </cell>
        </row>
        <row r="3899">
          <cell r="B3899" t="str">
            <v>1000GO3BLDG</v>
          </cell>
          <cell r="C3899" t="str">
            <v>GO3BLDG</v>
          </cell>
          <cell r="D3899">
            <v>10</v>
          </cell>
          <cell r="E3899" t="str">
            <v>G</v>
          </cell>
        </row>
        <row r="3900">
          <cell r="B3900" t="str">
            <v>F513370</v>
          </cell>
          <cell r="C3900" t="str">
            <v>F513370</v>
          </cell>
          <cell r="D3900">
            <v>11</v>
          </cell>
          <cell r="E3900" t="str">
            <v>F</v>
          </cell>
        </row>
        <row r="3901">
          <cell r="B3901" t="str">
            <v>F513371</v>
          </cell>
          <cell r="C3901" t="str">
            <v>F513371</v>
          </cell>
          <cell r="D3901">
            <v>11</v>
          </cell>
          <cell r="E3901" t="str">
            <v>F</v>
          </cell>
        </row>
        <row r="3902">
          <cell r="B3902" t="str">
            <v>F513372</v>
          </cell>
          <cell r="C3902" t="str">
            <v>F513372</v>
          </cell>
          <cell r="D3902">
            <v>11</v>
          </cell>
          <cell r="E3902" t="str">
            <v>F</v>
          </cell>
        </row>
        <row r="3903">
          <cell r="B3903" t="str">
            <v>F513373</v>
          </cell>
          <cell r="C3903" t="str">
            <v>F513373</v>
          </cell>
          <cell r="D3903">
            <v>11</v>
          </cell>
          <cell r="E3903" t="str">
            <v>F</v>
          </cell>
        </row>
        <row r="3904">
          <cell r="B3904" t="str">
            <v>F513374</v>
          </cell>
          <cell r="C3904" t="str">
            <v>F513374</v>
          </cell>
          <cell r="D3904">
            <v>11</v>
          </cell>
          <cell r="E3904" t="str">
            <v>F</v>
          </cell>
        </row>
        <row r="3905">
          <cell r="B3905" t="str">
            <v>F513375</v>
          </cell>
          <cell r="C3905" t="str">
            <v>F513375</v>
          </cell>
          <cell r="D3905">
            <v>11</v>
          </cell>
          <cell r="E3905" t="str">
            <v>F</v>
          </cell>
        </row>
        <row r="3906">
          <cell r="B3906" t="str">
            <v>F515255</v>
          </cell>
          <cell r="C3906" t="str">
            <v>F515255</v>
          </cell>
          <cell r="D3906">
            <v>11</v>
          </cell>
          <cell r="E3906" t="str">
            <v>F</v>
          </cell>
        </row>
        <row r="3907">
          <cell r="B3907" t="str">
            <v>1000GO4BLDG</v>
          </cell>
          <cell r="C3907" t="str">
            <v>GO4BLDG</v>
          </cell>
          <cell r="D3907">
            <v>10</v>
          </cell>
          <cell r="E3907" t="str">
            <v>G</v>
          </cell>
        </row>
        <row r="3908">
          <cell r="B3908" t="str">
            <v>F513376</v>
          </cell>
          <cell r="C3908" t="str">
            <v>F513376</v>
          </cell>
          <cell r="D3908">
            <v>11</v>
          </cell>
          <cell r="E3908" t="str">
            <v>F</v>
          </cell>
        </row>
        <row r="3909">
          <cell r="B3909" t="str">
            <v>F513377</v>
          </cell>
          <cell r="C3909" t="str">
            <v>F513377</v>
          </cell>
          <cell r="D3909">
            <v>11</v>
          </cell>
          <cell r="E3909" t="str">
            <v>F</v>
          </cell>
        </row>
        <row r="3910">
          <cell r="B3910" t="str">
            <v>F513378</v>
          </cell>
          <cell r="C3910" t="str">
            <v>F513378</v>
          </cell>
          <cell r="D3910">
            <v>11</v>
          </cell>
          <cell r="E3910" t="str">
            <v>F</v>
          </cell>
        </row>
        <row r="3911">
          <cell r="B3911" t="str">
            <v>F513379</v>
          </cell>
          <cell r="C3911" t="str">
            <v>F513379</v>
          </cell>
          <cell r="D3911">
            <v>11</v>
          </cell>
          <cell r="E3911" t="str">
            <v>F</v>
          </cell>
        </row>
        <row r="3912">
          <cell r="B3912" t="str">
            <v>F513380</v>
          </cell>
          <cell r="C3912" t="str">
            <v>F513380</v>
          </cell>
          <cell r="D3912">
            <v>11</v>
          </cell>
          <cell r="E3912" t="str">
            <v>F</v>
          </cell>
        </row>
        <row r="3913">
          <cell r="B3913" t="str">
            <v>F513381</v>
          </cell>
          <cell r="C3913" t="str">
            <v>F513381</v>
          </cell>
          <cell r="D3913">
            <v>11</v>
          </cell>
          <cell r="E3913" t="str">
            <v>F</v>
          </cell>
        </row>
        <row r="3914">
          <cell r="B3914" t="str">
            <v>F515073</v>
          </cell>
          <cell r="C3914" t="str">
            <v>F515073</v>
          </cell>
          <cell r="D3914">
            <v>11</v>
          </cell>
          <cell r="E3914" t="str">
            <v>F</v>
          </cell>
        </row>
        <row r="3915">
          <cell r="B3915" t="str">
            <v>F515074</v>
          </cell>
          <cell r="C3915" t="str">
            <v>F515074</v>
          </cell>
          <cell r="D3915">
            <v>11</v>
          </cell>
          <cell r="E3915" t="str">
            <v>F</v>
          </cell>
        </row>
        <row r="3916">
          <cell r="B3916" t="str">
            <v>1000GOGRG</v>
          </cell>
          <cell r="C3916" t="str">
            <v>GOGRG</v>
          </cell>
          <cell r="D3916">
            <v>10</v>
          </cell>
          <cell r="E3916" t="str">
            <v>G</v>
          </cell>
        </row>
        <row r="3917">
          <cell r="B3917" t="str">
            <v>F513364</v>
          </cell>
          <cell r="C3917" t="str">
            <v>F513364</v>
          </cell>
          <cell r="D3917">
            <v>11</v>
          </cell>
          <cell r="E3917" t="str">
            <v>F</v>
          </cell>
        </row>
        <row r="3918">
          <cell r="B3918" t="str">
            <v>F513365</v>
          </cell>
          <cell r="C3918" t="str">
            <v>F513365</v>
          </cell>
          <cell r="D3918">
            <v>11</v>
          </cell>
          <cell r="E3918" t="str">
            <v>F</v>
          </cell>
        </row>
        <row r="3919">
          <cell r="B3919" t="str">
            <v>F513366</v>
          </cell>
          <cell r="C3919" t="str">
            <v>F513366</v>
          </cell>
          <cell r="D3919">
            <v>11</v>
          </cell>
          <cell r="E3919" t="str">
            <v>F</v>
          </cell>
        </row>
        <row r="3920">
          <cell r="B3920" t="str">
            <v>F513367</v>
          </cell>
          <cell r="C3920" t="str">
            <v>F513367</v>
          </cell>
          <cell r="D3920">
            <v>11</v>
          </cell>
          <cell r="E3920" t="str">
            <v>F</v>
          </cell>
        </row>
        <row r="3921">
          <cell r="B3921" t="str">
            <v>F513368</v>
          </cell>
          <cell r="C3921" t="str">
            <v>F513368</v>
          </cell>
          <cell r="D3921">
            <v>11</v>
          </cell>
          <cell r="E3921" t="str">
            <v>F</v>
          </cell>
        </row>
        <row r="3922">
          <cell r="B3922" t="str">
            <v>F513369</v>
          </cell>
          <cell r="C3922" t="str">
            <v>F513369</v>
          </cell>
          <cell r="D3922">
            <v>11</v>
          </cell>
          <cell r="E3922" t="str">
            <v>F</v>
          </cell>
        </row>
        <row r="3923">
          <cell r="B3923" t="str">
            <v>1000FAMNW</v>
          </cell>
          <cell r="C3923" t="str">
            <v>FAMNW</v>
          </cell>
          <cell r="D3923">
            <v>8</v>
          </cell>
          <cell r="E3923" t="str">
            <v>G</v>
          </cell>
        </row>
        <row r="3924">
          <cell r="B3924" t="str">
            <v>F515075</v>
          </cell>
          <cell r="C3924" t="str">
            <v>F515075</v>
          </cell>
          <cell r="D3924">
            <v>9</v>
          </cell>
          <cell r="E3924" t="str">
            <v>F</v>
          </cell>
        </row>
        <row r="3925">
          <cell r="B3925" t="str">
            <v>F515076</v>
          </cell>
          <cell r="C3925" t="str">
            <v>F515076</v>
          </cell>
          <cell r="D3925">
            <v>9</v>
          </cell>
          <cell r="E3925" t="str">
            <v>F</v>
          </cell>
        </row>
        <row r="3926">
          <cell r="B3926" t="str">
            <v>F515077</v>
          </cell>
          <cell r="C3926" t="str">
            <v>F515077</v>
          </cell>
          <cell r="D3926">
            <v>9</v>
          </cell>
          <cell r="E3926" t="str">
            <v>F</v>
          </cell>
        </row>
        <row r="3927">
          <cell r="B3927" t="str">
            <v>1000AGTACSITE</v>
          </cell>
          <cell r="C3927" t="str">
            <v>AGTACSITE</v>
          </cell>
          <cell r="D3927">
            <v>10</v>
          </cell>
          <cell r="E3927" t="str">
            <v>G</v>
          </cell>
        </row>
        <row r="3928">
          <cell r="B3928" t="str">
            <v>F513382</v>
          </cell>
          <cell r="C3928" t="str">
            <v>F513382</v>
          </cell>
          <cell r="D3928">
            <v>11</v>
          </cell>
          <cell r="E3928" t="str">
            <v>F</v>
          </cell>
        </row>
        <row r="3929">
          <cell r="B3929" t="str">
            <v>F513383</v>
          </cell>
          <cell r="C3929" t="str">
            <v>F513383</v>
          </cell>
          <cell r="D3929">
            <v>11</v>
          </cell>
          <cell r="E3929" t="str">
            <v>F</v>
          </cell>
        </row>
        <row r="3930">
          <cell r="B3930" t="str">
            <v>F513384</v>
          </cell>
          <cell r="C3930" t="str">
            <v>F513384</v>
          </cell>
          <cell r="D3930">
            <v>11</v>
          </cell>
          <cell r="E3930" t="str">
            <v>F</v>
          </cell>
        </row>
        <row r="3931">
          <cell r="B3931" t="str">
            <v>F513385</v>
          </cell>
          <cell r="C3931" t="str">
            <v>F513385</v>
          </cell>
          <cell r="D3931">
            <v>11</v>
          </cell>
          <cell r="E3931" t="str">
            <v>F</v>
          </cell>
        </row>
        <row r="3932">
          <cell r="B3932" t="str">
            <v>F513386</v>
          </cell>
          <cell r="C3932" t="str">
            <v>F513386</v>
          </cell>
          <cell r="D3932">
            <v>11</v>
          </cell>
          <cell r="E3932" t="str">
            <v>F</v>
          </cell>
        </row>
        <row r="3933">
          <cell r="B3933" t="str">
            <v>F513387</v>
          </cell>
          <cell r="C3933" t="str">
            <v>F513387</v>
          </cell>
          <cell r="D3933">
            <v>11</v>
          </cell>
          <cell r="E3933" t="str">
            <v>F</v>
          </cell>
        </row>
        <row r="3934">
          <cell r="B3934" t="str">
            <v>F513388</v>
          </cell>
          <cell r="C3934" t="str">
            <v>F513388</v>
          </cell>
          <cell r="D3934">
            <v>11</v>
          </cell>
          <cell r="E3934" t="str">
            <v>F</v>
          </cell>
        </row>
        <row r="3935">
          <cell r="B3935" t="str">
            <v>1000AGTACMAIN</v>
          </cell>
          <cell r="C3935" t="str">
            <v>AGTACMAIN</v>
          </cell>
          <cell r="D3935">
            <v>12</v>
          </cell>
          <cell r="E3935" t="str">
            <v>G</v>
          </cell>
        </row>
        <row r="3936">
          <cell r="B3936" t="str">
            <v>F513389</v>
          </cell>
          <cell r="C3936" t="str">
            <v>F513389</v>
          </cell>
          <cell r="D3936">
            <v>13</v>
          </cell>
          <cell r="E3936" t="str">
            <v>F</v>
          </cell>
        </row>
        <row r="3937">
          <cell r="B3937" t="str">
            <v>F513390</v>
          </cell>
          <cell r="C3937" t="str">
            <v>F513390</v>
          </cell>
          <cell r="D3937">
            <v>13</v>
          </cell>
          <cell r="E3937" t="str">
            <v>F</v>
          </cell>
        </row>
        <row r="3938">
          <cell r="B3938" t="str">
            <v>F513391</v>
          </cell>
          <cell r="C3938" t="str">
            <v>F513391</v>
          </cell>
          <cell r="D3938">
            <v>13</v>
          </cell>
          <cell r="E3938" t="str">
            <v>F</v>
          </cell>
        </row>
        <row r="3939">
          <cell r="B3939" t="str">
            <v>F513392</v>
          </cell>
          <cell r="C3939" t="str">
            <v>F513392</v>
          </cell>
          <cell r="D3939">
            <v>13</v>
          </cell>
          <cell r="E3939" t="str">
            <v>F</v>
          </cell>
        </row>
        <row r="3940">
          <cell r="B3940" t="str">
            <v>F513393</v>
          </cell>
          <cell r="C3940" t="str">
            <v>F513393</v>
          </cell>
          <cell r="D3940">
            <v>13</v>
          </cell>
          <cell r="E3940" t="str">
            <v>F</v>
          </cell>
        </row>
        <row r="3941">
          <cell r="B3941" t="str">
            <v>F513394</v>
          </cell>
          <cell r="C3941" t="str">
            <v>F513394</v>
          </cell>
          <cell r="D3941">
            <v>13</v>
          </cell>
          <cell r="E3941" t="str">
            <v>F</v>
          </cell>
        </row>
        <row r="3942">
          <cell r="B3942" t="str">
            <v>1000AGTANXBLDG</v>
          </cell>
          <cell r="C3942" t="str">
            <v>AGTANXBLDG</v>
          </cell>
          <cell r="D3942">
            <v>12</v>
          </cell>
          <cell r="E3942" t="str">
            <v>G</v>
          </cell>
        </row>
        <row r="3943">
          <cell r="B3943" t="str">
            <v>F513395</v>
          </cell>
          <cell r="C3943" t="str">
            <v>F513395</v>
          </cell>
          <cell r="D3943">
            <v>13</v>
          </cell>
          <cell r="E3943" t="str">
            <v>F</v>
          </cell>
        </row>
        <row r="3944">
          <cell r="B3944" t="str">
            <v>F513396</v>
          </cell>
          <cell r="C3944" t="str">
            <v>F513396</v>
          </cell>
          <cell r="D3944">
            <v>13</v>
          </cell>
          <cell r="E3944" t="str">
            <v>F</v>
          </cell>
        </row>
        <row r="3945">
          <cell r="B3945" t="str">
            <v>F513397</v>
          </cell>
          <cell r="C3945" t="str">
            <v>F513397</v>
          </cell>
          <cell r="D3945">
            <v>13</v>
          </cell>
          <cell r="E3945" t="str">
            <v>F</v>
          </cell>
        </row>
        <row r="3946">
          <cell r="B3946" t="str">
            <v>F513398</v>
          </cell>
          <cell r="C3946" t="str">
            <v>F513398</v>
          </cell>
          <cell r="D3946">
            <v>13</v>
          </cell>
          <cell r="E3946" t="str">
            <v>F</v>
          </cell>
        </row>
        <row r="3947">
          <cell r="B3947" t="str">
            <v>F513399</v>
          </cell>
          <cell r="C3947" t="str">
            <v>F513399</v>
          </cell>
          <cell r="D3947">
            <v>13</v>
          </cell>
          <cell r="E3947" t="str">
            <v>F</v>
          </cell>
        </row>
        <row r="3948">
          <cell r="B3948" t="str">
            <v>F513400</v>
          </cell>
          <cell r="C3948" t="str">
            <v>F513400</v>
          </cell>
          <cell r="D3948">
            <v>13</v>
          </cell>
          <cell r="E3948" t="str">
            <v>F</v>
          </cell>
        </row>
        <row r="3949">
          <cell r="B3949" t="str">
            <v>1000AGTACCF</v>
          </cell>
          <cell r="C3949" t="str">
            <v>AGTACCF</v>
          </cell>
          <cell r="D3949">
            <v>12</v>
          </cell>
          <cell r="E3949" t="str">
            <v>G</v>
          </cell>
        </row>
        <row r="3950">
          <cell r="B3950" t="str">
            <v>F513401</v>
          </cell>
          <cell r="C3950" t="str">
            <v>F513401</v>
          </cell>
          <cell r="D3950">
            <v>13</v>
          </cell>
          <cell r="E3950" t="str">
            <v>F</v>
          </cell>
        </row>
        <row r="3951">
          <cell r="B3951" t="str">
            <v>F513402</v>
          </cell>
          <cell r="C3951" t="str">
            <v>F513402</v>
          </cell>
          <cell r="D3951">
            <v>13</v>
          </cell>
          <cell r="E3951" t="str">
            <v>F</v>
          </cell>
        </row>
        <row r="3952">
          <cell r="B3952" t="str">
            <v>F513403</v>
          </cell>
          <cell r="C3952" t="str">
            <v>F513403</v>
          </cell>
          <cell r="D3952">
            <v>13</v>
          </cell>
          <cell r="E3952" t="str">
            <v>F</v>
          </cell>
        </row>
        <row r="3953">
          <cell r="B3953" t="str">
            <v>F513404</v>
          </cell>
          <cell r="C3953" t="str">
            <v>F513404</v>
          </cell>
          <cell r="D3953">
            <v>13</v>
          </cell>
          <cell r="E3953" t="str">
            <v>F</v>
          </cell>
        </row>
        <row r="3954">
          <cell r="B3954" t="str">
            <v>F513405</v>
          </cell>
          <cell r="C3954" t="str">
            <v>F513405</v>
          </cell>
          <cell r="D3954">
            <v>13</v>
          </cell>
          <cell r="E3954" t="str">
            <v>F</v>
          </cell>
        </row>
        <row r="3955">
          <cell r="B3955" t="str">
            <v>F513406</v>
          </cell>
          <cell r="C3955" t="str">
            <v>F513406</v>
          </cell>
          <cell r="D3955">
            <v>13</v>
          </cell>
          <cell r="E3955" t="str">
            <v>F</v>
          </cell>
        </row>
        <row r="3956">
          <cell r="B3956" t="str">
            <v>1000AGTACWHSE</v>
          </cell>
          <cell r="C3956" t="str">
            <v>AGTACWHSE</v>
          </cell>
          <cell r="D3956">
            <v>12</v>
          </cell>
          <cell r="E3956" t="str">
            <v>G</v>
          </cell>
        </row>
        <row r="3957">
          <cell r="B3957" t="str">
            <v>F513407</v>
          </cell>
          <cell r="C3957" t="str">
            <v>F513407</v>
          </cell>
          <cell r="D3957">
            <v>13</v>
          </cell>
          <cell r="E3957" t="str">
            <v>F</v>
          </cell>
        </row>
        <row r="3958">
          <cell r="B3958" t="str">
            <v>F513408</v>
          </cell>
          <cell r="C3958" t="str">
            <v>F513408</v>
          </cell>
          <cell r="D3958">
            <v>13</v>
          </cell>
          <cell r="E3958" t="str">
            <v>F</v>
          </cell>
        </row>
        <row r="3959">
          <cell r="B3959" t="str">
            <v>F513409</v>
          </cell>
          <cell r="C3959" t="str">
            <v>F513409</v>
          </cell>
          <cell r="D3959">
            <v>13</v>
          </cell>
          <cell r="E3959" t="str">
            <v>F</v>
          </cell>
        </row>
        <row r="3960">
          <cell r="B3960" t="str">
            <v>F513410</v>
          </cell>
          <cell r="C3960" t="str">
            <v>F513410</v>
          </cell>
          <cell r="D3960">
            <v>13</v>
          </cell>
          <cell r="E3960" t="str">
            <v>F</v>
          </cell>
        </row>
        <row r="3961">
          <cell r="B3961" t="str">
            <v>F513411</v>
          </cell>
          <cell r="C3961" t="str">
            <v>F513411</v>
          </cell>
          <cell r="D3961">
            <v>13</v>
          </cell>
          <cell r="E3961" t="str">
            <v>F</v>
          </cell>
        </row>
        <row r="3962">
          <cell r="B3962" t="str">
            <v>F513412</v>
          </cell>
          <cell r="C3962" t="str">
            <v>F513412</v>
          </cell>
          <cell r="D3962">
            <v>13</v>
          </cell>
          <cell r="E3962" t="str">
            <v>F</v>
          </cell>
        </row>
        <row r="3963">
          <cell r="B3963" t="str">
            <v>1000AGTACSTRG</v>
          </cell>
          <cell r="C3963" t="str">
            <v>AGTACSTRG</v>
          </cell>
          <cell r="D3963">
            <v>12</v>
          </cell>
          <cell r="E3963" t="str">
            <v>G</v>
          </cell>
        </row>
        <row r="3964">
          <cell r="B3964" t="str">
            <v>F513413</v>
          </cell>
          <cell r="C3964" t="str">
            <v>F513413</v>
          </cell>
          <cell r="D3964">
            <v>13</v>
          </cell>
          <cell r="E3964" t="str">
            <v>F</v>
          </cell>
        </row>
        <row r="3965">
          <cell r="B3965" t="str">
            <v>F513414</v>
          </cell>
          <cell r="C3965" t="str">
            <v>F513414</v>
          </cell>
          <cell r="D3965">
            <v>13</v>
          </cell>
          <cell r="E3965" t="str">
            <v>F</v>
          </cell>
        </row>
        <row r="3966">
          <cell r="B3966" t="str">
            <v>F513415</v>
          </cell>
          <cell r="C3966" t="str">
            <v>F513415</v>
          </cell>
          <cell r="D3966">
            <v>13</v>
          </cell>
          <cell r="E3966" t="str">
            <v>F</v>
          </cell>
        </row>
        <row r="3967">
          <cell r="B3967" t="str">
            <v>F513416</v>
          </cell>
          <cell r="C3967" t="str">
            <v>F513416</v>
          </cell>
          <cell r="D3967">
            <v>13</v>
          </cell>
          <cell r="E3967" t="str">
            <v>F</v>
          </cell>
        </row>
        <row r="3968">
          <cell r="B3968" t="str">
            <v>F513417</v>
          </cell>
          <cell r="C3968" t="str">
            <v>F513417</v>
          </cell>
          <cell r="D3968">
            <v>13</v>
          </cell>
          <cell r="E3968" t="str">
            <v>F</v>
          </cell>
        </row>
        <row r="3969">
          <cell r="B3969" t="str">
            <v>F513418</v>
          </cell>
          <cell r="C3969" t="str">
            <v>F513418</v>
          </cell>
          <cell r="D3969">
            <v>13</v>
          </cell>
          <cell r="E3969" t="str">
            <v>F</v>
          </cell>
        </row>
        <row r="3970">
          <cell r="B3970" t="str">
            <v>1000ANTVSCSITE</v>
          </cell>
          <cell r="C3970" t="str">
            <v>ANTVSCSITE</v>
          </cell>
          <cell r="D3970">
            <v>10</v>
          </cell>
          <cell r="E3970" t="str">
            <v>G</v>
          </cell>
        </row>
        <row r="3971">
          <cell r="B3971" t="str">
            <v>F513419</v>
          </cell>
          <cell r="C3971" t="str">
            <v>F513419</v>
          </cell>
          <cell r="D3971">
            <v>11</v>
          </cell>
          <cell r="E3971" t="str">
            <v>F</v>
          </cell>
        </row>
        <row r="3972">
          <cell r="B3972" t="str">
            <v>F513420</v>
          </cell>
          <cell r="C3972" t="str">
            <v>F513420</v>
          </cell>
          <cell r="D3972">
            <v>11</v>
          </cell>
          <cell r="E3972" t="str">
            <v>F</v>
          </cell>
        </row>
        <row r="3973">
          <cell r="B3973" t="str">
            <v>F513421</v>
          </cell>
          <cell r="C3973" t="str">
            <v>F513421</v>
          </cell>
          <cell r="D3973">
            <v>11</v>
          </cell>
          <cell r="E3973" t="str">
            <v>F</v>
          </cell>
        </row>
        <row r="3974">
          <cell r="B3974" t="str">
            <v>F513422</v>
          </cell>
          <cell r="C3974" t="str">
            <v>F513422</v>
          </cell>
          <cell r="D3974">
            <v>11</v>
          </cell>
          <cell r="E3974" t="str">
            <v>F</v>
          </cell>
        </row>
        <row r="3975">
          <cell r="B3975" t="str">
            <v>F513423</v>
          </cell>
          <cell r="C3975" t="str">
            <v>F513423</v>
          </cell>
          <cell r="D3975">
            <v>11</v>
          </cell>
          <cell r="E3975" t="str">
            <v>F</v>
          </cell>
        </row>
        <row r="3976">
          <cell r="B3976" t="str">
            <v>F513424</v>
          </cell>
          <cell r="C3976" t="str">
            <v>F513424</v>
          </cell>
          <cell r="D3976">
            <v>11</v>
          </cell>
          <cell r="E3976" t="str">
            <v>F</v>
          </cell>
        </row>
        <row r="3977">
          <cell r="B3977" t="str">
            <v>F513425</v>
          </cell>
          <cell r="C3977" t="str">
            <v>F513425</v>
          </cell>
          <cell r="D3977">
            <v>11</v>
          </cell>
          <cell r="E3977" t="str">
            <v>F</v>
          </cell>
        </row>
        <row r="3978">
          <cell r="B3978" t="str">
            <v>1000AVSCMAIN</v>
          </cell>
          <cell r="C3978" t="str">
            <v>AVSCMAIN</v>
          </cell>
          <cell r="D3978">
            <v>12</v>
          </cell>
          <cell r="E3978" t="str">
            <v>G</v>
          </cell>
        </row>
        <row r="3979">
          <cell r="B3979" t="str">
            <v>F513426</v>
          </cell>
          <cell r="C3979" t="str">
            <v>F513426</v>
          </cell>
          <cell r="D3979">
            <v>13</v>
          </cell>
          <cell r="E3979" t="str">
            <v>F</v>
          </cell>
        </row>
        <row r="3980">
          <cell r="B3980" t="str">
            <v>F513427</v>
          </cell>
          <cell r="C3980" t="str">
            <v>F513427</v>
          </cell>
          <cell r="D3980">
            <v>13</v>
          </cell>
          <cell r="E3980" t="str">
            <v>F</v>
          </cell>
        </row>
        <row r="3981">
          <cell r="B3981" t="str">
            <v>F513428</v>
          </cell>
          <cell r="C3981" t="str">
            <v>F513428</v>
          </cell>
          <cell r="D3981">
            <v>13</v>
          </cell>
          <cell r="E3981" t="str">
            <v>F</v>
          </cell>
        </row>
        <row r="3982">
          <cell r="B3982" t="str">
            <v>F513429</v>
          </cell>
          <cell r="C3982" t="str">
            <v>F513429</v>
          </cell>
          <cell r="D3982">
            <v>13</v>
          </cell>
          <cell r="E3982" t="str">
            <v>F</v>
          </cell>
        </row>
        <row r="3983">
          <cell r="B3983" t="str">
            <v>F513430</v>
          </cell>
          <cell r="C3983" t="str">
            <v>F513430</v>
          </cell>
          <cell r="D3983">
            <v>13</v>
          </cell>
          <cell r="E3983" t="str">
            <v>F</v>
          </cell>
        </row>
        <row r="3984">
          <cell r="B3984" t="str">
            <v>F513431</v>
          </cell>
          <cell r="C3984" t="str">
            <v>F513431</v>
          </cell>
          <cell r="D3984">
            <v>13</v>
          </cell>
          <cell r="E3984" t="str">
            <v>F</v>
          </cell>
        </row>
        <row r="3985">
          <cell r="B3985" t="str">
            <v>1000AVSCGRG</v>
          </cell>
          <cell r="C3985" t="str">
            <v>AVSCGRG</v>
          </cell>
          <cell r="D3985">
            <v>12</v>
          </cell>
          <cell r="E3985" t="str">
            <v>G</v>
          </cell>
        </row>
        <row r="3986">
          <cell r="B3986" t="str">
            <v>F513432</v>
          </cell>
          <cell r="C3986" t="str">
            <v>F513432</v>
          </cell>
          <cell r="D3986">
            <v>13</v>
          </cell>
          <cell r="E3986" t="str">
            <v>F</v>
          </cell>
        </row>
        <row r="3987">
          <cell r="B3987" t="str">
            <v>F513433</v>
          </cell>
          <cell r="C3987" t="str">
            <v>F513433</v>
          </cell>
          <cell r="D3987">
            <v>13</v>
          </cell>
          <cell r="E3987" t="str">
            <v>F</v>
          </cell>
        </row>
        <row r="3988">
          <cell r="B3988" t="str">
            <v>F513434</v>
          </cell>
          <cell r="C3988" t="str">
            <v>F513434</v>
          </cell>
          <cell r="D3988">
            <v>13</v>
          </cell>
          <cell r="E3988" t="str">
            <v>F</v>
          </cell>
        </row>
        <row r="3989">
          <cell r="B3989" t="str">
            <v>F513435</v>
          </cell>
          <cell r="C3989" t="str">
            <v>F513435</v>
          </cell>
          <cell r="D3989">
            <v>13</v>
          </cell>
          <cell r="E3989" t="str">
            <v>F</v>
          </cell>
        </row>
        <row r="3990">
          <cell r="B3990" t="str">
            <v>F513436</v>
          </cell>
          <cell r="C3990" t="str">
            <v>F513436</v>
          </cell>
          <cell r="D3990">
            <v>13</v>
          </cell>
          <cell r="E3990" t="str">
            <v>F</v>
          </cell>
        </row>
        <row r="3991">
          <cell r="B3991" t="str">
            <v>F513437</v>
          </cell>
          <cell r="C3991" t="str">
            <v>F513437</v>
          </cell>
          <cell r="D3991">
            <v>13</v>
          </cell>
          <cell r="E3991" t="str">
            <v>F</v>
          </cell>
        </row>
        <row r="3992">
          <cell r="B3992" t="str">
            <v>1000ARHDSCSITE</v>
          </cell>
          <cell r="C3992" t="str">
            <v>ARHDSCSITE</v>
          </cell>
          <cell r="D3992">
            <v>10</v>
          </cell>
          <cell r="E3992" t="str">
            <v>G</v>
          </cell>
        </row>
        <row r="3993">
          <cell r="B3993" t="str">
            <v>F513438</v>
          </cell>
          <cell r="C3993" t="str">
            <v>F513438</v>
          </cell>
          <cell r="D3993">
            <v>11</v>
          </cell>
          <cell r="E3993" t="str">
            <v>F</v>
          </cell>
        </row>
        <row r="3994">
          <cell r="B3994" t="str">
            <v>F513439</v>
          </cell>
          <cell r="C3994" t="str">
            <v>F513439</v>
          </cell>
          <cell r="D3994">
            <v>11</v>
          </cell>
          <cell r="E3994" t="str">
            <v>F</v>
          </cell>
        </row>
        <row r="3995">
          <cell r="B3995" t="str">
            <v>F513440</v>
          </cell>
          <cell r="C3995" t="str">
            <v>F513440</v>
          </cell>
          <cell r="D3995">
            <v>11</v>
          </cell>
          <cell r="E3995" t="str">
            <v>F</v>
          </cell>
        </row>
        <row r="3996">
          <cell r="B3996" t="str">
            <v>F513441</v>
          </cell>
          <cell r="C3996" t="str">
            <v>F513441</v>
          </cell>
          <cell r="D3996">
            <v>11</v>
          </cell>
          <cell r="E3996" t="str">
            <v>F</v>
          </cell>
        </row>
        <row r="3997">
          <cell r="B3997" t="str">
            <v>F513442</v>
          </cell>
          <cell r="C3997" t="str">
            <v>F513442</v>
          </cell>
          <cell r="D3997">
            <v>11</v>
          </cell>
          <cell r="E3997" t="str">
            <v>F</v>
          </cell>
        </row>
        <row r="3998">
          <cell r="B3998" t="str">
            <v>F513443</v>
          </cell>
          <cell r="C3998" t="str">
            <v>F513443</v>
          </cell>
          <cell r="D3998">
            <v>11</v>
          </cell>
          <cell r="E3998" t="str">
            <v>F</v>
          </cell>
        </row>
        <row r="3999">
          <cell r="B3999" t="str">
            <v>F513444</v>
          </cell>
          <cell r="C3999" t="str">
            <v>F513444</v>
          </cell>
          <cell r="D3999">
            <v>11</v>
          </cell>
          <cell r="E3999" t="str">
            <v>F</v>
          </cell>
        </row>
        <row r="4000">
          <cell r="B4000" t="str">
            <v>1000ADSCMAIN</v>
          </cell>
          <cell r="C4000" t="str">
            <v>ADSCMAIN</v>
          </cell>
          <cell r="D4000">
            <v>12</v>
          </cell>
          <cell r="E4000" t="str">
            <v>G</v>
          </cell>
        </row>
        <row r="4001">
          <cell r="B4001" t="str">
            <v>F513445</v>
          </cell>
          <cell r="C4001" t="str">
            <v>F513445</v>
          </cell>
          <cell r="D4001">
            <v>13</v>
          </cell>
          <cell r="E4001" t="str">
            <v>F</v>
          </cell>
        </row>
        <row r="4002">
          <cell r="B4002" t="str">
            <v>F513446</v>
          </cell>
          <cell r="C4002" t="str">
            <v>F513446</v>
          </cell>
          <cell r="D4002">
            <v>13</v>
          </cell>
          <cell r="E4002" t="str">
            <v>F</v>
          </cell>
        </row>
        <row r="4003">
          <cell r="B4003" t="str">
            <v>F513447</v>
          </cell>
          <cell r="C4003" t="str">
            <v>F513447</v>
          </cell>
          <cell r="D4003">
            <v>13</v>
          </cell>
          <cell r="E4003" t="str">
            <v>F</v>
          </cell>
        </row>
        <row r="4004">
          <cell r="B4004" t="str">
            <v>F513448</v>
          </cell>
          <cell r="C4004" t="str">
            <v>F513448</v>
          </cell>
          <cell r="D4004">
            <v>13</v>
          </cell>
          <cell r="E4004" t="str">
            <v>F</v>
          </cell>
        </row>
        <row r="4005">
          <cell r="B4005" t="str">
            <v>F513449</v>
          </cell>
          <cell r="C4005" t="str">
            <v>F513449</v>
          </cell>
          <cell r="D4005">
            <v>13</v>
          </cell>
          <cell r="E4005" t="str">
            <v>F</v>
          </cell>
        </row>
        <row r="4006">
          <cell r="B4006" t="str">
            <v>F513450</v>
          </cell>
          <cell r="C4006" t="str">
            <v>F513450</v>
          </cell>
          <cell r="D4006">
            <v>13</v>
          </cell>
          <cell r="E4006" t="str">
            <v>F</v>
          </cell>
        </row>
        <row r="4007">
          <cell r="B4007" t="str">
            <v>1000ADSCGRG</v>
          </cell>
          <cell r="C4007" t="str">
            <v>ADSCGRG</v>
          </cell>
          <cell r="D4007">
            <v>12</v>
          </cell>
          <cell r="E4007" t="str">
            <v>G</v>
          </cell>
        </row>
        <row r="4008">
          <cell r="B4008" t="str">
            <v>F513451</v>
          </cell>
          <cell r="C4008" t="str">
            <v>F513451</v>
          </cell>
          <cell r="D4008">
            <v>13</v>
          </cell>
          <cell r="E4008" t="str">
            <v>F</v>
          </cell>
        </row>
        <row r="4009">
          <cell r="B4009" t="str">
            <v>F513452</v>
          </cell>
          <cell r="C4009" t="str">
            <v>F513452</v>
          </cell>
          <cell r="D4009">
            <v>13</v>
          </cell>
          <cell r="E4009" t="str">
            <v>F</v>
          </cell>
        </row>
        <row r="4010">
          <cell r="B4010" t="str">
            <v>F513453</v>
          </cell>
          <cell r="C4010" t="str">
            <v>F513453</v>
          </cell>
          <cell r="D4010">
            <v>13</v>
          </cell>
          <cell r="E4010" t="str">
            <v>F</v>
          </cell>
        </row>
        <row r="4011">
          <cell r="B4011" t="str">
            <v>F513454</v>
          </cell>
          <cell r="C4011" t="str">
            <v>F513454</v>
          </cell>
          <cell r="D4011">
            <v>13</v>
          </cell>
          <cell r="E4011" t="str">
            <v>F</v>
          </cell>
        </row>
        <row r="4012">
          <cell r="B4012" t="str">
            <v>F513455</v>
          </cell>
          <cell r="C4012" t="str">
            <v>F513455</v>
          </cell>
          <cell r="D4012">
            <v>13</v>
          </cell>
          <cell r="E4012" t="str">
            <v>F</v>
          </cell>
        </row>
        <row r="4013">
          <cell r="B4013" t="str">
            <v>F513456</v>
          </cell>
          <cell r="C4013" t="str">
            <v>F513456</v>
          </cell>
          <cell r="D4013">
            <v>13</v>
          </cell>
          <cell r="E4013" t="str">
            <v>F</v>
          </cell>
        </row>
        <row r="4014">
          <cell r="B4014" t="str">
            <v>1000BWSCSITE</v>
          </cell>
          <cell r="C4014" t="str">
            <v>BWSCSITE</v>
          </cell>
          <cell r="D4014">
            <v>10</v>
          </cell>
          <cell r="E4014" t="str">
            <v>G</v>
          </cell>
        </row>
        <row r="4015">
          <cell r="B4015" t="str">
            <v>F513457</v>
          </cell>
          <cell r="C4015" t="str">
            <v>F513457</v>
          </cell>
          <cell r="D4015">
            <v>11</v>
          </cell>
          <cell r="E4015" t="str">
            <v>F</v>
          </cell>
        </row>
        <row r="4016">
          <cell r="B4016" t="str">
            <v>F513458</v>
          </cell>
          <cell r="C4016" t="str">
            <v>F513458</v>
          </cell>
          <cell r="D4016">
            <v>11</v>
          </cell>
          <cell r="E4016" t="str">
            <v>F</v>
          </cell>
        </row>
        <row r="4017">
          <cell r="B4017" t="str">
            <v>F513459</v>
          </cell>
          <cell r="C4017" t="str">
            <v>F513459</v>
          </cell>
          <cell r="D4017">
            <v>11</v>
          </cell>
          <cell r="E4017" t="str">
            <v>F</v>
          </cell>
        </row>
        <row r="4018">
          <cell r="B4018" t="str">
            <v>F513460</v>
          </cell>
          <cell r="C4018" t="str">
            <v>F513460</v>
          </cell>
          <cell r="D4018">
            <v>11</v>
          </cell>
          <cell r="E4018" t="str">
            <v>F</v>
          </cell>
        </row>
        <row r="4019">
          <cell r="B4019" t="str">
            <v>F513461</v>
          </cell>
          <cell r="C4019" t="str">
            <v>F513461</v>
          </cell>
          <cell r="D4019">
            <v>11</v>
          </cell>
          <cell r="E4019" t="str">
            <v>F</v>
          </cell>
        </row>
        <row r="4020">
          <cell r="B4020" t="str">
            <v>F513462</v>
          </cell>
          <cell r="C4020" t="str">
            <v>F513462</v>
          </cell>
          <cell r="D4020">
            <v>11</v>
          </cell>
          <cell r="E4020" t="str">
            <v>F</v>
          </cell>
        </row>
        <row r="4021">
          <cell r="B4021" t="str">
            <v>F513463</v>
          </cell>
          <cell r="C4021" t="str">
            <v>F513463</v>
          </cell>
          <cell r="D4021">
            <v>11</v>
          </cell>
          <cell r="E4021" t="str">
            <v>F</v>
          </cell>
        </row>
        <row r="4022">
          <cell r="B4022" t="str">
            <v>1000BWSCMAIN</v>
          </cell>
          <cell r="C4022" t="str">
            <v>BWSCMAIN</v>
          </cell>
          <cell r="D4022">
            <v>12</v>
          </cell>
          <cell r="E4022" t="str">
            <v>G</v>
          </cell>
        </row>
        <row r="4023">
          <cell r="B4023" t="str">
            <v>F513464</v>
          </cell>
          <cell r="C4023" t="str">
            <v>F513464</v>
          </cell>
          <cell r="D4023">
            <v>13</v>
          </cell>
          <cell r="E4023" t="str">
            <v>F</v>
          </cell>
        </row>
        <row r="4024">
          <cell r="B4024" t="str">
            <v>F513465</v>
          </cell>
          <cell r="C4024" t="str">
            <v>F513465</v>
          </cell>
          <cell r="D4024">
            <v>13</v>
          </cell>
          <cell r="E4024" t="str">
            <v>F</v>
          </cell>
        </row>
        <row r="4025">
          <cell r="B4025" t="str">
            <v>F513466</v>
          </cell>
          <cell r="C4025" t="str">
            <v>F513466</v>
          </cell>
          <cell r="D4025">
            <v>13</v>
          </cell>
          <cell r="E4025" t="str">
            <v>F</v>
          </cell>
        </row>
        <row r="4026">
          <cell r="B4026" t="str">
            <v>F513467</v>
          </cell>
          <cell r="C4026" t="str">
            <v>F513467</v>
          </cell>
          <cell r="D4026">
            <v>13</v>
          </cell>
          <cell r="E4026" t="str">
            <v>F</v>
          </cell>
        </row>
        <row r="4027">
          <cell r="B4027" t="str">
            <v>F513468</v>
          </cell>
          <cell r="C4027" t="str">
            <v>F513468</v>
          </cell>
          <cell r="D4027">
            <v>13</v>
          </cell>
          <cell r="E4027" t="str">
            <v>F</v>
          </cell>
        </row>
        <row r="4028">
          <cell r="B4028" t="str">
            <v>F513469</v>
          </cell>
          <cell r="C4028" t="str">
            <v>F513469</v>
          </cell>
          <cell r="D4028">
            <v>13</v>
          </cell>
          <cell r="E4028" t="str">
            <v>F</v>
          </cell>
        </row>
        <row r="4029">
          <cell r="B4029" t="str">
            <v>1000BWSCGRG</v>
          </cell>
          <cell r="C4029" t="str">
            <v>BWSCGRG</v>
          </cell>
          <cell r="D4029">
            <v>12</v>
          </cell>
          <cell r="E4029" t="str">
            <v>G</v>
          </cell>
        </row>
        <row r="4030">
          <cell r="B4030" t="str">
            <v>F513470</v>
          </cell>
          <cell r="C4030" t="str">
            <v>F513470</v>
          </cell>
          <cell r="D4030">
            <v>13</v>
          </cell>
          <cell r="E4030" t="str">
            <v>F</v>
          </cell>
        </row>
        <row r="4031">
          <cell r="B4031" t="str">
            <v>F513471</v>
          </cell>
          <cell r="C4031" t="str">
            <v>F513471</v>
          </cell>
          <cell r="D4031">
            <v>13</v>
          </cell>
          <cell r="E4031" t="str">
            <v>F</v>
          </cell>
        </row>
        <row r="4032">
          <cell r="B4032" t="str">
            <v>F513472</v>
          </cell>
          <cell r="C4032" t="str">
            <v>F513472</v>
          </cell>
          <cell r="D4032">
            <v>13</v>
          </cell>
          <cell r="E4032" t="str">
            <v>F</v>
          </cell>
        </row>
        <row r="4033">
          <cell r="B4033" t="str">
            <v>F513473</v>
          </cell>
          <cell r="C4033" t="str">
            <v>F513473</v>
          </cell>
          <cell r="D4033">
            <v>13</v>
          </cell>
          <cell r="E4033" t="str">
            <v>F</v>
          </cell>
        </row>
        <row r="4034">
          <cell r="B4034" t="str">
            <v>F513474</v>
          </cell>
          <cell r="C4034" t="str">
            <v>F513474</v>
          </cell>
          <cell r="D4034">
            <v>13</v>
          </cell>
          <cell r="E4034" t="str">
            <v>F</v>
          </cell>
        </row>
        <row r="4035">
          <cell r="B4035" t="str">
            <v>F513475</v>
          </cell>
          <cell r="C4035" t="str">
            <v>F513475</v>
          </cell>
          <cell r="D4035">
            <v>13</v>
          </cell>
          <cell r="E4035" t="str">
            <v>F</v>
          </cell>
        </row>
        <row r="4036">
          <cell r="B4036" t="str">
            <v>1000BWSCWHSE</v>
          </cell>
          <cell r="C4036" t="str">
            <v>BWSCWHSE</v>
          </cell>
          <cell r="D4036">
            <v>12</v>
          </cell>
          <cell r="E4036" t="str">
            <v>G</v>
          </cell>
        </row>
        <row r="4037">
          <cell r="B4037" t="str">
            <v>F513476</v>
          </cell>
          <cell r="C4037" t="str">
            <v>F513476</v>
          </cell>
          <cell r="D4037">
            <v>13</v>
          </cell>
          <cell r="E4037" t="str">
            <v>F</v>
          </cell>
        </row>
        <row r="4038">
          <cell r="B4038" t="str">
            <v>F513477</v>
          </cell>
          <cell r="C4038" t="str">
            <v>F513477</v>
          </cell>
          <cell r="D4038">
            <v>13</v>
          </cell>
          <cell r="E4038" t="str">
            <v>F</v>
          </cell>
        </row>
        <row r="4039">
          <cell r="B4039" t="str">
            <v>F513478</v>
          </cell>
          <cell r="C4039" t="str">
            <v>F513478</v>
          </cell>
          <cell r="D4039">
            <v>13</v>
          </cell>
          <cell r="E4039" t="str">
            <v>F</v>
          </cell>
        </row>
        <row r="4040">
          <cell r="B4040" t="str">
            <v>F513479</v>
          </cell>
          <cell r="C4040" t="str">
            <v>F513479</v>
          </cell>
          <cell r="D4040">
            <v>13</v>
          </cell>
          <cell r="E4040" t="str">
            <v>F</v>
          </cell>
        </row>
        <row r="4041">
          <cell r="B4041" t="str">
            <v>F513480</v>
          </cell>
          <cell r="C4041" t="str">
            <v>F513480</v>
          </cell>
          <cell r="D4041">
            <v>13</v>
          </cell>
          <cell r="E4041" t="str">
            <v>F</v>
          </cell>
        </row>
        <row r="4042">
          <cell r="B4042" t="str">
            <v>F513481</v>
          </cell>
          <cell r="C4042" t="str">
            <v>F513481</v>
          </cell>
          <cell r="D4042">
            <v>13</v>
          </cell>
          <cell r="E4042" t="str">
            <v>F</v>
          </cell>
        </row>
        <row r="4043">
          <cell r="B4043" t="str">
            <v>1000BIGCRKGH</v>
          </cell>
          <cell r="C4043" t="str">
            <v>BIGCRKGH</v>
          </cell>
          <cell r="D4043">
            <v>10</v>
          </cell>
          <cell r="E4043" t="str">
            <v>G</v>
          </cell>
        </row>
        <row r="4044">
          <cell r="B4044" t="str">
            <v>F515288</v>
          </cell>
          <cell r="C4044" t="str">
            <v>F515288</v>
          </cell>
          <cell r="D4044">
            <v>11</v>
          </cell>
          <cell r="E4044" t="str">
            <v>F</v>
          </cell>
        </row>
        <row r="4045">
          <cell r="B4045" t="str">
            <v>F515289</v>
          </cell>
          <cell r="C4045" t="str">
            <v>F515289</v>
          </cell>
          <cell r="D4045">
            <v>11</v>
          </cell>
          <cell r="E4045" t="str">
            <v>F</v>
          </cell>
        </row>
        <row r="4046">
          <cell r="B4046" t="str">
            <v>F515290</v>
          </cell>
          <cell r="C4046" t="str">
            <v>F515290</v>
          </cell>
          <cell r="D4046">
            <v>11</v>
          </cell>
          <cell r="E4046" t="str">
            <v>F</v>
          </cell>
        </row>
        <row r="4047">
          <cell r="B4047" t="str">
            <v>F515291</v>
          </cell>
          <cell r="C4047" t="str">
            <v>F515291</v>
          </cell>
          <cell r="D4047">
            <v>11</v>
          </cell>
          <cell r="E4047" t="str">
            <v>F</v>
          </cell>
        </row>
        <row r="4048">
          <cell r="B4048" t="str">
            <v>F515292</v>
          </cell>
          <cell r="C4048" t="str">
            <v>F515292</v>
          </cell>
          <cell r="D4048">
            <v>11</v>
          </cell>
          <cell r="E4048" t="str">
            <v>F</v>
          </cell>
        </row>
        <row r="4049">
          <cell r="B4049" t="str">
            <v>F515293</v>
          </cell>
          <cell r="C4049" t="str">
            <v>F515293</v>
          </cell>
          <cell r="D4049">
            <v>11</v>
          </cell>
          <cell r="E4049" t="str">
            <v>F</v>
          </cell>
        </row>
        <row r="4050">
          <cell r="B4050" t="str">
            <v>F515294</v>
          </cell>
          <cell r="C4050" t="str">
            <v>F515294</v>
          </cell>
          <cell r="D4050">
            <v>11</v>
          </cell>
          <cell r="E4050" t="str">
            <v>F</v>
          </cell>
        </row>
        <row r="4051">
          <cell r="B4051" t="str">
            <v>1000BISHSCSITE</v>
          </cell>
          <cell r="C4051" t="str">
            <v>BISHSCSITE</v>
          </cell>
          <cell r="D4051">
            <v>10</v>
          </cell>
          <cell r="E4051" t="str">
            <v>G</v>
          </cell>
        </row>
        <row r="4052">
          <cell r="B4052" t="str">
            <v>F513482</v>
          </cell>
          <cell r="C4052" t="str">
            <v>F513482</v>
          </cell>
          <cell r="D4052">
            <v>11</v>
          </cell>
          <cell r="E4052" t="str">
            <v>F</v>
          </cell>
        </row>
        <row r="4053">
          <cell r="B4053" t="str">
            <v>F513483</v>
          </cell>
          <cell r="C4053" t="str">
            <v>F513483</v>
          </cell>
          <cell r="D4053">
            <v>11</v>
          </cell>
          <cell r="E4053" t="str">
            <v>F</v>
          </cell>
        </row>
        <row r="4054">
          <cell r="B4054" t="str">
            <v>F513484</v>
          </cell>
          <cell r="C4054" t="str">
            <v>F513484</v>
          </cell>
          <cell r="D4054">
            <v>11</v>
          </cell>
          <cell r="E4054" t="str">
            <v>F</v>
          </cell>
        </row>
        <row r="4055">
          <cell r="B4055" t="str">
            <v>F513485</v>
          </cell>
          <cell r="C4055" t="str">
            <v>F513485</v>
          </cell>
          <cell r="D4055">
            <v>11</v>
          </cell>
          <cell r="E4055" t="str">
            <v>F</v>
          </cell>
        </row>
        <row r="4056">
          <cell r="B4056" t="str">
            <v>F513486</v>
          </cell>
          <cell r="C4056" t="str">
            <v>F513486</v>
          </cell>
          <cell r="D4056">
            <v>11</v>
          </cell>
          <cell r="E4056" t="str">
            <v>F</v>
          </cell>
        </row>
        <row r="4057">
          <cell r="B4057" t="str">
            <v>F513487</v>
          </cell>
          <cell r="C4057" t="str">
            <v>F513487</v>
          </cell>
          <cell r="D4057">
            <v>11</v>
          </cell>
          <cell r="E4057" t="str">
            <v>F</v>
          </cell>
        </row>
        <row r="4058">
          <cell r="B4058" t="str">
            <v>F513488</v>
          </cell>
          <cell r="C4058" t="str">
            <v>F513488</v>
          </cell>
          <cell r="D4058">
            <v>11</v>
          </cell>
          <cell r="E4058" t="str">
            <v>F</v>
          </cell>
        </row>
        <row r="4059">
          <cell r="B4059" t="str">
            <v>1000BPSCMAIN</v>
          </cell>
          <cell r="C4059" t="str">
            <v>BPSCMAIN</v>
          </cell>
          <cell r="D4059">
            <v>12</v>
          </cell>
          <cell r="E4059" t="str">
            <v>G</v>
          </cell>
        </row>
        <row r="4060">
          <cell r="B4060" t="str">
            <v>F513489</v>
          </cell>
          <cell r="C4060" t="str">
            <v>F513489</v>
          </cell>
          <cell r="D4060">
            <v>13</v>
          </cell>
          <cell r="E4060" t="str">
            <v>F</v>
          </cell>
        </row>
        <row r="4061">
          <cell r="B4061" t="str">
            <v>F513490</v>
          </cell>
          <cell r="C4061" t="str">
            <v>F513490</v>
          </cell>
          <cell r="D4061">
            <v>13</v>
          </cell>
          <cell r="E4061" t="str">
            <v>F</v>
          </cell>
        </row>
        <row r="4062">
          <cell r="B4062" t="str">
            <v>F513491</v>
          </cell>
          <cell r="C4062" t="str">
            <v>F513491</v>
          </cell>
          <cell r="D4062">
            <v>13</v>
          </cell>
          <cell r="E4062" t="str">
            <v>F</v>
          </cell>
        </row>
        <row r="4063">
          <cell r="B4063" t="str">
            <v>F513492</v>
          </cell>
          <cell r="C4063" t="str">
            <v>F513492</v>
          </cell>
          <cell r="D4063">
            <v>13</v>
          </cell>
          <cell r="E4063" t="str">
            <v>F</v>
          </cell>
        </row>
        <row r="4064">
          <cell r="B4064" t="str">
            <v>F513493</v>
          </cell>
          <cell r="C4064" t="str">
            <v>F513493</v>
          </cell>
          <cell r="D4064">
            <v>13</v>
          </cell>
          <cell r="E4064" t="str">
            <v>F</v>
          </cell>
        </row>
        <row r="4065">
          <cell r="B4065" t="str">
            <v>F513494</v>
          </cell>
          <cell r="C4065" t="str">
            <v>F513494</v>
          </cell>
          <cell r="D4065">
            <v>13</v>
          </cell>
          <cell r="E4065" t="str">
            <v>F</v>
          </cell>
        </row>
        <row r="4066">
          <cell r="B4066" t="str">
            <v>1000BPSCGRG</v>
          </cell>
          <cell r="C4066" t="str">
            <v>BPSCGRG</v>
          </cell>
          <cell r="D4066">
            <v>12</v>
          </cell>
          <cell r="E4066" t="str">
            <v>G</v>
          </cell>
        </row>
        <row r="4067">
          <cell r="B4067" t="str">
            <v>F513495</v>
          </cell>
          <cell r="C4067" t="str">
            <v>F513495</v>
          </cell>
          <cell r="D4067">
            <v>13</v>
          </cell>
          <cell r="E4067" t="str">
            <v>F</v>
          </cell>
        </row>
        <row r="4068">
          <cell r="B4068" t="str">
            <v>F513496</v>
          </cell>
          <cell r="C4068" t="str">
            <v>F513496</v>
          </cell>
          <cell r="D4068">
            <v>13</v>
          </cell>
          <cell r="E4068" t="str">
            <v>F</v>
          </cell>
        </row>
        <row r="4069">
          <cell r="B4069" t="str">
            <v>F513497</v>
          </cell>
          <cell r="C4069" t="str">
            <v>F513497</v>
          </cell>
          <cell r="D4069">
            <v>13</v>
          </cell>
          <cell r="E4069" t="str">
            <v>F</v>
          </cell>
        </row>
        <row r="4070">
          <cell r="B4070" t="str">
            <v>F513498</v>
          </cell>
          <cell r="C4070" t="str">
            <v>F513498</v>
          </cell>
          <cell r="D4070">
            <v>13</v>
          </cell>
          <cell r="E4070" t="str">
            <v>F</v>
          </cell>
        </row>
        <row r="4071">
          <cell r="B4071" t="str">
            <v>F513499</v>
          </cell>
          <cell r="C4071" t="str">
            <v>F513499</v>
          </cell>
          <cell r="D4071">
            <v>13</v>
          </cell>
          <cell r="E4071" t="str">
            <v>F</v>
          </cell>
        </row>
        <row r="4072">
          <cell r="B4072" t="str">
            <v>F513500</v>
          </cell>
          <cell r="C4072" t="str">
            <v>F513500</v>
          </cell>
          <cell r="D4072">
            <v>13</v>
          </cell>
          <cell r="E4072" t="str">
            <v>F</v>
          </cell>
        </row>
        <row r="4073">
          <cell r="B4073" t="str">
            <v>1000FRPKSCSITE</v>
          </cell>
          <cell r="C4073" t="str">
            <v>FRPKSCSITE</v>
          </cell>
          <cell r="D4073">
            <v>10</v>
          </cell>
          <cell r="E4073" t="str">
            <v>G</v>
          </cell>
        </row>
        <row r="4074">
          <cell r="B4074" t="str">
            <v>F513501</v>
          </cell>
          <cell r="C4074" t="str">
            <v>F513501</v>
          </cell>
          <cell r="D4074">
            <v>11</v>
          </cell>
          <cell r="E4074" t="str">
            <v>F</v>
          </cell>
        </row>
        <row r="4075">
          <cell r="B4075" t="str">
            <v>F513502</v>
          </cell>
          <cell r="C4075" t="str">
            <v>F513502</v>
          </cell>
          <cell r="D4075">
            <v>11</v>
          </cell>
          <cell r="E4075" t="str">
            <v>F</v>
          </cell>
        </row>
        <row r="4076">
          <cell r="B4076" t="str">
            <v>F513503</v>
          </cell>
          <cell r="C4076" t="str">
            <v>F513503</v>
          </cell>
          <cell r="D4076">
            <v>11</v>
          </cell>
          <cell r="E4076" t="str">
            <v>F</v>
          </cell>
        </row>
        <row r="4077">
          <cell r="B4077" t="str">
            <v>F513504</v>
          </cell>
          <cell r="C4077" t="str">
            <v>F513504</v>
          </cell>
          <cell r="D4077">
            <v>11</v>
          </cell>
          <cell r="E4077" t="str">
            <v>F</v>
          </cell>
        </row>
        <row r="4078">
          <cell r="B4078" t="str">
            <v>F513505</v>
          </cell>
          <cell r="C4078" t="str">
            <v>F513505</v>
          </cell>
          <cell r="D4078">
            <v>11</v>
          </cell>
          <cell r="E4078" t="str">
            <v>F</v>
          </cell>
        </row>
        <row r="4079">
          <cell r="B4079" t="str">
            <v>F513506</v>
          </cell>
          <cell r="C4079" t="str">
            <v>F513506</v>
          </cell>
          <cell r="D4079">
            <v>11</v>
          </cell>
          <cell r="E4079" t="str">
            <v>F</v>
          </cell>
        </row>
        <row r="4080">
          <cell r="B4080" t="str">
            <v>F513507</v>
          </cell>
          <cell r="C4080" t="str">
            <v>F513507</v>
          </cell>
          <cell r="D4080">
            <v>11</v>
          </cell>
          <cell r="E4080" t="str">
            <v>F</v>
          </cell>
        </row>
        <row r="4081">
          <cell r="B4081" t="str">
            <v>1000FPSCMAIN</v>
          </cell>
          <cell r="C4081" t="str">
            <v>FPSCMAIN</v>
          </cell>
          <cell r="D4081">
            <v>12</v>
          </cell>
          <cell r="E4081" t="str">
            <v>G</v>
          </cell>
        </row>
        <row r="4082">
          <cell r="B4082" t="str">
            <v>F513508</v>
          </cell>
          <cell r="C4082" t="str">
            <v>F513508</v>
          </cell>
          <cell r="D4082">
            <v>13</v>
          </cell>
          <cell r="E4082" t="str">
            <v>F</v>
          </cell>
        </row>
        <row r="4083">
          <cell r="B4083" t="str">
            <v>F513509</v>
          </cell>
          <cell r="C4083" t="str">
            <v>F513509</v>
          </cell>
          <cell r="D4083">
            <v>13</v>
          </cell>
          <cell r="E4083" t="str">
            <v>F</v>
          </cell>
        </row>
        <row r="4084">
          <cell r="B4084" t="str">
            <v>F513510</v>
          </cell>
          <cell r="C4084" t="str">
            <v>F513510</v>
          </cell>
          <cell r="D4084">
            <v>13</v>
          </cell>
          <cell r="E4084" t="str">
            <v>F</v>
          </cell>
        </row>
        <row r="4085">
          <cell r="B4085" t="str">
            <v>F513511</v>
          </cell>
          <cell r="C4085" t="str">
            <v>F513511</v>
          </cell>
          <cell r="D4085">
            <v>13</v>
          </cell>
          <cell r="E4085" t="str">
            <v>F</v>
          </cell>
        </row>
        <row r="4086">
          <cell r="B4086" t="str">
            <v>F513512</v>
          </cell>
          <cell r="C4086" t="str">
            <v>F513512</v>
          </cell>
          <cell r="D4086">
            <v>13</v>
          </cell>
          <cell r="E4086" t="str">
            <v>F</v>
          </cell>
        </row>
        <row r="4087">
          <cell r="B4087" t="str">
            <v>F513513</v>
          </cell>
          <cell r="C4087" t="str">
            <v>F513513</v>
          </cell>
          <cell r="D4087">
            <v>13</v>
          </cell>
          <cell r="E4087" t="str">
            <v>F</v>
          </cell>
        </row>
        <row r="4088">
          <cell r="B4088" t="str">
            <v>1000FPSCGRG</v>
          </cell>
          <cell r="C4088" t="str">
            <v>FPSCGRG</v>
          </cell>
          <cell r="D4088">
            <v>12</v>
          </cell>
          <cell r="E4088" t="str">
            <v>G</v>
          </cell>
        </row>
        <row r="4089">
          <cell r="B4089" t="str">
            <v>F513514</v>
          </cell>
          <cell r="C4089" t="str">
            <v>F513514</v>
          </cell>
          <cell r="D4089">
            <v>13</v>
          </cell>
          <cell r="E4089" t="str">
            <v>F</v>
          </cell>
        </row>
        <row r="4090">
          <cell r="B4090" t="str">
            <v>F513515</v>
          </cell>
          <cell r="C4090" t="str">
            <v>F513515</v>
          </cell>
          <cell r="D4090">
            <v>13</v>
          </cell>
          <cell r="E4090" t="str">
            <v>F</v>
          </cell>
        </row>
        <row r="4091">
          <cell r="B4091" t="str">
            <v>F513516</v>
          </cell>
          <cell r="C4091" t="str">
            <v>F513516</v>
          </cell>
          <cell r="D4091">
            <v>13</v>
          </cell>
          <cell r="E4091" t="str">
            <v>F</v>
          </cell>
        </row>
        <row r="4092">
          <cell r="B4092" t="str">
            <v>F513517</v>
          </cell>
          <cell r="C4092" t="str">
            <v>F513517</v>
          </cell>
          <cell r="D4092">
            <v>13</v>
          </cell>
          <cell r="E4092" t="str">
            <v>F</v>
          </cell>
        </row>
        <row r="4093">
          <cell r="B4093" t="str">
            <v>F513518</v>
          </cell>
          <cell r="C4093" t="str">
            <v>F513518</v>
          </cell>
          <cell r="D4093">
            <v>13</v>
          </cell>
          <cell r="E4093" t="str">
            <v>F</v>
          </cell>
        </row>
        <row r="4094">
          <cell r="B4094" t="str">
            <v>F513519</v>
          </cell>
          <cell r="C4094" t="str">
            <v>F513519</v>
          </cell>
          <cell r="D4094">
            <v>13</v>
          </cell>
          <cell r="E4094" t="str">
            <v>F</v>
          </cell>
        </row>
        <row r="4095">
          <cell r="B4095" t="str">
            <v>1000INNVMAIN</v>
          </cell>
          <cell r="C4095" t="str">
            <v>INNVMAIN</v>
          </cell>
          <cell r="D4095">
            <v>10</v>
          </cell>
          <cell r="E4095" t="str">
            <v>G</v>
          </cell>
        </row>
        <row r="4096">
          <cell r="B4096" t="str">
            <v>F526520</v>
          </cell>
          <cell r="C4096" t="str">
            <v>F526520</v>
          </cell>
          <cell r="D4096">
            <v>11</v>
          </cell>
          <cell r="E4096" t="str">
            <v>F</v>
          </cell>
        </row>
        <row r="4097">
          <cell r="B4097" t="str">
            <v>F526521</v>
          </cell>
          <cell r="C4097" t="str">
            <v>F526521</v>
          </cell>
          <cell r="D4097">
            <v>11</v>
          </cell>
          <cell r="E4097" t="str">
            <v>F</v>
          </cell>
        </row>
        <row r="4098">
          <cell r="B4098" t="str">
            <v>F526522</v>
          </cell>
          <cell r="C4098" t="str">
            <v>F526522</v>
          </cell>
          <cell r="D4098">
            <v>11</v>
          </cell>
          <cell r="E4098" t="str">
            <v>F</v>
          </cell>
        </row>
        <row r="4099">
          <cell r="B4099" t="str">
            <v>F526523</v>
          </cell>
          <cell r="C4099" t="str">
            <v>F526523</v>
          </cell>
          <cell r="D4099">
            <v>11</v>
          </cell>
          <cell r="E4099" t="str">
            <v>F</v>
          </cell>
        </row>
        <row r="4100">
          <cell r="B4100" t="str">
            <v>F526525</v>
          </cell>
          <cell r="C4100" t="str">
            <v>F526525</v>
          </cell>
          <cell r="D4100">
            <v>11</v>
          </cell>
          <cell r="E4100" t="str">
            <v>F</v>
          </cell>
        </row>
        <row r="4101">
          <cell r="B4101" t="str">
            <v>1000KERNSCSITE</v>
          </cell>
          <cell r="C4101" t="str">
            <v>KERNSCSITE</v>
          </cell>
          <cell r="D4101">
            <v>10</v>
          </cell>
          <cell r="E4101" t="str">
            <v>G</v>
          </cell>
        </row>
        <row r="4102">
          <cell r="B4102" t="str">
            <v>F513520</v>
          </cell>
          <cell r="C4102" t="str">
            <v>F513520</v>
          </cell>
          <cell r="D4102">
            <v>11</v>
          </cell>
          <cell r="E4102" t="str">
            <v>F</v>
          </cell>
        </row>
        <row r="4103">
          <cell r="B4103" t="str">
            <v>F513521</v>
          </cell>
          <cell r="C4103" t="str">
            <v>F513521</v>
          </cell>
          <cell r="D4103">
            <v>11</v>
          </cell>
          <cell r="E4103" t="str">
            <v>F</v>
          </cell>
        </row>
        <row r="4104">
          <cell r="B4104" t="str">
            <v>F513522</v>
          </cell>
          <cell r="C4104" t="str">
            <v>F513522</v>
          </cell>
          <cell r="D4104">
            <v>11</v>
          </cell>
          <cell r="E4104" t="str">
            <v>F</v>
          </cell>
        </row>
        <row r="4105">
          <cell r="B4105" t="str">
            <v>F513523</v>
          </cell>
          <cell r="C4105" t="str">
            <v>F513523</v>
          </cell>
          <cell r="D4105">
            <v>11</v>
          </cell>
          <cell r="E4105" t="str">
            <v>F</v>
          </cell>
        </row>
        <row r="4106">
          <cell r="B4106" t="str">
            <v>F513524</v>
          </cell>
          <cell r="C4106" t="str">
            <v>F513524</v>
          </cell>
          <cell r="D4106">
            <v>11</v>
          </cell>
          <cell r="E4106" t="str">
            <v>F</v>
          </cell>
        </row>
        <row r="4107">
          <cell r="B4107" t="str">
            <v>F513525</v>
          </cell>
          <cell r="C4107" t="str">
            <v>F513525</v>
          </cell>
          <cell r="D4107">
            <v>11</v>
          </cell>
          <cell r="E4107" t="str">
            <v>F</v>
          </cell>
        </row>
        <row r="4108">
          <cell r="B4108" t="str">
            <v>F513526</v>
          </cell>
          <cell r="C4108" t="str">
            <v>F513526</v>
          </cell>
          <cell r="D4108">
            <v>11</v>
          </cell>
          <cell r="E4108" t="str">
            <v>F</v>
          </cell>
        </row>
        <row r="4109">
          <cell r="B4109" t="str">
            <v>1000KESCMAIN</v>
          </cell>
          <cell r="C4109" t="str">
            <v>KESCMAIN</v>
          </cell>
          <cell r="D4109">
            <v>12</v>
          </cell>
          <cell r="E4109" t="str">
            <v>G</v>
          </cell>
        </row>
        <row r="4110">
          <cell r="B4110" t="str">
            <v>F513527</v>
          </cell>
          <cell r="C4110" t="str">
            <v>F513527</v>
          </cell>
          <cell r="D4110">
            <v>13</v>
          </cell>
          <cell r="E4110" t="str">
            <v>F</v>
          </cell>
        </row>
        <row r="4111">
          <cell r="B4111" t="str">
            <v>F513528</v>
          </cell>
          <cell r="C4111" t="str">
            <v>F513528</v>
          </cell>
          <cell r="D4111">
            <v>13</v>
          </cell>
          <cell r="E4111" t="str">
            <v>F</v>
          </cell>
        </row>
        <row r="4112">
          <cell r="B4112" t="str">
            <v>F513529</v>
          </cell>
          <cell r="C4112" t="str">
            <v>F513529</v>
          </cell>
          <cell r="D4112">
            <v>13</v>
          </cell>
          <cell r="E4112" t="str">
            <v>F</v>
          </cell>
        </row>
        <row r="4113">
          <cell r="B4113" t="str">
            <v>F513530</v>
          </cell>
          <cell r="C4113" t="str">
            <v>F513530</v>
          </cell>
          <cell r="D4113">
            <v>13</v>
          </cell>
          <cell r="E4113" t="str">
            <v>F</v>
          </cell>
        </row>
        <row r="4114">
          <cell r="B4114" t="str">
            <v>F513531</v>
          </cell>
          <cell r="C4114" t="str">
            <v>F513531</v>
          </cell>
          <cell r="D4114">
            <v>13</v>
          </cell>
          <cell r="E4114" t="str">
            <v>F</v>
          </cell>
        </row>
        <row r="4115">
          <cell r="B4115" t="str">
            <v>F513532</v>
          </cell>
          <cell r="C4115" t="str">
            <v>F513532</v>
          </cell>
          <cell r="D4115">
            <v>13</v>
          </cell>
          <cell r="E4115" t="str">
            <v>F</v>
          </cell>
        </row>
        <row r="4116">
          <cell r="B4116" t="str">
            <v>1000KESCEGRG</v>
          </cell>
          <cell r="C4116" t="str">
            <v>KESCEGRG</v>
          </cell>
          <cell r="D4116">
            <v>12</v>
          </cell>
          <cell r="E4116" t="str">
            <v>G</v>
          </cell>
        </row>
        <row r="4117">
          <cell r="B4117" t="str">
            <v>F513533</v>
          </cell>
          <cell r="C4117" t="str">
            <v>F513533</v>
          </cell>
          <cell r="D4117">
            <v>13</v>
          </cell>
          <cell r="E4117" t="str">
            <v>F</v>
          </cell>
        </row>
        <row r="4118">
          <cell r="B4118" t="str">
            <v>F513534</v>
          </cell>
          <cell r="C4118" t="str">
            <v>F513534</v>
          </cell>
          <cell r="D4118">
            <v>13</v>
          </cell>
          <cell r="E4118" t="str">
            <v>F</v>
          </cell>
        </row>
        <row r="4119">
          <cell r="B4119" t="str">
            <v>F513535</v>
          </cell>
          <cell r="C4119" t="str">
            <v>F513535</v>
          </cell>
          <cell r="D4119">
            <v>13</v>
          </cell>
          <cell r="E4119" t="str">
            <v>F</v>
          </cell>
        </row>
        <row r="4120">
          <cell r="B4120" t="str">
            <v>F513536</v>
          </cell>
          <cell r="C4120" t="str">
            <v>F513536</v>
          </cell>
          <cell r="D4120">
            <v>13</v>
          </cell>
          <cell r="E4120" t="str">
            <v>F</v>
          </cell>
        </row>
        <row r="4121">
          <cell r="B4121" t="str">
            <v>F513537</v>
          </cell>
          <cell r="C4121" t="str">
            <v>F513537</v>
          </cell>
          <cell r="D4121">
            <v>13</v>
          </cell>
          <cell r="E4121" t="str">
            <v>F</v>
          </cell>
        </row>
        <row r="4122">
          <cell r="B4122" t="str">
            <v>F513538</v>
          </cell>
          <cell r="C4122" t="str">
            <v>F513538</v>
          </cell>
          <cell r="D4122">
            <v>13</v>
          </cell>
          <cell r="E4122" t="str">
            <v>F</v>
          </cell>
        </row>
        <row r="4123">
          <cell r="B4123" t="str">
            <v>1000MAGGRG</v>
          </cell>
          <cell r="C4123" t="str">
            <v>MAGGRG</v>
          </cell>
          <cell r="D4123">
            <v>10</v>
          </cell>
          <cell r="E4123" t="str">
            <v>G</v>
          </cell>
        </row>
        <row r="4124">
          <cell r="B4124" t="str">
            <v>F515295</v>
          </cell>
          <cell r="C4124" t="str">
            <v>F515295</v>
          </cell>
          <cell r="D4124">
            <v>11</v>
          </cell>
          <cell r="E4124" t="str">
            <v>F</v>
          </cell>
        </row>
        <row r="4125">
          <cell r="B4125" t="str">
            <v>F515296</v>
          </cell>
          <cell r="C4125" t="str">
            <v>F515296</v>
          </cell>
          <cell r="D4125">
            <v>11</v>
          </cell>
          <cell r="E4125" t="str">
            <v>F</v>
          </cell>
        </row>
        <row r="4126">
          <cell r="B4126" t="str">
            <v>F515297</v>
          </cell>
          <cell r="C4126" t="str">
            <v>F515297</v>
          </cell>
          <cell r="D4126">
            <v>11</v>
          </cell>
          <cell r="E4126" t="str">
            <v>F</v>
          </cell>
        </row>
        <row r="4127">
          <cell r="B4127" t="str">
            <v>F515298</v>
          </cell>
          <cell r="C4127" t="str">
            <v>F515298</v>
          </cell>
          <cell r="D4127">
            <v>11</v>
          </cell>
          <cell r="E4127" t="str">
            <v>F</v>
          </cell>
        </row>
        <row r="4128">
          <cell r="B4128" t="str">
            <v>F515299</v>
          </cell>
          <cell r="C4128" t="str">
            <v>F515299</v>
          </cell>
          <cell r="D4128">
            <v>11</v>
          </cell>
          <cell r="E4128" t="str">
            <v>F</v>
          </cell>
        </row>
        <row r="4129">
          <cell r="B4129" t="str">
            <v>F515300</v>
          </cell>
          <cell r="C4129" t="str">
            <v>F515300</v>
          </cell>
          <cell r="D4129">
            <v>11</v>
          </cell>
          <cell r="E4129" t="str">
            <v>F</v>
          </cell>
        </row>
        <row r="4130">
          <cell r="B4130" t="str">
            <v>F515301</v>
          </cell>
          <cell r="C4130" t="str">
            <v>F515301</v>
          </cell>
          <cell r="D4130">
            <v>11</v>
          </cell>
          <cell r="E4130" t="str">
            <v>F</v>
          </cell>
        </row>
        <row r="4131">
          <cell r="B4131" t="str">
            <v>1000MAMSCSITE</v>
          </cell>
          <cell r="C4131" t="str">
            <v>MAMSCSITE</v>
          </cell>
          <cell r="D4131">
            <v>10</v>
          </cell>
          <cell r="E4131" t="str">
            <v>G</v>
          </cell>
        </row>
        <row r="4132">
          <cell r="B4132" t="str">
            <v>F513539</v>
          </cell>
          <cell r="C4132" t="str">
            <v>F513539</v>
          </cell>
          <cell r="D4132">
            <v>11</v>
          </cell>
          <cell r="E4132" t="str">
            <v>F</v>
          </cell>
        </row>
        <row r="4133">
          <cell r="B4133" t="str">
            <v>F513540</v>
          </cell>
          <cell r="C4133" t="str">
            <v>F513540</v>
          </cell>
          <cell r="D4133">
            <v>11</v>
          </cell>
          <cell r="E4133" t="str">
            <v>F</v>
          </cell>
        </row>
        <row r="4134">
          <cell r="B4134" t="str">
            <v>F513541</v>
          </cell>
          <cell r="C4134" t="str">
            <v>F513541</v>
          </cell>
          <cell r="D4134">
            <v>11</v>
          </cell>
          <cell r="E4134" t="str">
            <v>F</v>
          </cell>
        </row>
        <row r="4135">
          <cell r="B4135" t="str">
            <v>F513542</v>
          </cell>
          <cell r="C4135" t="str">
            <v>F513542</v>
          </cell>
          <cell r="D4135">
            <v>11</v>
          </cell>
          <cell r="E4135" t="str">
            <v>F</v>
          </cell>
        </row>
        <row r="4136">
          <cell r="B4136" t="str">
            <v>F513543</v>
          </cell>
          <cell r="C4136" t="str">
            <v>F513543</v>
          </cell>
          <cell r="D4136">
            <v>11</v>
          </cell>
          <cell r="E4136" t="str">
            <v>F</v>
          </cell>
        </row>
        <row r="4137">
          <cell r="B4137" t="str">
            <v>F513544</v>
          </cell>
          <cell r="C4137" t="str">
            <v>F513544</v>
          </cell>
          <cell r="D4137">
            <v>11</v>
          </cell>
          <cell r="E4137" t="str">
            <v>F</v>
          </cell>
        </row>
        <row r="4138">
          <cell r="B4138" t="str">
            <v>F513545</v>
          </cell>
          <cell r="C4138" t="str">
            <v>F513545</v>
          </cell>
          <cell r="D4138">
            <v>11</v>
          </cell>
          <cell r="E4138" t="str">
            <v>F</v>
          </cell>
        </row>
        <row r="4139">
          <cell r="B4139" t="str">
            <v>1000MHSCMAIN</v>
          </cell>
          <cell r="C4139" t="str">
            <v>MHSCMAIN</v>
          </cell>
          <cell r="D4139">
            <v>12</v>
          </cell>
          <cell r="E4139" t="str">
            <v>G</v>
          </cell>
        </row>
        <row r="4140">
          <cell r="B4140" t="str">
            <v>F513546</v>
          </cell>
          <cell r="C4140" t="str">
            <v>F513546</v>
          </cell>
          <cell r="D4140">
            <v>13</v>
          </cell>
          <cell r="E4140" t="str">
            <v>F</v>
          </cell>
        </row>
        <row r="4141">
          <cell r="B4141" t="str">
            <v>F513547</v>
          </cell>
          <cell r="C4141" t="str">
            <v>F513547</v>
          </cell>
          <cell r="D4141">
            <v>13</v>
          </cell>
          <cell r="E4141" t="str">
            <v>F</v>
          </cell>
        </row>
        <row r="4142">
          <cell r="B4142" t="str">
            <v>F513548</v>
          </cell>
          <cell r="C4142" t="str">
            <v>F513548</v>
          </cell>
          <cell r="D4142">
            <v>13</v>
          </cell>
          <cell r="E4142" t="str">
            <v>F</v>
          </cell>
        </row>
        <row r="4143">
          <cell r="B4143" t="str">
            <v>F513549</v>
          </cell>
          <cell r="C4143" t="str">
            <v>F513549</v>
          </cell>
          <cell r="D4143">
            <v>13</v>
          </cell>
          <cell r="E4143" t="str">
            <v>F</v>
          </cell>
        </row>
        <row r="4144">
          <cell r="B4144" t="str">
            <v>F513550</v>
          </cell>
          <cell r="C4144" t="str">
            <v>F513550</v>
          </cell>
          <cell r="D4144">
            <v>13</v>
          </cell>
          <cell r="E4144" t="str">
            <v>F</v>
          </cell>
        </row>
        <row r="4145">
          <cell r="B4145" t="str">
            <v>F513551</v>
          </cell>
          <cell r="C4145" t="str">
            <v>F513551</v>
          </cell>
          <cell r="D4145">
            <v>13</v>
          </cell>
          <cell r="E4145" t="str">
            <v>F</v>
          </cell>
        </row>
        <row r="4146">
          <cell r="B4146" t="str">
            <v>1000MHSCPRFB</v>
          </cell>
          <cell r="C4146" t="str">
            <v>MHSCPRFB</v>
          </cell>
          <cell r="D4146">
            <v>12</v>
          </cell>
          <cell r="E4146" t="str">
            <v>G</v>
          </cell>
        </row>
        <row r="4147">
          <cell r="B4147" t="str">
            <v>F513552</v>
          </cell>
          <cell r="C4147" t="str">
            <v>F513552</v>
          </cell>
          <cell r="D4147">
            <v>13</v>
          </cell>
          <cell r="E4147" t="str">
            <v>F</v>
          </cell>
        </row>
        <row r="4148">
          <cell r="B4148" t="str">
            <v>F513553</v>
          </cell>
          <cell r="C4148" t="str">
            <v>F513553</v>
          </cell>
          <cell r="D4148">
            <v>13</v>
          </cell>
          <cell r="E4148" t="str">
            <v>F</v>
          </cell>
        </row>
        <row r="4149">
          <cell r="B4149" t="str">
            <v>F513554</v>
          </cell>
          <cell r="C4149" t="str">
            <v>F513554</v>
          </cell>
          <cell r="D4149">
            <v>13</v>
          </cell>
          <cell r="E4149" t="str">
            <v>F</v>
          </cell>
        </row>
        <row r="4150">
          <cell r="B4150" t="str">
            <v>F513555</v>
          </cell>
          <cell r="C4150" t="str">
            <v>F513555</v>
          </cell>
          <cell r="D4150">
            <v>13</v>
          </cell>
          <cell r="E4150" t="str">
            <v>F</v>
          </cell>
        </row>
        <row r="4151">
          <cell r="B4151" t="str">
            <v>F513556</v>
          </cell>
          <cell r="C4151" t="str">
            <v>F513556</v>
          </cell>
          <cell r="D4151">
            <v>13</v>
          </cell>
          <cell r="E4151" t="str">
            <v>F</v>
          </cell>
        </row>
        <row r="4152">
          <cell r="B4152" t="str">
            <v>F513557</v>
          </cell>
          <cell r="C4152" t="str">
            <v>F513557</v>
          </cell>
          <cell r="D4152">
            <v>13</v>
          </cell>
          <cell r="E4152" t="str">
            <v>F</v>
          </cell>
        </row>
        <row r="4153">
          <cell r="B4153" t="str">
            <v>1000MHSCGRG</v>
          </cell>
          <cell r="C4153" t="str">
            <v>MHSCGRG</v>
          </cell>
          <cell r="D4153">
            <v>12</v>
          </cell>
          <cell r="E4153" t="str">
            <v>G</v>
          </cell>
        </row>
        <row r="4154">
          <cell r="B4154" t="str">
            <v>F513558</v>
          </cell>
          <cell r="C4154" t="str">
            <v>F513558</v>
          </cell>
          <cell r="D4154">
            <v>13</v>
          </cell>
          <cell r="E4154" t="str">
            <v>F</v>
          </cell>
        </row>
        <row r="4155">
          <cell r="B4155" t="str">
            <v>F513559</v>
          </cell>
          <cell r="C4155" t="str">
            <v>F513559</v>
          </cell>
          <cell r="D4155">
            <v>13</v>
          </cell>
          <cell r="E4155" t="str">
            <v>F</v>
          </cell>
        </row>
        <row r="4156">
          <cell r="B4156" t="str">
            <v>F513560</v>
          </cell>
          <cell r="C4156" t="str">
            <v>F513560</v>
          </cell>
          <cell r="D4156">
            <v>13</v>
          </cell>
          <cell r="E4156" t="str">
            <v>F</v>
          </cell>
        </row>
        <row r="4157">
          <cell r="B4157" t="str">
            <v>F513561</v>
          </cell>
          <cell r="C4157" t="str">
            <v>F513561</v>
          </cell>
          <cell r="D4157">
            <v>13</v>
          </cell>
          <cell r="E4157" t="str">
            <v>F</v>
          </cell>
        </row>
        <row r="4158">
          <cell r="B4158" t="str">
            <v>F513562</v>
          </cell>
          <cell r="C4158" t="str">
            <v>F513562</v>
          </cell>
          <cell r="D4158">
            <v>13</v>
          </cell>
          <cell r="E4158" t="str">
            <v>F</v>
          </cell>
        </row>
        <row r="4159">
          <cell r="B4159" t="str">
            <v>F513563</v>
          </cell>
          <cell r="C4159" t="str">
            <v>F513563</v>
          </cell>
          <cell r="D4159">
            <v>13</v>
          </cell>
          <cell r="E4159" t="str">
            <v>F</v>
          </cell>
        </row>
        <row r="4160">
          <cell r="B4160" t="str">
            <v>1000NREGSITE</v>
          </cell>
          <cell r="C4160" t="str">
            <v>NREGSITE</v>
          </cell>
          <cell r="D4160">
            <v>10</v>
          </cell>
          <cell r="E4160" t="str">
            <v>G</v>
          </cell>
        </row>
        <row r="4161">
          <cell r="B4161" t="str">
            <v>F513564</v>
          </cell>
          <cell r="C4161" t="str">
            <v>F513564</v>
          </cell>
          <cell r="D4161">
            <v>11</v>
          </cell>
          <cell r="E4161" t="str">
            <v>F</v>
          </cell>
        </row>
        <row r="4162">
          <cell r="B4162" t="str">
            <v>F513565</v>
          </cell>
          <cell r="C4162" t="str">
            <v>F513565</v>
          </cell>
          <cell r="D4162">
            <v>11</v>
          </cell>
          <cell r="E4162" t="str">
            <v>F</v>
          </cell>
        </row>
        <row r="4163">
          <cell r="B4163" t="str">
            <v>F513566</v>
          </cell>
          <cell r="C4163" t="str">
            <v>F513566</v>
          </cell>
          <cell r="D4163">
            <v>11</v>
          </cell>
          <cell r="E4163" t="str">
            <v>F</v>
          </cell>
        </row>
        <row r="4164">
          <cell r="B4164" t="str">
            <v>F513567</v>
          </cell>
          <cell r="C4164" t="str">
            <v>F513567</v>
          </cell>
          <cell r="D4164">
            <v>11</v>
          </cell>
          <cell r="E4164" t="str">
            <v>F</v>
          </cell>
        </row>
        <row r="4165">
          <cell r="B4165" t="str">
            <v>F513568</v>
          </cell>
          <cell r="C4165" t="str">
            <v>F513568</v>
          </cell>
          <cell r="D4165">
            <v>11</v>
          </cell>
          <cell r="E4165" t="str">
            <v>F</v>
          </cell>
        </row>
        <row r="4166">
          <cell r="B4166" t="str">
            <v>F513569</v>
          </cell>
          <cell r="C4166" t="str">
            <v>F513569</v>
          </cell>
          <cell r="D4166">
            <v>11</v>
          </cell>
          <cell r="E4166" t="str">
            <v>F</v>
          </cell>
        </row>
        <row r="4167">
          <cell r="B4167" t="str">
            <v>F515303</v>
          </cell>
          <cell r="C4167" t="str">
            <v>F515303</v>
          </cell>
          <cell r="D4167">
            <v>11</v>
          </cell>
          <cell r="E4167" t="str">
            <v>F</v>
          </cell>
        </row>
        <row r="4168">
          <cell r="B4168" t="str">
            <v>1000NREGOFFA</v>
          </cell>
          <cell r="C4168" t="str">
            <v>NREGOFFA</v>
          </cell>
          <cell r="D4168">
            <v>12</v>
          </cell>
          <cell r="E4168" t="str">
            <v>G</v>
          </cell>
        </row>
        <row r="4169">
          <cell r="B4169" t="str">
            <v>F513570</v>
          </cell>
          <cell r="C4169" t="str">
            <v>F513570</v>
          </cell>
          <cell r="D4169">
            <v>13</v>
          </cell>
          <cell r="E4169" t="str">
            <v>F</v>
          </cell>
        </row>
        <row r="4170">
          <cell r="B4170" t="str">
            <v>F513571</v>
          </cell>
          <cell r="C4170" t="str">
            <v>F513571</v>
          </cell>
          <cell r="D4170">
            <v>13</v>
          </cell>
          <cell r="E4170" t="str">
            <v>F</v>
          </cell>
        </row>
        <row r="4171">
          <cell r="B4171" t="str">
            <v>F513572</v>
          </cell>
          <cell r="C4171" t="str">
            <v>F513572</v>
          </cell>
          <cell r="D4171">
            <v>13</v>
          </cell>
          <cell r="E4171" t="str">
            <v>F</v>
          </cell>
        </row>
        <row r="4172">
          <cell r="B4172" t="str">
            <v>F513573</v>
          </cell>
          <cell r="C4172" t="str">
            <v>F513573</v>
          </cell>
          <cell r="D4172">
            <v>13</v>
          </cell>
          <cell r="E4172" t="str">
            <v>F</v>
          </cell>
        </row>
        <row r="4173">
          <cell r="B4173" t="str">
            <v>F513574</v>
          </cell>
          <cell r="C4173" t="str">
            <v>F513574</v>
          </cell>
          <cell r="D4173">
            <v>13</v>
          </cell>
          <cell r="E4173" t="str">
            <v>F</v>
          </cell>
        </row>
        <row r="4174">
          <cell r="B4174" t="str">
            <v>F513575</v>
          </cell>
          <cell r="C4174" t="str">
            <v>F513575</v>
          </cell>
          <cell r="D4174">
            <v>13</v>
          </cell>
          <cell r="E4174" t="str">
            <v>F</v>
          </cell>
        </row>
        <row r="4175">
          <cell r="B4175" t="str">
            <v>1000NOTSSITE</v>
          </cell>
          <cell r="C4175" t="str">
            <v>NOTSSITE</v>
          </cell>
          <cell r="D4175">
            <v>10</v>
          </cell>
          <cell r="E4175" t="str">
            <v>G</v>
          </cell>
        </row>
        <row r="4176">
          <cell r="B4176" t="str">
            <v>F513576</v>
          </cell>
          <cell r="C4176" t="str">
            <v>F513576</v>
          </cell>
          <cell r="D4176">
            <v>11</v>
          </cell>
          <cell r="E4176" t="str">
            <v>F</v>
          </cell>
        </row>
        <row r="4177">
          <cell r="B4177" t="str">
            <v>F513577</v>
          </cell>
          <cell r="C4177" t="str">
            <v>F513577</v>
          </cell>
          <cell r="D4177">
            <v>11</v>
          </cell>
          <cell r="E4177" t="str">
            <v>F</v>
          </cell>
        </row>
        <row r="4178">
          <cell r="B4178" t="str">
            <v>F513578</v>
          </cell>
          <cell r="C4178" t="str">
            <v>F513578</v>
          </cell>
          <cell r="D4178">
            <v>11</v>
          </cell>
          <cell r="E4178" t="str">
            <v>F</v>
          </cell>
        </row>
        <row r="4179">
          <cell r="B4179" t="str">
            <v>F513579</v>
          </cell>
          <cell r="C4179" t="str">
            <v>F513579</v>
          </cell>
          <cell r="D4179">
            <v>11</v>
          </cell>
          <cell r="E4179" t="str">
            <v>F</v>
          </cell>
        </row>
        <row r="4180">
          <cell r="B4180" t="str">
            <v>F513580</v>
          </cell>
          <cell r="C4180" t="str">
            <v>F513580</v>
          </cell>
          <cell r="D4180">
            <v>11</v>
          </cell>
          <cell r="E4180" t="str">
            <v>F</v>
          </cell>
        </row>
        <row r="4181">
          <cell r="B4181" t="str">
            <v>F513581</v>
          </cell>
          <cell r="C4181" t="str">
            <v>F513581</v>
          </cell>
          <cell r="D4181">
            <v>11</v>
          </cell>
          <cell r="E4181" t="str">
            <v>F</v>
          </cell>
        </row>
        <row r="4182">
          <cell r="B4182" t="str">
            <v>F513582</v>
          </cell>
          <cell r="C4182" t="str">
            <v>F513582</v>
          </cell>
          <cell r="D4182">
            <v>11</v>
          </cell>
          <cell r="E4182" t="str">
            <v>F</v>
          </cell>
        </row>
        <row r="4183">
          <cell r="B4183" t="str">
            <v>1000NTSREG</v>
          </cell>
          <cell r="C4183" t="str">
            <v>NTSREG</v>
          </cell>
          <cell r="D4183">
            <v>12</v>
          </cell>
          <cell r="E4183" t="str">
            <v>G</v>
          </cell>
        </row>
        <row r="4184">
          <cell r="B4184" t="str">
            <v>F513583</v>
          </cell>
          <cell r="C4184" t="str">
            <v>F513583</v>
          </cell>
          <cell r="D4184">
            <v>13</v>
          </cell>
          <cell r="E4184" t="str">
            <v>F</v>
          </cell>
        </row>
        <row r="4185">
          <cell r="B4185" t="str">
            <v>F513584</v>
          </cell>
          <cell r="C4185" t="str">
            <v>F513584</v>
          </cell>
          <cell r="D4185">
            <v>13</v>
          </cell>
          <cell r="E4185" t="str">
            <v>F</v>
          </cell>
        </row>
        <row r="4186">
          <cell r="B4186" t="str">
            <v>F513585</v>
          </cell>
          <cell r="C4186" t="str">
            <v>F513585</v>
          </cell>
          <cell r="D4186">
            <v>13</v>
          </cell>
          <cell r="E4186" t="str">
            <v>F</v>
          </cell>
        </row>
        <row r="4187">
          <cell r="B4187" t="str">
            <v>F513586</v>
          </cell>
          <cell r="C4187" t="str">
            <v>F513586</v>
          </cell>
          <cell r="D4187">
            <v>13</v>
          </cell>
          <cell r="E4187" t="str">
            <v>F</v>
          </cell>
        </row>
        <row r="4188">
          <cell r="B4188" t="str">
            <v>F513587</v>
          </cell>
          <cell r="C4188" t="str">
            <v>F513587</v>
          </cell>
          <cell r="D4188">
            <v>13</v>
          </cell>
          <cell r="E4188" t="str">
            <v>F</v>
          </cell>
        </row>
        <row r="4189">
          <cell r="B4189" t="str">
            <v>F513588</v>
          </cell>
          <cell r="C4189" t="str">
            <v>F513588</v>
          </cell>
          <cell r="D4189">
            <v>13</v>
          </cell>
          <cell r="E4189" t="str">
            <v>F</v>
          </cell>
        </row>
        <row r="4190">
          <cell r="B4190" t="str">
            <v>1000NTSGRG</v>
          </cell>
          <cell r="C4190" t="str">
            <v>NTSGRG</v>
          </cell>
          <cell r="D4190">
            <v>12</v>
          </cell>
          <cell r="E4190" t="str">
            <v>G</v>
          </cell>
        </row>
        <row r="4191">
          <cell r="B4191" t="str">
            <v>F513589</v>
          </cell>
          <cell r="C4191" t="str">
            <v>F513589</v>
          </cell>
          <cell r="D4191">
            <v>13</v>
          </cell>
          <cell r="E4191" t="str">
            <v>F</v>
          </cell>
        </row>
        <row r="4192">
          <cell r="B4192" t="str">
            <v>F513590</v>
          </cell>
          <cell r="C4192" t="str">
            <v>F513590</v>
          </cell>
          <cell r="D4192">
            <v>13</v>
          </cell>
          <cell r="E4192" t="str">
            <v>F</v>
          </cell>
        </row>
        <row r="4193">
          <cell r="B4193" t="str">
            <v>F513591</v>
          </cell>
          <cell r="C4193" t="str">
            <v>F513591</v>
          </cell>
          <cell r="D4193">
            <v>13</v>
          </cell>
          <cell r="E4193" t="str">
            <v>F</v>
          </cell>
        </row>
        <row r="4194">
          <cell r="B4194" t="str">
            <v>F513592</v>
          </cell>
          <cell r="C4194" t="str">
            <v>F513592</v>
          </cell>
          <cell r="D4194">
            <v>13</v>
          </cell>
          <cell r="E4194" t="str">
            <v>F</v>
          </cell>
        </row>
        <row r="4195">
          <cell r="B4195" t="str">
            <v>F513593</v>
          </cell>
          <cell r="C4195" t="str">
            <v>F513593</v>
          </cell>
          <cell r="D4195">
            <v>13</v>
          </cell>
          <cell r="E4195" t="str">
            <v>F</v>
          </cell>
        </row>
        <row r="4196">
          <cell r="B4196" t="str">
            <v>F513594</v>
          </cell>
          <cell r="C4196" t="str">
            <v>F513594</v>
          </cell>
          <cell r="D4196">
            <v>13</v>
          </cell>
          <cell r="E4196" t="str">
            <v>F</v>
          </cell>
        </row>
        <row r="4197">
          <cell r="B4197" t="str">
            <v>1000PORTSCSITE</v>
          </cell>
          <cell r="C4197" t="str">
            <v>PORTSCSITE</v>
          </cell>
          <cell r="D4197">
            <v>10</v>
          </cell>
          <cell r="E4197" t="str">
            <v>G</v>
          </cell>
        </row>
        <row r="4198">
          <cell r="B4198" t="str">
            <v>F513595</v>
          </cell>
          <cell r="C4198" t="str">
            <v>F513595</v>
          </cell>
          <cell r="D4198">
            <v>11</v>
          </cell>
          <cell r="E4198" t="str">
            <v>F</v>
          </cell>
        </row>
        <row r="4199">
          <cell r="B4199" t="str">
            <v>F513596</v>
          </cell>
          <cell r="C4199" t="str">
            <v>F513596</v>
          </cell>
          <cell r="D4199">
            <v>11</v>
          </cell>
          <cell r="E4199" t="str">
            <v>F</v>
          </cell>
        </row>
        <row r="4200">
          <cell r="B4200" t="str">
            <v>F513597</v>
          </cell>
          <cell r="C4200" t="str">
            <v>F513597</v>
          </cell>
          <cell r="D4200">
            <v>11</v>
          </cell>
          <cell r="E4200" t="str">
            <v>F</v>
          </cell>
        </row>
        <row r="4201">
          <cell r="B4201" t="str">
            <v>F513598</v>
          </cell>
          <cell r="C4201" t="str">
            <v>F513598</v>
          </cell>
          <cell r="D4201">
            <v>11</v>
          </cell>
          <cell r="E4201" t="str">
            <v>F</v>
          </cell>
        </row>
        <row r="4202">
          <cell r="B4202" t="str">
            <v>F513599</v>
          </cell>
          <cell r="C4202" t="str">
            <v>F513599</v>
          </cell>
          <cell r="D4202">
            <v>11</v>
          </cell>
          <cell r="E4202" t="str">
            <v>F</v>
          </cell>
        </row>
        <row r="4203">
          <cell r="B4203" t="str">
            <v>F513600</v>
          </cell>
          <cell r="C4203" t="str">
            <v>F513600</v>
          </cell>
          <cell r="D4203">
            <v>11</v>
          </cell>
          <cell r="E4203" t="str">
            <v>F</v>
          </cell>
        </row>
        <row r="4204">
          <cell r="B4204" t="str">
            <v>F513601</v>
          </cell>
          <cell r="C4204" t="str">
            <v>F513601</v>
          </cell>
          <cell r="D4204">
            <v>11</v>
          </cell>
          <cell r="E4204" t="str">
            <v>F</v>
          </cell>
        </row>
        <row r="4205">
          <cell r="B4205" t="str">
            <v>1000PESCMAIN</v>
          </cell>
          <cell r="C4205" t="str">
            <v>PESCMAIN</v>
          </cell>
          <cell r="D4205">
            <v>12</v>
          </cell>
          <cell r="E4205" t="str">
            <v>G</v>
          </cell>
        </row>
        <row r="4206">
          <cell r="B4206" t="str">
            <v>F513602</v>
          </cell>
          <cell r="C4206" t="str">
            <v>F513602</v>
          </cell>
          <cell r="D4206">
            <v>13</v>
          </cell>
          <cell r="E4206" t="str">
            <v>F</v>
          </cell>
        </row>
        <row r="4207">
          <cell r="B4207" t="str">
            <v>F513603</v>
          </cell>
          <cell r="C4207" t="str">
            <v>F513603</v>
          </cell>
          <cell r="D4207">
            <v>13</v>
          </cell>
          <cell r="E4207" t="str">
            <v>F</v>
          </cell>
        </row>
        <row r="4208">
          <cell r="B4208" t="str">
            <v>F513604</v>
          </cell>
          <cell r="C4208" t="str">
            <v>F513604</v>
          </cell>
          <cell r="D4208">
            <v>13</v>
          </cell>
          <cell r="E4208" t="str">
            <v>F</v>
          </cell>
        </row>
        <row r="4209">
          <cell r="B4209" t="str">
            <v>F513605</v>
          </cell>
          <cell r="C4209" t="str">
            <v>F513605</v>
          </cell>
          <cell r="D4209">
            <v>13</v>
          </cell>
          <cell r="E4209" t="str">
            <v>F</v>
          </cell>
        </row>
        <row r="4210">
          <cell r="B4210" t="str">
            <v>F513606</v>
          </cell>
          <cell r="C4210" t="str">
            <v>F513606</v>
          </cell>
          <cell r="D4210">
            <v>13</v>
          </cell>
          <cell r="E4210" t="str">
            <v>F</v>
          </cell>
        </row>
        <row r="4211">
          <cell r="B4211" t="str">
            <v>F513607</v>
          </cell>
          <cell r="C4211" t="str">
            <v>F513607</v>
          </cell>
          <cell r="D4211">
            <v>13</v>
          </cell>
          <cell r="E4211" t="str">
            <v>F</v>
          </cell>
        </row>
        <row r="4212">
          <cell r="B4212" t="str">
            <v>1000PESCGRG</v>
          </cell>
          <cell r="C4212" t="str">
            <v>PESCGRG</v>
          </cell>
          <cell r="D4212">
            <v>12</v>
          </cell>
          <cell r="E4212" t="str">
            <v>G</v>
          </cell>
        </row>
        <row r="4213">
          <cell r="B4213" t="str">
            <v>F513608</v>
          </cell>
          <cell r="C4213" t="str">
            <v>F513608</v>
          </cell>
          <cell r="D4213">
            <v>13</v>
          </cell>
          <cell r="E4213" t="str">
            <v>F</v>
          </cell>
        </row>
        <row r="4214">
          <cell r="B4214" t="str">
            <v>F513609</v>
          </cell>
          <cell r="C4214" t="str">
            <v>F513609</v>
          </cell>
          <cell r="D4214">
            <v>13</v>
          </cell>
          <cell r="E4214" t="str">
            <v>F</v>
          </cell>
        </row>
        <row r="4215">
          <cell r="B4215" t="str">
            <v>F513610</v>
          </cell>
          <cell r="C4215" t="str">
            <v>F513610</v>
          </cell>
          <cell r="D4215">
            <v>13</v>
          </cell>
          <cell r="E4215" t="str">
            <v>F</v>
          </cell>
        </row>
        <row r="4216">
          <cell r="B4216" t="str">
            <v>F513611</v>
          </cell>
          <cell r="C4216" t="str">
            <v>F513611</v>
          </cell>
          <cell r="D4216">
            <v>13</v>
          </cell>
          <cell r="E4216" t="str">
            <v>F</v>
          </cell>
        </row>
        <row r="4217">
          <cell r="B4217" t="str">
            <v>F513612</v>
          </cell>
          <cell r="C4217" t="str">
            <v>F513612</v>
          </cell>
          <cell r="D4217">
            <v>13</v>
          </cell>
          <cell r="E4217" t="str">
            <v>F</v>
          </cell>
        </row>
        <row r="4218">
          <cell r="B4218" t="str">
            <v>F513613</v>
          </cell>
          <cell r="C4218" t="str">
            <v>F513613</v>
          </cell>
          <cell r="D4218">
            <v>13</v>
          </cell>
          <cell r="E4218" t="str">
            <v>F</v>
          </cell>
        </row>
        <row r="4219">
          <cell r="B4219" t="str">
            <v>1000PESCWHSE</v>
          </cell>
          <cell r="C4219" t="str">
            <v>PESCWHSE</v>
          </cell>
          <cell r="D4219">
            <v>12</v>
          </cell>
          <cell r="E4219" t="str">
            <v>G</v>
          </cell>
        </row>
        <row r="4220">
          <cell r="B4220" t="str">
            <v>F513614</v>
          </cell>
          <cell r="C4220" t="str">
            <v>F513614</v>
          </cell>
          <cell r="D4220">
            <v>13</v>
          </cell>
          <cell r="E4220" t="str">
            <v>F</v>
          </cell>
        </row>
        <row r="4221">
          <cell r="B4221" t="str">
            <v>F513615</v>
          </cell>
          <cell r="C4221" t="str">
            <v>F513615</v>
          </cell>
          <cell r="D4221">
            <v>13</v>
          </cell>
          <cell r="E4221" t="str">
            <v>F</v>
          </cell>
        </row>
        <row r="4222">
          <cell r="B4222" t="str">
            <v>F513616</v>
          </cell>
          <cell r="C4222" t="str">
            <v>F513616</v>
          </cell>
          <cell r="D4222">
            <v>13</v>
          </cell>
          <cell r="E4222" t="str">
            <v>F</v>
          </cell>
        </row>
        <row r="4223">
          <cell r="B4223" t="str">
            <v>F513617</v>
          </cell>
          <cell r="C4223" t="str">
            <v>F513617</v>
          </cell>
          <cell r="D4223">
            <v>13</v>
          </cell>
          <cell r="E4223" t="str">
            <v>F</v>
          </cell>
        </row>
        <row r="4224">
          <cell r="B4224" t="str">
            <v>F513618</v>
          </cell>
          <cell r="C4224" t="str">
            <v>F513618</v>
          </cell>
          <cell r="D4224">
            <v>13</v>
          </cell>
          <cell r="E4224" t="str">
            <v>F</v>
          </cell>
        </row>
        <row r="4225">
          <cell r="B4225" t="str">
            <v>F513619</v>
          </cell>
          <cell r="C4225" t="str">
            <v>F513619</v>
          </cell>
          <cell r="D4225">
            <v>13</v>
          </cell>
          <cell r="E4225" t="str">
            <v>F</v>
          </cell>
        </row>
        <row r="4226">
          <cell r="B4226" t="str">
            <v>1000RIDGSCSITE</v>
          </cell>
          <cell r="C4226" t="str">
            <v>RIDGSCSITE</v>
          </cell>
          <cell r="D4226">
            <v>10</v>
          </cell>
          <cell r="E4226" t="str">
            <v>G</v>
          </cell>
        </row>
        <row r="4227">
          <cell r="B4227" t="str">
            <v>F513620</v>
          </cell>
          <cell r="C4227" t="str">
            <v>F513620</v>
          </cell>
          <cell r="D4227">
            <v>11</v>
          </cell>
          <cell r="E4227" t="str">
            <v>F</v>
          </cell>
        </row>
        <row r="4228">
          <cell r="B4228" t="str">
            <v>F513621</v>
          </cell>
          <cell r="C4228" t="str">
            <v>F513621</v>
          </cell>
          <cell r="D4228">
            <v>11</v>
          </cell>
          <cell r="E4228" t="str">
            <v>F</v>
          </cell>
        </row>
        <row r="4229">
          <cell r="B4229" t="str">
            <v>F513622</v>
          </cell>
          <cell r="C4229" t="str">
            <v>F513622</v>
          </cell>
          <cell r="D4229">
            <v>11</v>
          </cell>
          <cell r="E4229" t="str">
            <v>F</v>
          </cell>
        </row>
        <row r="4230">
          <cell r="B4230" t="str">
            <v>F513623</v>
          </cell>
          <cell r="C4230" t="str">
            <v>F513623</v>
          </cell>
          <cell r="D4230">
            <v>11</v>
          </cell>
          <cell r="E4230" t="str">
            <v>F</v>
          </cell>
        </row>
        <row r="4231">
          <cell r="B4231" t="str">
            <v>F513624</v>
          </cell>
          <cell r="C4231" t="str">
            <v>F513624</v>
          </cell>
          <cell r="D4231">
            <v>11</v>
          </cell>
          <cell r="E4231" t="str">
            <v>F</v>
          </cell>
        </row>
        <row r="4232">
          <cell r="B4232" t="str">
            <v>F513625</v>
          </cell>
          <cell r="C4232" t="str">
            <v>F513625</v>
          </cell>
          <cell r="D4232">
            <v>11</v>
          </cell>
          <cell r="E4232" t="str">
            <v>F</v>
          </cell>
        </row>
        <row r="4233">
          <cell r="B4233" t="str">
            <v>F513626</v>
          </cell>
          <cell r="C4233" t="str">
            <v>F513626</v>
          </cell>
          <cell r="D4233">
            <v>11</v>
          </cell>
          <cell r="E4233" t="str">
            <v>F</v>
          </cell>
        </row>
        <row r="4234">
          <cell r="B4234" t="str">
            <v>1000RTSCMAIN</v>
          </cell>
          <cell r="C4234" t="str">
            <v>RTSCMAIN</v>
          </cell>
          <cell r="D4234">
            <v>12</v>
          </cell>
          <cell r="E4234" t="str">
            <v>G</v>
          </cell>
        </row>
        <row r="4235">
          <cell r="B4235" t="str">
            <v>F513627</v>
          </cell>
          <cell r="C4235" t="str">
            <v>F513627</v>
          </cell>
          <cell r="D4235">
            <v>13</v>
          </cell>
          <cell r="E4235" t="str">
            <v>F</v>
          </cell>
        </row>
        <row r="4236">
          <cell r="B4236" t="str">
            <v>F513628</v>
          </cell>
          <cell r="C4236" t="str">
            <v>F513628</v>
          </cell>
          <cell r="D4236">
            <v>13</v>
          </cell>
          <cell r="E4236" t="str">
            <v>F</v>
          </cell>
        </row>
        <row r="4237">
          <cell r="B4237" t="str">
            <v>F513629</v>
          </cell>
          <cell r="C4237" t="str">
            <v>F513629</v>
          </cell>
          <cell r="D4237">
            <v>13</v>
          </cell>
          <cell r="E4237" t="str">
            <v>F</v>
          </cell>
        </row>
        <row r="4238">
          <cell r="B4238" t="str">
            <v>F513630</v>
          </cell>
          <cell r="C4238" t="str">
            <v>F513630</v>
          </cell>
          <cell r="D4238">
            <v>13</v>
          </cell>
          <cell r="E4238" t="str">
            <v>F</v>
          </cell>
        </row>
        <row r="4239">
          <cell r="B4239" t="str">
            <v>F513631</v>
          </cell>
          <cell r="C4239" t="str">
            <v>F513631</v>
          </cell>
          <cell r="D4239">
            <v>13</v>
          </cell>
          <cell r="E4239" t="str">
            <v>F</v>
          </cell>
        </row>
        <row r="4240">
          <cell r="B4240" t="str">
            <v>F513632</v>
          </cell>
          <cell r="C4240" t="str">
            <v>F513632</v>
          </cell>
          <cell r="D4240">
            <v>13</v>
          </cell>
          <cell r="E4240" t="str">
            <v>F</v>
          </cell>
        </row>
        <row r="4241">
          <cell r="B4241" t="str">
            <v>1000RTSCGRG</v>
          </cell>
          <cell r="C4241" t="str">
            <v>RTSCGRG</v>
          </cell>
          <cell r="D4241">
            <v>12</v>
          </cell>
          <cell r="E4241" t="str">
            <v>G</v>
          </cell>
        </row>
        <row r="4242">
          <cell r="B4242" t="str">
            <v>F513633</v>
          </cell>
          <cell r="C4242" t="str">
            <v>F513633</v>
          </cell>
          <cell r="D4242">
            <v>13</v>
          </cell>
          <cell r="E4242" t="str">
            <v>F</v>
          </cell>
        </row>
        <row r="4243">
          <cell r="B4243" t="str">
            <v>F513634</v>
          </cell>
          <cell r="C4243" t="str">
            <v>F513634</v>
          </cell>
          <cell r="D4243">
            <v>13</v>
          </cell>
          <cell r="E4243" t="str">
            <v>F</v>
          </cell>
        </row>
        <row r="4244">
          <cell r="B4244" t="str">
            <v>F513635</v>
          </cell>
          <cell r="C4244" t="str">
            <v>F513635</v>
          </cell>
          <cell r="D4244">
            <v>13</v>
          </cell>
          <cell r="E4244" t="str">
            <v>F</v>
          </cell>
        </row>
        <row r="4245">
          <cell r="B4245" t="str">
            <v>F513636</v>
          </cell>
          <cell r="C4245" t="str">
            <v>F513636</v>
          </cell>
          <cell r="D4245">
            <v>13</v>
          </cell>
          <cell r="E4245" t="str">
            <v>F</v>
          </cell>
        </row>
        <row r="4246">
          <cell r="B4246" t="str">
            <v>F513637</v>
          </cell>
          <cell r="C4246" t="str">
            <v>F513637</v>
          </cell>
          <cell r="D4246">
            <v>13</v>
          </cell>
          <cell r="E4246" t="str">
            <v>F</v>
          </cell>
        </row>
        <row r="4247">
          <cell r="B4247" t="str">
            <v>F513638</v>
          </cell>
          <cell r="C4247" t="str">
            <v>F513638</v>
          </cell>
          <cell r="D4247">
            <v>13</v>
          </cell>
          <cell r="E4247" t="str">
            <v>F</v>
          </cell>
        </row>
        <row r="4248">
          <cell r="B4248" t="str">
            <v>1000SJOQSCSITE</v>
          </cell>
          <cell r="C4248" t="str">
            <v>SJOQSCSITE</v>
          </cell>
          <cell r="D4248">
            <v>10</v>
          </cell>
          <cell r="E4248" t="str">
            <v>G</v>
          </cell>
        </row>
        <row r="4249">
          <cell r="B4249" t="str">
            <v>F513639</v>
          </cell>
          <cell r="C4249" t="str">
            <v>F513639</v>
          </cell>
          <cell r="D4249">
            <v>11</v>
          </cell>
          <cell r="E4249" t="str">
            <v>F</v>
          </cell>
        </row>
        <row r="4250">
          <cell r="B4250" t="str">
            <v>F513640</v>
          </cell>
          <cell r="C4250" t="str">
            <v>F513640</v>
          </cell>
          <cell r="D4250">
            <v>11</v>
          </cell>
          <cell r="E4250" t="str">
            <v>F</v>
          </cell>
        </row>
        <row r="4251">
          <cell r="B4251" t="str">
            <v>F513641</v>
          </cell>
          <cell r="C4251" t="str">
            <v>F513641</v>
          </cell>
          <cell r="D4251">
            <v>11</v>
          </cell>
          <cell r="E4251" t="str">
            <v>F</v>
          </cell>
        </row>
        <row r="4252">
          <cell r="B4252" t="str">
            <v>F513642</v>
          </cell>
          <cell r="C4252" t="str">
            <v>F513642</v>
          </cell>
          <cell r="D4252">
            <v>11</v>
          </cell>
          <cell r="E4252" t="str">
            <v>F</v>
          </cell>
        </row>
        <row r="4253">
          <cell r="B4253" t="str">
            <v>F513643</v>
          </cell>
          <cell r="C4253" t="str">
            <v>F513643</v>
          </cell>
          <cell r="D4253">
            <v>11</v>
          </cell>
          <cell r="E4253" t="str">
            <v>F</v>
          </cell>
        </row>
        <row r="4254">
          <cell r="B4254" t="str">
            <v>F513644</v>
          </cell>
          <cell r="C4254" t="str">
            <v>F513644</v>
          </cell>
          <cell r="D4254">
            <v>11</v>
          </cell>
          <cell r="E4254" t="str">
            <v>F</v>
          </cell>
        </row>
        <row r="4255">
          <cell r="B4255" t="str">
            <v>F513645</v>
          </cell>
          <cell r="C4255" t="str">
            <v>F513645</v>
          </cell>
          <cell r="D4255">
            <v>11</v>
          </cell>
          <cell r="E4255" t="str">
            <v>F</v>
          </cell>
        </row>
        <row r="4256">
          <cell r="B4256" t="str">
            <v>1000SJSCMAIN</v>
          </cell>
          <cell r="C4256" t="str">
            <v>SJSCMAIN</v>
          </cell>
          <cell r="D4256">
            <v>12</v>
          </cell>
          <cell r="E4256" t="str">
            <v>G</v>
          </cell>
        </row>
        <row r="4257">
          <cell r="B4257" t="str">
            <v>F513646</v>
          </cell>
          <cell r="C4257" t="str">
            <v>F513646</v>
          </cell>
          <cell r="D4257">
            <v>13</v>
          </cell>
          <cell r="E4257" t="str">
            <v>F</v>
          </cell>
        </row>
        <row r="4258">
          <cell r="B4258" t="str">
            <v>F513647</v>
          </cell>
          <cell r="C4258" t="str">
            <v>F513647</v>
          </cell>
          <cell r="D4258">
            <v>13</v>
          </cell>
          <cell r="E4258" t="str">
            <v>F</v>
          </cell>
        </row>
        <row r="4259">
          <cell r="B4259" t="str">
            <v>F513648</v>
          </cell>
          <cell r="C4259" t="str">
            <v>F513648</v>
          </cell>
          <cell r="D4259">
            <v>13</v>
          </cell>
          <cell r="E4259" t="str">
            <v>F</v>
          </cell>
        </row>
        <row r="4260">
          <cell r="B4260" t="str">
            <v>F513649</v>
          </cell>
          <cell r="C4260" t="str">
            <v>F513649</v>
          </cell>
          <cell r="D4260">
            <v>13</v>
          </cell>
          <cell r="E4260" t="str">
            <v>F</v>
          </cell>
        </row>
        <row r="4261">
          <cell r="B4261" t="str">
            <v>F513650</v>
          </cell>
          <cell r="C4261" t="str">
            <v>F513650</v>
          </cell>
          <cell r="D4261">
            <v>13</v>
          </cell>
          <cell r="E4261" t="str">
            <v>F</v>
          </cell>
        </row>
        <row r="4262">
          <cell r="B4262" t="str">
            <v>F513651</v>
          </cell>
          <cell r="C4262" t="str">
            <v>F513651</v>
          </cell>
          <cell r="D4262">
            <v>13</v>
          </cell>
          <cell r="E4262" t="str">
            <v>F</v>
          </cell>
        </row>
        <row r="4263">
          <cell r="B4263" t="str">
            <v>1000SJSCWHSE</v>
          </cell>
          <cell r="C4263" t="str">
            <v>SJSCWHSE</v>
          </cell>
          <cell r="D4263">
            <v>12</v>
          </cell>
          <cell r="E4263" t="str">
            <v>G</v>
          </cell>
        </row>
        <row r="4264">
          <cell r="B4264" t="str">
            <v>F513652</v>
          </cell>
          <cell r="C4264" t="str">
            <v>F513652</v>
          </cell>
          <cell r="D4264">
            <v>13</v>
          </cell>
          <cell r="E4264" t="str">
            <v>F</v>
          </cell>
        </row>
        <row r="4265">
          <cell r="B4265" t="str">
            <v>F513653</v>
          </cell>
          <cell r="C4265" t="str">
            <v>F513653</v>
          </cell>
          <cell r="D4265">
            <v>13</v>
          </cell>
          <cell r="E4265" t="str">
            <v>F</v>
          </cell>
        </row>
        <row r="4266">
          <cell r="B4266" t="str">
            <v>F513654</v>
          </cell>
          <cell r="C4266" t="str">
            <v>F513654</v>
          </cell>
          <cell r="D4266">
            <v>13</v>
          </cell>
          <cell r="E4266" t="str">
            <v>F</v>
          </cell>
        </row>
        <row r="4267">
          <cell r="B4267" t="str">
            <v>F513655</v>
          </cell>
          <cell r="C4267" t="str">
            <v>F513655</v>
          </cell>
          <cell r="D4267">
            <v>13</v>
          </cell>
          <cell r="E4267" t="str">
            <v>F</v>
          </cell>
        </row>
        <row r="4268">
          <cell r="B4268" t="str">
            <v>F513656</v>
          </cell>
          <cell r="C4268" t="str">
            <v>F513656</v>
          </cell>
          <cell r="D4268">
            <v>13</v>
          </cell>
          <cell r="E4268" t="str">
            <v>F</v>
          </cell>
        </row>
        <row r="4269">
          <cell r="B4269" t="str">
            <v>F513657</v>
          </cell>
          <cell r="C4269" t="str">
            <v>F513657</v>
          </cell>
          <cell r="D4269">
            <v>13</v>
          </cell>
          <cell r="E4269" t="str">
            <v>F</v>
          </cell>
        </row>
        <row r="4270">
          <cell r="B4270" t="str">
            <v>1000SJSCGRG</v>
          </cell>
          <cell r="C4270" t="str">
            <v>SJSCGRG</v>
          </cell>
          <cell r="D4270">
            <v>12</v>
          </cell>
          <cell r="E4270" t="str">
            <v>G</v>
          </cell>
        </row>
        <row r="4271">
          <cell r="B4271" t="str">
            <v>F513658</v>
          </cell>
          <cell r="C4271" t="str">
            <v>F513658</v>
          </cell>
          <cell r="D4271">
            <v>13</v>
          </cell>
          <cell r="E4271" t="str">
            <v>F</v>
          </cell>
        </row>
        <row r="4272">
          <cell r="B4272" t="str">
            <v>F513659</v>
          </cell>
          <cell r="C4272" t="str">
            <v>F513659</v>
          </cell>
          <cell r="D4272">
            <v>13</v>
          </cell>
          <cell r="E4272" t="str">
            <v>F</v>
          </cell>
        </row>
        <row r="4273">
          <cell r="B4273" t="str">
            <v>F513660</v>
          </cell>
          <cell r="C4273" t="str">
            <v>F513660</v>
          </cell>
          <cell r="D4273">
            <v>13</v>
          </cell>
          <cell r="E4273" t="str">
            <v>F</v>
          </cell>
        </row>
        <row r="4274">
          <cell r="B4274" t="str">
            <v>F513661</v>
          </cell>
          <cell r="C4274" t="str">
            <v>F513661</v>
          </cell>
          <cell r="D4274">
            <v>13</v>
          </cell>
          <cell r="E4274" t="str">
            <v>F</v>
          </cell>
        </row>
        <row r="4275">
          <cell r="B4275" t="str">
            <v>F513662</v>
          </cell>
          <cell r="C4275" t="str">
            <v>F513662</v>
          </cell>
          <cell r="D4275">
            <v>13</v>
          </cell>
          <cell r="E4275" t="str">
            <v>F</v>
          </cell>
        </row>
        <row r="4276">
          <cell r="B4276" t="str">
            <v>F513663</v>
          </cell>
          <cell r="C4276" t="str">
            <v>F513663</v>
          </cell>
          <cell r="D4276">
            <v>13</v>
          </cell>
          <cell r="E4276" t="str">
            <v>F</v>
          </cell>
        </row>
        <row r="4277">
          <cell r="B4277" t="str">
            <v>1000SJSCOFF</v>
          </cell>
          <cell r="C4277" t="str">
            <v>SJSCOFF</v>
          </cell>
          <cell r="D4277">
            <v>12</v>
          </cell>
          <cell r="E4277" t="str">
            <v>G</v>
          </cell>
        </row>
        <row r="4278">
          <cell r="B4278" t="str">
            <v>F513664</v>
          </cell>
          <cell r="C4278" t="str">
            <v>F513664</v>
          </cell>
          <cell r="D4278">
            <v>13</v>
          </cell>
          <cell r="E4278" t="str">
            <v>F</v>
          </cell>
        </row>
        <row r="4279">
          <cell r="B4279" t="str">
            <v>F513665</v>
          </cell>
          <cell r="C4279" t="str">
            <v>F513665</v>
          </cell>
          <cell r="D4279">
            <v>13</v>
          </cell>
          <cell r="E4279" t="str">
            <v>F</v>
          </cell>
        </row>
        <row r="4280">
          <cell r="B4280" t="str">
            <v>F513666</v>
          </cell>
          <cell r="C4280" t="str">
            <v>F513666</v>
          </cell>
          <cell r="D4280">
            <v>13</v>
          </cell>
          <cell r="E4280" t="str">
            <v>F</v>
          </cell>
        </row>
        <row r="4281">
          <cell r="B4281" t="str">
            <v>F513667</v>
          </cell>
          <cell r="C4281" t="str">
            <v>F513667</v>
          </cell>
          <cell r="D4281">
            <v>13</v>
          </cell>
          <cell r="E4281" t="str">
            <v>F</v>
          </cell>
        </row>
        <row r="4282">
          <cell r="B4282" t="str">
            <v>F513668</v>
          </cell>
          <cell r="C4282" t="str">
            <v>F513668</v>
          </cell>
          <cell r="D4282">
            <v>13</v>
          </cell>
          <cell r="E4282" t="str">
            <v>F</v>
          </cell>
        </row>
        <row r="4283">
          <cell r="B4283" t="str">
            <v>F513669</v>
          </cell>
          <cell r="C4283" t="str">
            <v>F513669</v>
          </cell>
          <cell r="D4283">
            <v>13</v>
          </cell>
          <cell r="E4283" t="str">
            <v>F</v>
          </cell>
        </row>
        <row r="4284">
          <cell r="B4284" t="str">
            <v>1000SBSCSITE</v>
          </cell>
          <cell r="C4284" t="str">
            <v>SBSCSITE</v>
          </cell>
          <cell r="D4284">
            <v>10</v>
          </cell>
          <cell r="E4284" t="str">
            <v>G</v>
          </cell>
        </row>
        <row r="4285">
          <cell r="B4285" t="str">
            <v>F513670</v>
          </cell>
          <cell r="C4285" t="str">
            <v>F513670</v>
          </cell>
          <cell r="D4285">
            <v>11</v>
          </cell>
          <cell r="E4285" t="str">
            <v>F</v>
          </cell>
        </row>
        <row r="4286">
          <cell r="B4286" t="str">
            <v>F513671</v>
          </cell>
          <cell r="C4286" t="str">
            <v>F513671</v>
          </cell>
          <cell r="D4286">
            <v>11</v>
          </cell>
          <cell r="E4286" t="str">
            <v>F</v>
          </cell>
        </row>
        <row r="4287">
          <cell r="B4287" t="str">
            <v>F513672</v>
          </cell>
          <cell r="C4287" t="str">
            <v>F513672</v>
          </cell>
          <cell r="D4287">
            <v>11</v>
          </cell>
          <cell r="E4287" t="str">
            <v>F</v>
          </cell>
        </row>
        <row r="4288">
          <cell r="B4288" t="str">
            <v>F513673</v>
          </cell>
          <cell r="C4288" t="str">
            <v>F513673</v>
          </cell>
          <cell r="D4288">
            <v>11</v>
          </cell>
          <cell r="E4288" t="str">
            <v>F</v>
          </cell>
        </row>
        <row r="4289">
          <cell r="B4289" t="str">
            <v>F513674</v>
          </cell>
          <cell r="C4289" t="str">
            <v>F513674</v>
          </cell>
          <cell r="D4289">
            <v>11</v>
          </cell>
          <cell r="E4289" t="str">
            <v>F</v>
          </cell>
        </row>
        <row r="4290">
          <cell r="B4290" t="str">
            <v>F513675</v>
          </cell>
          <cell r="C4290" t="str">
            <v>F513675</v>
          </cell>
          <cell r="D4290">
            <v>11</v>
          </cell>
          <cell r="E4290" t="str">
            <v>F</v>
          </cell>
        </row>
        <row r="4291">
          <cell r="B4291" t="str">
            <v>F513676</v>
          </cell>
          <cell r="C4291" t="str">
            <v>F513676</v>
          </cell>
          <cell r="D4291">
            <v>11</v>
          </cell>
          <cell r="E4291" t="str">
            <v>F</v>
          </cell>
        </row>
        <row r="4292">
          <cell r="B4292" t="str">
            <v>1000SBSCMAIN</v>
          </cell>
          <cell r="C4292" t="str">
            <v>SBSCMAIN</v>
          </cell>
          <cell r="D4292">
            <v>12</v>
          </cell>
          <cell r="E4292" t="str">
            <v>G</v>
          </cell>
        </row>
        <row r="4293">
          <cell r="B4293" t="str">
            <v>F513677</v>
          </cell>
          <cell r="C4293" t="str">
            <v>F513677</v>
          </cell>
          <cell r="D4293">
            <v>13</v>
          </cell>
          <cell r="E4293" t="str">
            <v>F</v>
          </cell>
        </row>
        <row r="4294">
          <cell r="B4294" t="str">
            <v>F513678</v>
          </cell>
          <cell r="C4294" t="str">
            <v>F513678</v>
          </cell>
          <cell r="D4294">
            <v>13</v>
          </cell>
          <cell r="E4294" t="str">
            <v>F</v>
          </cell>
        </row>
        <row r="4295">
          <cell r="B4295" t="str">
            <v>F513679</v>
          </cell>
          <cell r="C4295" t="str">
            <v>F513679</v>
          </cell>
          <cell r="D4295">
            <v>13</v>
          </cell>
          <cell r="E4295" t="str">
            <v>F</v>
          </cell>
        </row>
        <row r="4296">
          <cell r="B4296" t="str">
            <v>F513680</v>
          </cell>
          <cell r="C4296" t="str">
            <v>F513680</v>
          </cell>
          <cell r="D4296">
            <v>13</v>
          </cell>
          <cell r="E4296" t="str">
            <v>F</v>
          </cell>
        </row>
        <row r="4297">
          <cell r="B4297" t="str">
            <v>F513681</v>
          </cell>
          <cell r="C4297" t="str">
            <v>F513681</v>
          </cell>
          <cell r="D4297">
            <v>13</v>
          </cell>
          <cell r="E4297" t="str">
            <v>F</v>
          </cell>
        </row>
        <row r="4298">
          <cell r="B4298" t="str">
            <v>F513682</v>
          </cell>
          <cell r="C4298" t="str">
            <v>F513682</v>
          </cell>
          <cell r="D4298">
            <v>13</v>
          </cell>
          <cell r="E4298" t="str">
            <v>F</v>
          </cell>
        </row>
        <row r="4299">
          <cell r="B4299" t="str">
            <v>1000SBSCGRG</v>
          </cell>
          <cell r="C4299" t="str">
            <v>SBSCGRG</v>
          </cell>
          <cell r="D4299">
            <v>12</v>
          </cell>
          <cell r="E4299" t="str">
            <v>G</v>
          </cell>
        </row>
        <row r="4300">
          <cell r="B4300" t="str">
            <v>F513683</v>
          </cell>
          <cell r="C4300" t="str">
            <v>F513683</v>
          </cell>
          <cell r="D4300">
            <v>13</v>
          </cell>
          <cell r="E4300" t="str">
            <v>F</v>
          </cell>
        </row>
        <row r="4301">
          <cell r="B4301" t="str">
            <v>F513684</v>
          </cell>
          <cell r="C4301" t="str">
            <v>F513684</v>
          </cell>
          <cell r="D4301">
            <v>13</v>
          </cell>
          <cell r="E4301" t="str">
            <v>F</v>
          </cell>
        </row>
        <row r="4302">
          <cell r="B4302" t="str">
            <v>F513685</v>
          </cell>
          <cell r="C4302" t="str">
            <v>F513685</v>
          </cell>
          <cell r="D4302">
            <v>13</v>
          </cell>
          <cell r="E4302" t="str">
            <v>F</v>
          </cell>
        </row>
        <row r="4303">
          <cell r="B4303" t="str">
            <v>F513686</v>
          </cell>
          <cell r="C4303" t="str">
            <v>F513686</v>
          </cell>
          <cell r="D4303">
            <v>13</v>
          </cell>
          <cell r="E4303" t="str">
            <v>F</v>
          </cell>
        </row>
        <row r="4304">
          <cell r="B4304" t="str">
            <v>F513687</v>
          </cell>
          <cell r="C4304" t="str">
            <v>F513687</v>
          </cell>
          <cell r="D4304">
            <v>13</v>
          </cell>
          <cell r="E4304" t="str">
            <v>F</v>
          </cell>
        </row>
        <row r="4305">
          <cell r="B4305" t="str">
            <v>F513688</v>
          </cell>
          <cell r="C4305" t="str">
            <v>F513688</v>
          </cell>
          <cell r="D4305">
            <v>13</v>
          </cell>
          <cell r="E4305" t="str">
            <v>F</v>
          </cell>
        </row>
        <row r="4306">
          <cell r="B4306" t="str">
            <v>1000SHLKCGSITE</v>
          </cell>
          <cell r="C4306" t="str">
            <v>SHLKCGSITE</v>
          </cell>
          <cell r="D4306">
            <v>10</v>
          </cell>
          <cell r="E4306" t="str">
            <v>G</v>
          </cell>
        </row>
        <row r="4307">
          <cell r="B4307" t="str">
            <v>F513689</v>
          </cell>
          <cell r="C4307" t="str">
            <v>F513689</v>
          </cell>
          <cell r="D4307">
            <v>11</v>
          </cell>
          <cell r="E4307" t="str">
            <v>F</v>
          </cell>
        </row>
        <row r="4308">
          <cell r="B4308" t="str">
            <v>F513690</v>
          </cell>
          <cell r="C4308" t="str">
            <v>F513690</v>
          </cell>
          <cell r="D4308">
            <v>11</v>
          </cell>
          <cell r="E4308" t="str">
            <v>F</v>
          </cell>
        </row>
        <row r="4309">
          <cell r="B4309" t="str">
            <v>F513691</v>
          </cell>
          <cell r="C4309" t="str">
            <v>F513691</v>
          </cell>
          <cell r="D4309">
            <v>11</v>
          </cell>
          <cell r="E4309" t="str">
            <v>F</v>
          </cell>
        </row>
        <row r="4310">
          <cell r="B4310" t="str">
            <v>F513692</v>
          </cell>
          <cell r="C4310" t="str">
            <v>F513692</v>
          </cell>
          <cell r="D4310">
            <v>11</v>
          </cell>
          <cell r="E4310" t="str">
            <v>F</v>
          </cell>
        </row>
        <row r="4311">
          <cell r="B4311" t="str">
            <v>F513693</v>
          </cell>
          <cell r="C4311" t="str">
            <v>F513693</v>
          </cell>
          <cell r="D4311">
            <v>11</v>
          </cell>
          <cell r="E4311" t="str">
            <v>F</v>
          </cell>
        </row>
        <row r="4312">
          <cell r="B4312" t="str">
            <v>F513694</v>
          </cell>
          <cell r="C4312" t="str">
            <v>F513694</v>
          </cell>
          <cell r="D4312">
            <v>11</v>
          </cell>
          <cell r="E4312" t="str">
            <v>F</v>
          </cell>
        </row>
        <row r="4313">
          <cell r="B4313" t="str">
            <v>F513695</v>
          </cell>
          <cell r="C4313" t="str">
            <v>F513695</v>
          </cell>
          <cell r="D4313">
            <v>11</v>
          </cell>
          <cell r="E4313" t="str">
            <v>F</v>
          </cell>
        </row>
        <row r="4314">
          <cell r="B4314" t="str">
            <v>1000SLCGMAIN</v>
          </cell>
          <cell r="C4314" t="str">
            <v>SLCGMAIN</v>
          </cell>
          <cell r="D4314">
            <v>12</v>
          </cell>
          <cell r="E4314" t="str">
            <v>G</v>
          </cell>
        </row>
        <row r="4315">
          <cell r="B4315" t="str">
            <v>F513696</v>
          </cell>
          <cell r="C4315" t="str">
            <v>F513696</v>
          </cell>
          <cell r="D4315">
            <v>13</v>
          </cell>
          <cell r="E4315" t="str">
            <v>F</v>
          </cell>
        </row>
        <row r="4316">
          <cell r="B4316" t="str">
            <v>F513697</v>
          </cell>
          <cell r="C4316" t="str">
            <v>F513697</v>
          </cell>
          <cell r="D4316">
            <v>13</v>
          </cell>
          <cell r="E4316" t="str">
            <v>F</v>
          </cell>
        </row>
        <row r="4317">
          <cell r="B4317" t="str">
            <v>F513698</v>
          </cell>
          <cell r="C4317" t="str">
            <v>F513698</v>
          </cell>
          <cell r="D4317">
            <v>13</v>
          </cell>
          <cell r="E4317" t="str">
            <v>F</v>
          </cell>
        </row>
        <row r="4318">
          <cell r="B4318" t="str">
            <v>F513699</v>
          </cell>
          <cell r="C4318" t="str">
            <v>F513699</v>
          </cell>
          <cell r="D4318">
            <v>13</v>
          </cell>
          <cell r="E4318" t="str">
            <v>F</v>
          </cell>
        </row>
        <row r="4319">
          <cell r="B4319" t="str">
            <v>F513700</v>
          </cell>
          <cell r="C4319" t="str">
            <v>F513700</v>
          </cell>
          <cell r="D4319">
            <v>13</v>
          </cell>
          <cell r="E4319" t="str">
            <v>F</v>
          </cell>
        </row>
        <row r="4320">
          <cell r="B4320" t="str">
            <v>F513701</v>
          </cell>
          <cell r="C4320" t="str">
            <v>F513701</v>
          </cell>
          <cell r="D4320">
            <v>13</v>
          </cell>
          <cell r="E4320" t="str">
            <v>F</v>
          </cell>
        </row>
        <row r="4321">
          <cell r="B4321" t="str">
            <v>1000SLCGINFO</v>
          </cell>
          <cell r="C4321" t="str">
            <v>SLCGINFO</v>
          </cell>
          <cell r="D4321">
            <v>12</v>
          </cell>
          <cell r="E4321" t="str">
            <v>G</v>
          </cell>
        </row>
        <row r="4322">
          <cell r="B4322" t="str">
            <v>F513702</v>
          </cell>
          <cell r="C4322" t="str">
            <v>F513702</v>
          </cell>
          <cell r="D4322">
            <v>13</v>
          </cell>
          <cell r="E4322" t="str">
            <v>F</v>
          </cell>
        </row>
        <row r="4323">
          <cell r="B4323" t="str">
            <v>F513703</v>
          </cell>
          <cell r="C4323" t="str">
            <v>F513703</v>
          </cell>
          <cell r="D4323">
            <v>13</v>
          </cell>
          <cell r="E4323" t="str">
            <v>F</v>
          </cell>
        </row>
        <row r="4324">
          <cell r="B4324" t="str">
            <v>F513704</v>
          </cell>
          <cell r="C4324" t="str">
            <v>F513704</v>
          </cell>
          <cell r="D4324">
            <v>13</v>
          </cell>
          <cell r="E4324" t="str">
            <v>F</v>
          </cell>
        </row>
        <row r="4325">
          <cell r="B4325" t="str">
            <v>F513705</v>
          </cell>
          <cell r="C4325" t="str">
            <v>F513705</v>
          </cell>
          <cell r="D4325">
            <v>13</v>
          </cell>
          <cell r="E4325" t="str">
            <v>F</v>
          </cell>
        </row>
        <row r="4326">
          <cell r="B4326" t="str">
            <v>F513706</v>
          </cell>
          <cell r="C4326" t="str">
            <v>F513706</v>
          </cell>
          <cell r="D4326">
            <v>13</v>
          </cell>
          <cell r="E4326" t="str">
            <v>F</v>
          </cell>
        </row>
        <row r="4327">
          <cell r="B4327" t="str">
            <v>F513707</v>
          </cell>
          <cell r="C4327" t="str">
            <v>F513707</v>
          </cell>
          <cell r="D4327">
            <v>13</v>
          </cell>
          <cell r="E4327" t="str">
            <v>F</v>
          </cell>
        </row>
        <row r="4328">
          <cell r="B4328" t="str">
            <v>1000SLCGWHSE</v>
          </cell>
          <cell r="C4328" t="str">
            <v>SLCGWHSE</v>
          </cell>
          <cell r="D4328">
            <v>12</v>
          </cell>
          <cell r="E4328" t="str">
            <v>G</v>
          </cell>
        </row>
        <row r="4329">
          <cell r="B4329" t="str">
            <v>F513708</v>
          </cell>
          <cell r="C4329" t="str">
            <v>F513708</v>
          </cell>
          <cell r="D4329">
            <v>13</v>
          </cell>
          <cell r="E4329" t="str">
            <v>F</v>
          </cell>
        </row>
        <row r="4330">
          <cell r="B4330" t="str">
            <v>F513709</v>
          </cell>
          <cell r="C4330" t="str">
            <v>F513709</v>
          </cell>
          <cell r="D4330">
            <v>13</v>
          </cell>
          <cell r="E4330" t="str">
            <v>F</v>
          </cell>
        </row>
        <row r="4331">
          <cell r="B4331" t="str">
            <v>F513710</v>
          </cell>
          <cell r="C4331" t="str">
            <v>F513710</v>
          </cell>
          <cell r="D4331">
            <v>13</v>
          </cell>
          <cell r="E4331" t="str">
            <v>F</v>
          </cell>
        </row>
        <row r="4332">
          <cell r="B4332" t="str">
            <v>F513711</v>
          </cell>
          <cell r="C4332" t="str">
            <v>F513711</v>
          </cell>
          <cell r="D4332">
            <v>13</v>
          </cell>
          <cell r="E4332" t="str">
            <v>F</v>
          </cell>
        </row>
        <row r="4333">
          <cell r="B4333" t="str">
            <v>F513712</v>
          </cell>
          <cell r="C4333" t="str">
            <v>F513712</v>
          </cell>
          <cell r="D4333">
            <v>13</v>
          </cell>
          <cell r="E4333" t="str">
            <v>F</v>
          </cell>
        </row>
        <row r="4334">
          <cell r="B4334" t="str">
            <v>F513713</v>
          </cell>
          <cell r="C4334" t="str">
            <v>F513713</v>
          </cell>
          <cell r="D4334">
            <v>13</v>
          </cell>
          <cell r="E4334" t="str">
            <v>F</v>
          </cell>
        </row>
        <row r="4335">
          <cell r="B4335" t="str">
            <v>1000SLCGREST</v>
          </cell>
          <cell r="C4335" t="str">
            <v>SLCGREST</v>
          </cell>
          <cell r="D4335">
            <v>12</v>
          </cell>
          <cell r="E4335" t="str">
            <v>G</v>
          </cell>
        </row>
        <row r="4336">
          <cell r="B4336" t="str">
            <v>F513714</v>
          </cell>
          <cell r="C4336" t="str">
            <v>F513714</v>
          </cell>
          <cell r="D4336">
            <v>13</v>
          </cell>
          <cell r="E4336" t="str">
            <v>F</v>
          </cell>
        </row>
        <row r="4337">
          <cell r="B4337" t="str">
            <v>F513715</v>
          </cell>
          <cell r="C4337" t="str">
            <v>F513715</v>
          </cell>
          <cell r="D4337">
            <v>13</v>
          </cell>
          <cell r="E4337" t="str">
            <v>F</v>
          </cell>
        </row>
        <row r="4338">
          <cell r="B4338" t="str">
            <v>F513716</v>
          </cell>
          <cell r="C4338" t="str">
            <v>F513716</v>
          </cell>
          <cell r="D4338">
            <v>13</v>
          </cell>
          <cell r="E4338" t="str">
            <v>F</v>
          </cell>
        </row>
        <row r="4339">
          <cell r="B4339" t="str">
            <v>F513717</v>
          </cell>
          <cell r="C4339" t="str">
            <v>F513717</v>
          </cell>
          <cell r="D4339">
            <v>13</v>
          </cell>
          <cell r="E4339" t="str">
            <v>F</v>
          </cell>
        </row>
        <row r="4340">
          <cell r="B4340" t="str">
            <v>F513718</v>
          </cell>
          <cell r="C4340" t="str">
            <v>F513718</v>
          </cell>
          <cell r="D4340">
            <v>13</v>
          </cell>
          <cell r="E4340" t="str">
            <v>F</v>
          </cell>
        </row>
        <row r="4341">
          <cell r="B4341" t="str">
            <v>F513719</v>
          </cell>
          <cell r="C4341" t="str">
            <v>F513719</v>
          </cell>
          <cell r="D4341">
            <v>13</v>
          </cell>
          <cell r="E4341" t="str">
            <v>F</v>
          </cell>
        </row>
        <row r="4342">
          <cell r="B4342" t="str">
            <v>1000SHLKSCSITE</v>
          </cell>
          <cell r="C4342" t="str">
            <v>SHLKSCSITE</v>
          </cell>
          <cell r="D4342">
            <v>10</v>
          </cell>
          <cell r="E4342" t="str">
            <v>G</v>
          </cell>
        </row>
        <row r="4343">
          <cell r="B4343" t="str">
            <v>F513720</v>
          </cell>
          <cell r="C4343" t="str">
            <v>F513720</v>
          </cell>
          <cell r="D4343">
            <v>11</v>
          </cell>
          <cell r="E4343" t="str">
            <v>F</v>
          </cell>
        </row>
        <row r="4344">
          <cell r="B4344" t="str">
            <v>F513721</v>
          </cell>
          <cell r="C4344" t="str">
            <v>F513721</v>
          </cell>
          <cell r="D4344">
            <v>11</v>
          </cell>
          <cell r="E4344" t="str">
            <v>F</v>
          </cell>
        </row>
        <row r="4345">
          <cell r="B4345" t="str">
            <v>F513722</v>
          </cell>
          <cell r="C4345" t="str">
            <v>F513722</v>
          </cell>
          <cell r="D4345">
            <v>11</v>
          </cell>
          <cell r="E4345" t="str">
            <v>F</v>
          </cell>
        </row>
        <row r="4346">
          <cell r="B4346" t="str">
            <v>F513723</v>
          </cell>
          <cell r="C4346" t="str">
            <v>F513723</v>
          </cell>
          <cell r="D4346">
            <v>11</v>
          </cell>
          <cell r="E4346" t="str">
            <v>F</v>
          </cell>
        </row>
        <row r="4347">
          <cell r="B4347" t="str">
            <v>F513724</v>
          </cell>
          <cell r="C4347" t="str">
            <v>F513724</v>
          </cell>
          <cell r="D4347">
            <v>11</v>
          </cell>
          <cell r="E4347" t="str">
            <v>F</v>
          </cell>
        </row>
        <row r="4348">
          <cell r="B4348" t="str">
            <v>F513725</v>
          </cell>
          <cell r="C4348" t="str">
            <v>F513725</v>
          </cell>
          <cell r="D4348">
            <v>11</v>
          </cell>
          <cell r="E4348" t="str">
            <v>F</v>
          </cell>
        </row>
        <row r="4349">
          <cell r="B4349" t="str">
            <v>F513726</v>
          </cell>
          <cell r="C4349" t="str">
            <v>F513726</v>
          </cell>
          <cell r="D4349">
            <v>11</v>
          </cell>
          <cell r="E4349" t="str">
            <v>F</v>
          </cell>
        </row>
        <row r="4350">
          <cell r="B4350" t="str">
            <v>1000SLSCMAIN</v>
          </cell>
          <cell r="C4350" t="str">
            <v>SLSCMAIN</v>
          </cell>
          <cell r="D4350">
            <v>12</v>
          </cell>
          <cell r="E4350" t="str">
            <v>G</v>
          </cell>
        </row>
        <row r="4351">
          <cell r="B4351" t="str">
            <v>F513727</v>
          </cell>
          <cell r="C4351" t="str">
            <v>F513727</v>
          </cell>
          <cell r="D4351">
            <v>13</v>
          </cell>
          <cell r="E4351" t="str">
            <v>F</v>
          </cell>
        </row>
        <row r="4352">
          <cell r="B4352" t="str">
            <v>F513728</v>
          </cell>
          <cell r="C4352" t="str">
            <v>F513728</v>
          </cell>
          <cell r="D4352">
            <v>13</v>
          </cell>
          <cell r="E4352" t="str">
            <v>F</v>
          </cell>
        </row>
        <row r="4353">
          <cell r="B4353" t="str">
            <v>F513729</v>
          </cell>
          <cell r="C4353" t="str">
            <v>F513729</v>
          </cell>
          <cell r="D4353">
            <v>13</v>
          </cell>
          <cell r="E4353" t="str">
            <v>F</v>
          </cell>
        </row>
        <row r="4354">
          <cell r="B4354" t="str">
            <v>F513730</v>
          </cell>
          <cell r="C4354" t="str">
            <v>F513730</v>
          </cell>
          <cell r="D4354">
            <v>13</v>
          </cell>
          <cell r="E4354" t="str">
            <v>F</v>
          </cell>
        </row>
        <row r="4355">
          <cell r="B4355" t="str">
            <v>F513731</v>
          </cell>
          <cell r="C4355" t="str">
            <v>F513731</v>
          </cell>
          <cell r="D4355">
            <v>13</v>
          </cell>
          <cell r="E4355" t="str">
            <v>F</v>
          </cell>
        </row>
        <row r="4356">
          <cell r="B4356" t="str">
            <v>F513732</v>
          </cell>
          <cell r="C4356" t="str">
            <v>F513732</v>
          </cell>
          <cell r="D4356">
            <v>13</v>
          </cell>
          <cell r="E4356" t="str">
            <v>F</v>
          </cell>
        </row>
        <row r="4357">
          <cell r="B4357" t="str">
            <v>1000SLSCGRG</v>
          </cell>
          <cell r="C4357" t="str">
            <v>SLSCGRG</v>
          </cell>
          <cell r="D4357">
            <v>12</v>
          </cell>
          <cell r="E4357" t="str">
            <v>G</v>
          </cell>
        </row>
        <row r="4358">
          <cell r="B4358" t="str">
            <v>F513733</v>
          </cell>
          <cell r="C4358" t="str">
            <v>F513733</v>
          </cell>
          <cell r="D4358">
            <v>13</v>
          </cell>
          <cell r="E4358" t="str">
            <v>F</v>
          </cell>
        </row>
        <row r="4359">
          <cell r="B4359" t="str">
            <v>F513734</v>
          </cell>
          <cell r="C4359" t="str">
            <v>F513734</v>
          </cell>
          <cell r="D4359">
            <v>13</v>
          </cell>
          <cell r="E4359" t="str">
            <v>F</v>
          </cell>
        </row>
        <row r="4360">
          <cell r="B4360" t="str">
            <v>F513735</v>
          </cell>
          <cell r="C4360" t="str">
            <v>F513735</v>
          </cell>
          <cell r="D4360">
            <v>13</v>
          </cell>
          <cell r="E4360" t="str">
            <v>F</v>
          </cell>
        </row>
        <row r="4361">
          <cell r="B4361" t="str">
            <v>F513736</v>
          </cell>
          <cell r="C4361" t="str">
            <v>F513736</v>
          </cell>
          <cell r="D4361">
            <v>13</v>
          </cell>
          <cell r="E4361" t="str">
            <v>F</v>
          </cell>
        </row>
        <row r="4362">
          <cell r="B4362" t="str">
            <v>F513737</v>
          </cell>
          <cell r="C4362" t="str">
            <v>F513737</v>
          </cell>
          <cell r="D4362">
            <v>13</v>
          </cell>
          <cell r="E4362" t="str">
            <v>F</v>
          </cell>
        </row>
        <row r="4363">
          <cell r="B4363" t="str">
            <v>F513738</v>
          </cell>
          <cell r="C4363" t="str">
            <v>F513738</v>
          </cell>
          <cell r="D4363">
            <v>13</v>
          </cell>
          <cell r="E4363" t="str">
            <v>F</v>
          </cell>
        </row>
        <row r="4364">
          <cell r="B4364" t="str">
            <v>1000TEHSCSITE</v>
          </cell>
          <cell r="C4364" t="str">
            <v>TEHSCSITE</v>
          </cell>
          <cell r="D4364">
            <v>10</v>
          </cell>
          <cell r="E4364" t="str">
            <v>G</v>
          </cell>
        </row>
        <row r="4365">
          <cell r="B4365" t="str">
            <v>F513739</v>
          </cell>
          <cell r="C4365" t="str">
            <v>F513739</v>
          </cell>
          <cell r="D4365">
            <v>11</v>
          </cell>
          <cell r="E4365" t="str">
            <v>F</v>
          </cell>
        </row>
        <row r="4366">
          <cell r="B4366" t="str">
            <v>F513740</v>
          </cell>
          <cell r="C4366" t="str">
            <v>F513740</v>
          </cell>
          <cell r="D4366">
            <v>11</v>
          </cell>
          <cell r="E4366" t="str">
            <v>F</v>
          </cell>
        </row>
        <row r="4367">
          <cell r="B4367" t="str">
            <v>F513741</v>
          </cell>
          <cell r="C4367" t="str">
            <v>F513741</v>
          </cell>
          <cell r="D4367">
            <v>11</v>
          </cell>
          <cell r="E4367" t="str">
            <v>F</v>
          </cell>
        </row>
        <row r="4368">
          <cell r="B4368" t="str">
            <v>F513742</v>
          </cell>
          <cell r="C4368" t="str">
            <v>F513742</v>
          </cell>
          <cell r="D4368">
            <v>11</v>
          </cell>
          <cell r="E4368" t="str">
            <v>F</v>
          </cell>
        </row>
        <row r="4369">
          <cell r="B4369" t="str">
            <v>F513743</v>
          </cell>
          <cell r="C4369" t="str">
            <v>F513743</v>
          </cell>
          <cell r="D4369">
            <v>11</v>
          </cell>
          <cell r="E4369" t="str">
            <v>F</v>
          </cell>
        </row>
        <row r="4370">
          <cell r="B4370" t="str">
            <v>F513744</v>
          </cell>
          <cell r="C4370" t="str">
            <v>F513744</v>
          </cell>
          <cell r="D4370">
            <v>11</v>
          </cell>
          <cell r="E4370" t="str">
            <v>F</v>
          </cell>
        </row>
        <row r="4371">
          <cell r="B4371" t="str">
            <v>F513745</v>
          </cell>
          <cell r="C4371" t="str">
            <v>F513745</v>
          </cell>
          <cell r="D4371">
            <v>11</v>
          </cell>
          <cell r="E4371" t="str">
            <v>F</v>
          </cell>
        </row>
        <row r="4372">
          <cell r="B4372" t="str">
            <v>1000TEHSCMAIN</v>
          </cell>
          <cell r="C4372" t="str">
            <v>TEHSCMAIN</v>
          </cell>
          <cell r="D4372">
            <v>12</v>
          </cell>
          <cell r="E4372" t="str">
            <v>G</v>
          </cell>
        </row>
        <row r="4373">
          <cell r="B4373" t="str">
            <v>F513746</v>
          </cell>
          <cell r="C4373" t="str">
            <v>F513746</v>
          </cell>
          <cell r="D4373">
            <v>13</v>
          </cell>
          <cell r="E4373" t="str">
            <v>F</v>
          </cell>
        </row>
        <row r="4374">
          <cell r="B4374" t="str">
            <v>F513747</v>
          </cell>
          <cell r="C4374" t="str">
            <v>F513747</v>
          </cell>
          <cell r="D4374">
            <v>13</v>
          </cell>
          <cell r="E4374" t="str">
            <v>F</v>
          </cell>
        </row>
        <row r="4375">
          <cell r="B4375" t="str">
            <v>F513748</v>
          </cell>
          <cell r="C4375" t="str">
            <v>F513748</v>
          </cell>
          <cell r="D4375">
            <v>13</v>
          </cell>
          <cell r="E4375" t="str">
            <v>F</v>
          </cell>
        </row>
        <row r="4376">
          <cell r="B4376" t="str">
            <v>F513749</v>
          </cell>
          <cell r="C4376" t="str">
            <v>F513749</v>
          </cell>
          <cell r="D4376">
            <v>13</v>
          </cell>
          <cell r="E4376" t="str">
            <v>F</v>
          </cell>
        </row>
        <row r="4377">
          <cell r="B4377" t="str">
            <v>F513750</v>
          </cell>
          <cell r="C4377" t="str">
            <v>F513750</v>
          </cell>
          <cell r="D4377">
            <v>13</v>
          </cell>
          <cell r="E4377" t="str">
            <v>F</v>
          </cell>
        </row>
        <row r="4378">
          <cell r="B4378" t="str">
            <v>F513751</v>
          </cell>
          <cell r="C4378" t="str">
            <v>F513751</v>
          </cell>
          <cell r="D4378">
            <v>13</v>
          </cell>
          <cell r="E4378" t="str">
            <v>F</v>
          </cell>
        </row>
        <row r="4379">
          <cell r="B4379" t="str">
            <v>1000TEHSCGRG</v>
          </cell>
          <cell r="C4379" t="str">
            <v>TEHSCGRG</v>
          </cell>
          <cell r="D4379">
            <v>12</v>
          </cell>
          <cell r="E4379" t="str">
            <v>G</v>
          </cell>
        </row>
        <row r="4380">
          <cell r="B4380" t="str">
            <v>F513752</v>
          </cell>
          <cell r="C4380" t="str">
            <v>F513752</v>
          </cell>
          <cell r="D4380">
            <v>13</v>
          </cell>
          <cell r="E4380" t="str">
            <v>F</v>
          </cell>
        </row>
        <row r="4381">
          <cell r="B4381" t="str">
            <v>F513753</v>
          </cell>
          <cell r="C4381" t="str">
            <v>F513753</v>
          </cell>
          <cell r="D4381">
            <v>13</v>
          </cell>
          <cell r="E4381" t="str">
            <v>F</v>
          </cell>
        </row>
        <row r="4382">
          <cell r="B4382" t="str">
            <v>F513754</v>
          </cell>
          <cell r="C4382" t="str">
            <v>F513754</v>
          </cell>
          <cell r="D4382">
            <v>13</v>
          </cell>
          <cell r="E4382" t="str">
            <v>F</v>
          </cell>
        </row>
        <row r="4383">
          <cell r="B4383" t="str">
            <v>F513755</v>
          </cell>
          <cell r="C4383" t="str">
            <v>F513755</v>
          </cell>
          <cell r="D4383">
            <v>13</v>
          </cell>
          <cell r="E4383" t="str">
            <v>F</v>
          </cell>
        </row>
        <row r="4384">
          <cell r="B4384" t="str">
            <v>F513756</v>
          </cell>
          <cell r="C4384" t="str">
            <v>F513756</v>
          </cell>
          <cell r="D4384">
            <v>13</v>
          </cell>
          <cell r="E4384" t="str">
            <v>F</v>
          </cell>
        </row>
        <row r="4385">
          <cell r="B4385" t="str">
            <v>F513757</v>
          </cell>
          <cell r="C4385" t="str">
            <v>F513757</v>
          </cell>
          <cell r="D4385">
            <v>13</v>
          </cell>
          <cell r="E4385" t="str">
            <v>F</v>
          </cell>
        </row>
        <row r="4386">
          <cell r="B4386" t="str">
            <v>1000THOKSCSITE</v>
          </cell>
          <cell r="C4386" t="str">
            <v>THOKSCSITE</v>
          </cell>
          <cell r="D4386">
            <v>10</v>
          </cell>
          <cell r="E4386" t="str">
            <v>G</v>
          </cell>
        </row>
        <row r="4387">
          <cell r="B4387" t="str">
            <v>F513758</v>
          </cell>
          <cell r="C4387" t="str">
            <v>F513758</v>
          </cell>
          <cell r="D4387">
            <v>11</v>
          </cell>
          <cell r="E4387" t="str">
            <v>F</v>
          </cell>
        </row>
        <row r="4388">
          <cell r="B4388" t="str">
            <v>F513759</v>
          </cell>
          <cell r="C4388" t="str">
            <v>F513759</v>
          </cell>
          <cell r="D4388">
            <v>11</v>
          </cell>
          <cell r="E4388" t="str">
            <v>F</v>
          </cell>
        </row>
        <row r="4389">
          <cell r="B4389" t="str">
            <v>F513760</v>
          </cell>
          <cell r="C4389" t="str">
            <v>F513760</v>
          </cell>
          <cell r="D4389">
            <v>11</v>
          </cell>
          <cell r="E4389" t="str">
            <v>F</v>
          </cell>
        </row>
        <row r="4390">
          <cell r="B4390" t="str">
            <v>F513761</v>
          </cell>
          <cell r="C4390" t="str">
            <v>F513761</v>
          </cell>
          <cell r="D4390">
            <v>11</v>
          </cell>
          <cell r="E4390" t="str">
            <v>F</v>
          </cell>
        </row>
        <row r="4391">
          <cell r="B4391" t="str">
            <v>F513762</v>
          </cell>
          <cell r="C4391" t="str">
            <v>F513762</v>
          </cell>
          <cell r="D4391">
            <v>11</v>
          </cell>
          <cell r="E4391" t="str">
            <v>F</v>
          </cell>
        </row>
        <row r="4392">
          <cell r="B4392" t="str">
            <v>F513763</v>
          </cell>
          <cell r="C4392" t="str">
            <v>F513763</v>
          </cell>
          <cell r="D4392">
            <v>11</v>
          </cell>
          <cell r="E4392" t="str">
            <v>F</v>
          </cell>
        </row>
        <row r="4393">
          <cell r="B4393" t="str">
            <v>F513764</v>
          </cell>
          <cell r="C4393" t="str">
            <v>F513764</v>
          </cell>
          <cell r="D4393">
            <v>11</v>
          </cell>
          <cell r="E4393" t="str">
            <v>F</v>
          </cell>
        </row>
        <row r="4394">
          <cell r="B4394" t="str">
            <v>1000THOKSCMAIN</v>
          </cell>
          <cell r="C4394" t="str">
            <v>THOKSCMAIN</v>
          </cell>
          <cell r="D4394">
            <v>12</v>
          </cell>
          <cell r="E4394" t="str">
            <v>G</v>
          </cell>
        </row>
        <row r="4395">
          <cell r="B4395" t="str">
            <v>F513765</v>
          </cell>
          <cell r="C4395" t="str">
            <v>F513765</v>
          </cell>
          <cell r="D4395">
            <v>13</v>
          </cell>
          <cell r="E4395" t="str">
            <v>F</v>
          </cell>
        </row>
        <row r="4396">
          <cell r="B4396" t="str">
            <v>F513766</v>
          </cell>
          <cell r="C4396" t="str">
            <v>F513766</v>
          </cell>
          <cell r="D4396">
            <v>13</v>
          </cell>
          <cell r="E4396" t="str">
            <v>F</v>
          </cell>
        </row>
        <row r="4397">
          <cell r="B4397" t="str">
            <v>F513767</v>
          </cell>
          <cell r="C4397" t="str">
            <v>F513767</v>
          </cell>
          <cell r="D4397">
            <v>13</v>
          </cell>
          <cell r="E4397" t="str">
            <v>F</v>
          </cell>
        </row>
        <row r="4398">
          <cell r="B4398" t="str">
            <v>F513768</v>
          </cell>
          <cell r="C4398" t="str">
            <v>F513768</v>
          </cell>
          <cell r="D4398">
            <v>13</v>
          </cell>
          <cell r="E4398" t="str">
            <v>F</v>
          </cell>
        </row>
        <row r="4399">
          <cell r="B4399" t="str">
            <v>F513769</v>
          </cell>
          <cell r="C4399" t="str">
            <v>F513769</v>
          </cell>
          <cell r="D4399">
            <v>13</v>
          </cell>
          <cell r="E4399" t="str">
            <v>F</v>
          </cell>
        </row>
        <row r="4400">
          <cell r="B4400" t="str">
            <v>F513770</v>
          </cell>
          <cell r="C4400" t="str">
            <v>F513770</v>
          </cell>
          <cell r="D4400">
            <v>13</v>
          </cell>
          <cell r="E4400" t="str">
            <v>F</v>
          </cell>
        </row>
        <row r="4401">
          <cell r="B4401" t="str">
            <v>1000THOKSCGRG</v>
          </cell>
          <cell r="C4401" t="str">
            <v>THOKSCGRG</v>
          </cell>
          <cell r="D4401">
            <v>12</v>
          </cell>
          <cell r="E4401" t="str">
            <v>G</v>
          </cell>
        </row>
        <row r="4402">
          <cell r="B4402" t="str">
            <v>F513771</v>
          </cell>
          <cell r="C4402" t="str">
            <v>F513771</v>
          </cell>
          <cell r="D4402">
            <v>13</v>
          </cell>
          <cell r="E4402" t="str">
            <v>F</v>
          </cell>
        </row>
        <row r="4403">
          <cell r="B4403" t="str">
            <v>F513772</v>
          </cell>
          <cell r="C4403" t="str">
            <v>F513772</v>
          </cell>
          <cell r="D4403">
            <v>13</v>
          </cell>
          <cell r="E4403" t="str">
            <v>F</v>
          </cell>
        </row>
        <row r="4404">
          <cell r="B4404" t="str">
            <v>F513773</v>
          </cell>
          <cell r="C4404" t="str">
            <v>F513773</v>
          </cell>
          <cell r="D4404">
            <v>13</v>
          </cell>
          <cell r="E4404" t="str">
            <v>F</v>
          </cell>
        </row>
        <row r="4405">
          <cell r="B4405" t="str">
            <v>F513774</v>
          </cell>
          <cell r="C4405" t="str">
            <v>F513774</v>
          </cell>
          <cell r="D4405">
            <v>13</v>
          </cell>
          <cell r="E4405" t="str">
            <v>F</v>
          </cell>
        </row>
        <row r="4406">
          <cell r="B4406" t="str">
            <v>F513775</v>
          </cell>
          <cell r="C4406" t="str">
            <v>F513775</v>
          </cell>
          <cell r="D4406">
            <v>13</v>
          </cell>
          <cell r="E4406" t="str">
            <v>F</v>
          </cell>
        </row>
        <row r="4407">
          <cell r="B4407" t="str">
            <v>F513776</v>
          </cell>
          <cell r="C4407" t="str">
            <v>F513776</v>
          </cell>
          <cell r="D4407">
            <v>13</v>
          </cell>
          <cell r="E4407" t="str">
            <v>F</v>
          </cell>
        </row>
        <row r="4408">
          <cell r="B4408" t="str">
            <v>1000THOKSCWHSE</v>
          </cell>
          <cell r="C4408" t="str">
            <v>THOKSCWHSE</v>
          </cell>
          <cell r="D4408">
            <v>12</v>
          </cell>
          <cell r="E4408" t="str">
            <v>G</v>
          </cell>
        </row>
        <row r="4409">
          <cell r="B4409" t="str">
            <v>F513777</v>
          </cell>
          <cell r="C4409" t="str">
            <v>F513777</v>
          </cell>
          <cell r="D4409">
            <v>13</v>
          </cell>
          <cell r="E4409" t="str">
            <v>F</v>
          </cell>
        </row>
        <row r="4410">
          <cell r="B4410" t="str">
            <v>F513778</v>
          </cell>
          <cell r="C4410" t="str">
            <v>F513778</v>
          </cell>
          <cell r="D4410">
            <v>13</v>
          </cell>
          <cell r="E4410" t="str">
            <v>F</v>
          </cell>
        </row>
        <row r="4411">
          <cell r="B4411" t="str">
            <v>F513779</v>
          </cell>
          <cell r="C4411" t="str">
            <v>F513779</v>
          </cell>
          <cell r="D4411">
            <v>13</v>
          </cell>
          <cell r="E4411" t="str">
            <v>F</v>
          </cell>
        </row>
        <row r="4412">
          <cell r="B4412" t="str">
            <v>F513780</v>
          </cell>
          <cell r="C4412" t="str">
            <v>F513780</v>
          </cell>
          <cell r="D4412">
            <v>13</v>
          </cell>
          <cell r="E4412" t="str">
            <v>F</v>
          </cell>
        </row>
        <row r="4413">
          <cell r="B4413" t="str">
            <v>F513781</v>
          </cell>
          <cell r="C4413" t="str">
            <v>F513781</v>
          </cell>
          <cell r="D4413">
            <v>13</v>
          </cell>
          <cell r="E4413" t="str">
            <v>F</v>
          </cell>
        </row>
        <row r="4414">
          <cell r="B4414" t="str">
            <v>F513782</v>
          </cell>
          <cell r="C4414" t="str">
            <v>F513782</v>
          </cell>
          <cell r="D4414">
            <v>13</v>
          </cell>
          <cell r="E4414" t="str">
            <v>F</v>
          </cell>
        </row>
        <row r="4415">
          <cell r="B4415" t="str">
            <v>1000VALSCSITE</v>
          </cell>
          <cell r="C4415" t="str">
            <v>VALSCSITE</v>
          </cell>
          <cell r="D4415">
            <v>10</v>
          </cell>
          <cell r="E4415" t="str">
            <v>G</v>
          </cell>
        </row>
        <row r="4416">
          <cell r="B4416" t="str">
            <v>F515256</v>
          </cell>
          <cell r="C4416" t="str">
            <v>F515256</v>
          </cell>
          <cell r="D4416">
            <v>11</v>
          </cell>
          <cell r="E4416" t="str">
            <v>F</v>
          </cell>
        </row>
        <row r="4417">
          <cell r="B4417" t="str">
            <v>F515257</v>
          </cell>
          <cell r="C4417" t="str">
            <v>F515257</v>
          </cell>
          <cell r="D4417">
            <v>11</v>
          </cell>
          <cell r="E4417" t="str">
            <v>F</v>
          </cell>
        </row>
        <row r="4418">
          <cell r="B4418" t="str">
            <v>F515258</v>
          </cell>
          <cell r="C4418" t="str">
            <v>F515258</v>
          </cell>
          <cell r="D4418">
            <v>11</v>
          </cell>
          <cell r="E4418" t="str">
            <v>F</v>
          </cell>
        </row>
        <row r="4419">
          <cell r="B4419" t="str">
            <v>F515259</v>
          </cell>
          <cell r="C4419" t="str">
            <v>F515259</v>
          </cell>
          <cell r="D4419">
            <v>11</v>
          </cell>
          <cell r="E4419" t="str">
            <v>F</v>
          </cell>
        </row>
        <row r="4420">
          <cell r="B4420" t="str">
            <v>F515260</v>
          </cell>
          <cell r="C4420" t="str">
            <v>F515260</v>
          </cell>
          <cell r="D4420">
            <v>11</v>
          </cell>
          <cell r="E4420" t="str">
            <v>F</v>
          </cell>
        </row>
        <row r="4421">
          <cell r="B4421" t="str">
            <v>F515261</v>
          </cell>
          <cell r="C4421" t="str">
            <v>F515261</v>
          </cell>
          <cell r="D4421">
            <v>11</v>
          </cell>
          <cell r="E4421" t="str">
            <v>F</v>
          </cell>
        </row>
        <row r="4422">
          <cell r="B4422" t="str">
            <v>F515262</v>
          </cell>
          <cell r="C4422" t="str">
            <v>F515262</v>
          </cell>
          <cell r="D4422">
            <v>11</v>
          </cell>
          <cell r="E4422" t="str">
            <v>F</v>
          </cell>
        </row>
        <row r="4423">
          <cell r="B4423" t="str">
            <v>1000VALSCMAIN</v>
          </cell>
          <cell r="C4423" t="str">
            <v>VALSCMAIN</v>
          </cell>
          <cell r="D4423">
            <v>12</v>
          </cell>
          <cell r="E4423" t="str">
            <v>G</v>
          </cell>
        </row>
        <row r="4424">
          <cell r="B4424" t="str">
            <v>F515263</v>
          </cell>
          <cell r="C4424" t="str">
            <v>F515263</v>
          </cell>
          <cell r="D4424">
            <v>13</v>
          </cell>
          <cell r="E4424" t="str">
            <v>F</v>
          </cell>
        </row>
        <row r="4425">
          <cell r="B4425" t="str">
            <v>F515264</v>
          </cell>
          <cell r="C4425" t="str">
            <v>F515264</v>
          </cell>
          <cell r="D4425">
            <v>13</v>
          </cell>
          <cell r="E4425" t="str">
            <v>F</v>
          </cell>
        </row>
        <row r="4426">
          <cell r="B4426" t="str">
            <v>F515265</v>
          </cell>
          <cell r="C4426" t="str">
            <v>F515265</v>
          </cell>
          <cell r="D4426">
            <v>13</v>
          </cell>
          <cell r="E4426" t="str">
            <v>F</v>
          </cell>
        </row>
        <row r="4427">
          <cell r="B4427" t="str">
            <v>F515266</v>
          </cell>
          <cell r="C4427" t="str">
            <v>F515266</v>
          </cell>
          <cell r="D4427">
            <v>13</v>
          </cell>
          <cell r="E4427" t="str">
            <v>F</v>
          </cell>
        </row>
        <row r="4428">
          <cell r="B4428" t="str">
            <v>F515267</v>
          </cell>
          <cell r="C4428" t="str">
            <v>F515267</v>
          </cell>
          <cell r="D4428">
            <v>13</v>
          </cell>
          <cell r="E4428" t="str">
            <v>F</v>
          </cell>
        </row>
        <row r="4429">
          <cell r="B4429" t="str">
            <v>F515268</v>
          </cell>
          <cell r="C4429" t="str">
            <v>F515268</v>
          </cell>
          <cell r="D4429">
            <v>13</v>
          </cell>
          <cell r="E4429" t="str">
            <v>F</v>
          </cell>
        </row>
        <row r="4430">
          <cell r="B4430" t="str">
            <v>1000VALSCGRG</v>
          </cell>
          <cell r="C4430" t="str">
            <v>VALSCGRG</v>
          </cell>
          <cell r="D4430">
            <v>12</v>
          </cell>
          <cell r="E4430" t="str">
            <v>G</v>
          </cell>
        </row>
        <row r="4431">
          <cell r="B4431" t="str">
            <v>F515269</v>
          </cell>
          <cell r="C4431" t="str">
            <v>F515269</v>
          </cell>
          <cell r="D4431">
            <v>13</v>
          </cell>
          <cell r="E4431" t="str">
            <v>F</v>
          </cell>
        </row>
        <row r="4432">
          <cell r="B4432" t="str">
            <v>F515270</v>
          </cell>
          <cell r="C4432" t="str">
            <v>F515270</v>
          </cell>
          <cell r="D4432">
            <v>13</v>
          </cell>
          <cell r="E4432" t="str">
            <v>F</v>
          </cell>
        </row>
        <row r="4433">
          <cell r="B4433" t="str">
            <v>F515271</v>
          </cell>
          <cell r="C4433" t="str">
            <v>F515271</v>
          </cell>
          <cell r="D4433">
            <v>13</v>
          </cell>
          <cell r="E4433" t="str">
            <v>F</v>
          </cell>
        </row>
        <row r="4434">
          <cell r="B4434" t="str">
            <v>F515272</v>
          </cell>
          <cell r="C4434" t="str">
            <v>F515272</v>
          </cell>
          <cell r="D4434">
            <v>13</v>
          </cell>
          <cell r="E4434" t="str">
            <v>F</v>
          </cell>
        </row>
        <row r="4435">
          <cell r="B4435" t="str">
            <v>F515273</v>
          </cell>
          <cell r="C4435" t="str">
            <v>F515273</v>
          </cell>
          <cell r="D4435">
            <v>13</v>
          </cell>
          <cell r="E4435" t="str">
            <v>F</v>
          </cell>
        </row>
        <row r="4436">
          <cell r="B4436" t="str">
            <v>F515274</v>
          </cell>
          <cell r="C4436" t="str">
            <v>F515274</v>
          </cell>
          <cell r="D4436">
            <v>13</v>
          </cell>
          <cell r="E4436" t="str">
            <v>F</v>
          </cell>
        </row>
        <row r="4437">
          <cell r="B4437" t="str">
            <v>1000VALSCPRFB</v>
          </cell>
          <cell r="C4437" t="str">
            <v>VALSCPRFB</v>
          </cell>
          <cell r="D4437">
            <v>12</v>
          </cell>
          <cell r="E4437" t="str">
            <v>G</v>
          </cell>
        </row>
        <row r="4438">
          <cell r="B4438" t="str">
            <v>F515275</v>
          </cell>
          <cell r="C4438" t="str">
            <v>F515275</v>
          </cell>
          <cell r="D4438">
            <v>13</v>
          </cell>
          <cell r="E4438" t="str">
            <v>F</v>
          </cell>
        </row>
        <row r="4439">
          <cell r="B4439" t="str">
            <v>F515276</v>
          </cell>
          <cell r="C4439" t="str">
            <v>F515276</v>
          </cell>
          <cell r="D4439">
            <v>13</v>
          </cell>
          <cell r="E4439" t="str">
            <v>F</v>
          </cell>
        </row>
        <row r="4440">
          <cell r="B4440" t="str">
            <v>F515277</v>
          </cell>
          <cell r="C4440" t="str">
            <v>F515277</v>
          </cell>
          <cell r="D4440">
            <v>13</v>
          </cell>
          <cell r="E4440" t="str">
            <v>F</v>
          </cell>
        </row>
        <row r="4441">
          <cell r="B4441" t="str">
            <v>F515278</v>
          </cell>
          <cell r="C4441" t="str">
            <v>F515278</v>
          </cell>
          <cell r="D4441">
            <v>13</v>
          </cell>
          <cell r="E4441" t="str">
            <v>F</v>
          </cell>
        </row>
        <row r="4442">
          <cell r="B4442" t="str">
            <v>F515279</v>
          </cell>
          <cell r="C4442" t="str">
            <v>F515279</v>
          </cell>
          <cell r="D4442">
            <v>13</v>
          </cell>
          <cell r="E4442" t="str">
            <v>F</v>
          </cell>
        </row>
        <row r="4443">
          <cell r="B4443" t="str">
            <v>F515280</v>
          </cell>
          <cell r="C4443" t="str">
            <v>F515280</v>
          </cell>
          <cell r="D4443">
            <v>13</v>
          </cell>
          <cell r="E4443" t="str">
            <v>F</v>
          </cell>
        </row>
        <row r="4444">
          <cell r="B4444" t="str">
            <v>1000VENTSCSITE</v>
          </cell>
          <cell r="C4444" t="str">
            <v>VENTSCSITE</v>
          </cell>
          <cell r="D4444">
            <v>10</v>
          </cell>
          <cell r="E4444" t="str">
            <v>G</v>
          </cell>
        </row>
        <row r="4445">
          <cell r="B4445" t="str">
            <v>F513783</v>
          </cell>
          <cell r="C4445" t="str">
            <v>F513783</v>
          </cell>
          <cell r="D4445">
            <v>11</v>
          </cell>
          <cell r="E4445" t="str">
            <v>F</v>
          </cell>
        </row>
        <row r="4446">
          <cell r="B4446" t="str">
            <v>F513784</v>
          </cell>
          <cell r="C4446" t="str">
            <v>F513784</v>
          </cell>
          <cell r="D4446">
            <v>11</v>
          </cell>
          <cell r="E4446" t="str">
            <v>F</v>
          </cell>
        </row>
        <row r="4447">
          <cell r="B4447" t="str">
            <v>F513785</v>
          </cell>
          <cell r="C4447" t="str">
            <v>F513785</v>
          </cell>
          <cell r="D4447">
            <v>11</v>
          </cell>
          <cell r="E4447" t="str">
            <v>F</v>
          </cell>
        </row>
        <row r="4448">
          <cell r="B4448" t="str">
            <v>F513786</v>
          </cell>
          <cell r="C4448" t="str">
            <v>F513786</v>
          </cell>
          <cell r="D4448">
            <v>11</v>
          </cell>
          <cell r="E4448" t="str">
            <v>F</v>
          </cell>
        </row>
        <row r="4449">
          <cell r="B4449" t="str">
            <v>F513787</v>
          </cell>
          <cell r="C4449" t="str">
            <v>F513787</v>
          </cell>
          <cell r="D4449">
            <v>11</v>
          </cell>
          <cell r="E4449" t="str">
            <v>F</v>
          </cell>
        </row>
        <row r="4450">
          <cell r="B4450" t="str">
            <v>F513788</v>
          </cell>
          <cell r="C4450" t="str">
            <v>F513788</v>
          </cell>
          <cell r="D4450">
            <v>11</v>
          </cell>
          <cell r="E4450" t="str">
            <v>F</v>
          </cell>
        </row>
        <row r="4451">
          <cell r="B4451" t="str">
            <v>F513789</v>
          </cell>
          <cell r="C4451" t="str">
            <v>F513789</v>
          </cell>
          <cell r="D4451">
            <v>11</v>
          </cell>
          <cell r="E4451" t="str">
            <v>F</v>
          </cell>
        </row>
        <row r="4452">
          <cell r="B4452" t="str">
            <v>1000VASCMAIN</v>
          </cell>
          <cell r="C4452" t="str">
            <v>VASCMAIN</v>
          </cell>
          <cell r="D4452">
            <v>12</v>
          </cell>
          <cell r="E4452" t="str">
            <v>G</v>
          </cell>
        </row>
        <row r="4453">
          <cell r="B4453" t="str">
            <v>F513790</v>
          </cell>
          <cell r="C4453" t="str">
            <v>F513790</v>
          </cell>
          <cell r="D4453">
            <v>13</v>
          </cell>
          <cell r="E4453" t="str">
            <v>F</v>
          </cell>
        </row>
        <row r="4454">
          <cell r="B4454" t="str">
            <v>F513791</v>
          </cell>
          <cell r="C4454" t="str">
            <v>F513791</v>
          </cell>
          <cell r="D4454">
            <v>13</v>
          </cell>
          <cell r="E4454" t="str">
            <v>F</v>
          </cell>
        </row>
        <row r="4455">
          <cell r="B4455" t="str">
            <v>F513792</v>
          </cell>
          <cell r="C4455" t="str">
            <v>F513792</v>
          </cell>
          <cell r="D4455">
            <v>13</v>
          </cell>
          <cell r="E4455" t="str">
            <v>F</v>
          </cell>
        </row>
        <row r="4456">
          <cell r="B4456" t="str">
            <v>F513793</v>
          </cell>
          <cell r="C4456" t="str">
            <v>F513793</v>
          </cell>
          <cell r="D4456">
            <v>13</v>
          </cell>
          <cell r="E4456" t="str">
            <v>F</v>
          </cell>
        </row>
        <row r="4457">
          <cell r="B4457" t="str">
            <v>F513794</v>
          </cell>
          <cell r="C4457" t="str">
            <v>F513794</v>
          </cell>
          <cell r="D4457">
            <v>13</v>
          </cell>
          <cell r="E4457" t="str">
            <v>F</v>
          </cell>
        </row>
        <row r="4458">
          <cell r="B4458" t="str">
            <v>F513795</v>
          </cell>
          <cell r="C4458" t="str">
            <v>F513795</v>
          </cell>
          <cell r="D4458">
            <v>13</v>
          </cell>
          <cell r="E4458" t="str">
            <v>F</v>
          </cell>
        </row>
        <row r="4459">
          <cell r="B4459" t="str">
            <v>1000VASCWHSE</v>
          </cell>
          <cell r="C4459" t="str">
            <v>VASCWHSE</v>
          </cell>
          <cell r="D4459">
            <v>12</v>
          </cell>
          <cell r="E4459" t="str">
            <v>G</v>
          </cell>
        </row>
        <row r="4460">
          <cell r="B4460" t="str">
            <v>F513802</v>
          </cell>
          <cell r="C4460" t="str">
            <v>F513802</v>
          </cell>
          <cell r="D4460">
            <v>13</v>
          </cell>
          <cell r="E4460" t="str">
            <v>F</v>
          </cell>
        </row>
        <row r="4461">
          <cell r="B4461" t="str">
            <v>F513803</v>
          </cell>
          <cell r="C4461" t="str">
            <v>F513803</v>
          </cell>
          <cell r="D4461">
            <v>13</v>
          </cell>
          <cell r="E4461" t="str">
            <v>F</v>
          </cell>
        </row>
        <row r="4462">
          <cell r="B4462" t="str">
            <v>F513804</v>
          </cell>
          <cell r="C4462" t="str">
            <v>F513804</v>
          </cell>
          <cell r="D4462">
            <v>13</v>
          </cell>
          <cell r="E4462" t="str">
            <v>F</v>
          </cell>
        </row>
        <row r="4463">
          <cell r="B4463" t="str">
            <v>F513805</v>
          </cell>
          <cell r="C4463" t="str">
            <v>F513805</v>
          </cell>
          <cell r="D4463">
            <v>13</v>
          </cell>
          <cell r="E4463" t="str">
            <v>F</v>
          </cell>
        </row>
        <row r="4464">
          <cell r="B4464" t="str">
            <v>F513806</v>
          </cell>
          <cell r="C4464" t="str">
            <v>F513806</v>
          </cell>
          <cell r="D4464">
            <v>13</v>
          </cell>
          <cell r="E4464" t="str">
            <v>F</v>
          </cell>
        </row>
        <row r="4465">
          <cell r="B4465" t="str">
            <v>F513807</v>
          </cell>
          <cell r="C4465" t="str">
            <v>F513807</v>
          </cell>
          <cell r="D4465">
            <v>13</v>
          </cell>
          <cell r="E4465" t="str">
            <v>F</v>
          </cell>
        </row>
        <row r="4466">
          <cell r="B4466" t="str">
            <v>1000VASCGRG</v>
          </cell>
          <cell r="C4466" t="str">
            <v>VASCGRG</v>
          </cell>
          <cell r="D4466">
            <v>12</v>
          </cell>
          <cell r="E4466" t="str">
            <v>G</v>
          </cell>
        </row>
        <row r="4467">
          <cell r="B4467" t="str">
            <v>F513808</v>
          </cell>
          <cell r="C4467" t="str">
            <v>F513808</v>
          </cell>
          <cell r="D4467">
            <v>13</v>
          </cell>
          <cell r="E4467" t="str">
            <v>F</v>
          </cell>
        </row>
        <row r="4468">
          <cell r="B4468" t="str">
            <v>F513809</v>
          </cell>
          <cell r="C4468" t="str">
            <v>F513809</v>
          </cell>
          <cell r="D4468">
            <v>13</v>
          </cell>
          <cell r="E4468" t="str">
            <v>F</v>
          </cell>
        </row>
        <row r="4469">
          <cell r="B4469" t="str">
            <v>F513810</v>
          </cell>
          <cell r="C4469" t="str">
            <v>F513810</v>
          </cell>
          <cell r="D4469">
            <v>13</v>
          </cell>
          <cell r="E4469" t="str">
            <v>F</v>
          </cell>
        </row>
        <row r="4470">
          <cell r="B4470" t="str">
            <v>F513811</v>
          </cell>
          <cell r="C4470" t="str">
            <v>F513811</v>
          </cell>
          <cell r="D4470">
            <v>13</v>
          </cell>
          <cell r="E4470" t="str">
            <v>F</v>
          </cell>
        </row>
        <row r="4471">
          <cell r="B4471" t="str">
            <v>F513812</v>
          </cell>
          <cell r="C4471" t="str">
            <v>F513812</v>
          </cell>
          <cell r="D4471">
            <v>13</v>
          </cell>
          <cell r="E4471" t="str">
            <v>F</v>
          </cell>
        </row>
        <row r="4472">
          <cell r="B4472" t="str">
            <v>F513813</v>
          </cell>
          <cell r="C4472" t="str">
            <v>F513813</v>
          </cell>
          <cell r="D4472">
            <v>13</v>
          </cell>
          <cell r="E4472" t="str">
            <v>F</v>
          </cell>
        </row>
        <row r="4473">
          <cell r="B4473" t="str">
            <v>1000VASCSSID</v>
          </cell>
          <cell r="C4473" t="str">
            <v>VASCSSID</v>
          </cell>
          <cell r="D4473">
            <v>12</v>
          </cell>
          <cell r="E4473" t="str">
            <v>G</v>
          </cell>
        </row>
        <row r="4474">
          <cell r="B4474" t="str">
            <v>F513814</v>
          </cell>
          <cell r="C4474" t="str">
            <v>F513814</v>
          </cell>
          <cell r="D4474">
            <v>13</v>
          </cell>
          <cell r="E4474" t="str">
            <v>F</v>
          </cell>
        </row>
        <row r="4475">
          <cell r="B4475" t="str">
            <v>F513815</v>
          </cell>
          <cell r="C4475" t="str">
            <v>F513815</v>
          </cell>
          <cell r="D4475">
            <v>13</v>
          </cell>
          <cell r="E4475" t="str">
            <v>F</v>
          </cell>
        </row>
        <row r="4476">
          <cell r="B4476" t="str">
            <v>F513816</v>
          </cell>
          <cell r="C4476" t="str">
            <v>F513816</v>
          </cell>
          <cell r="D4476">
            <v>13</v>
          </cell>
          <cell r="E4476" t="str">
            <v>F</v>
          </cell>
        </row>
        <row r="4477">
          <cell r="B4477" t="str">
            <v>F513817</v>
          </cell>
          <cell r="C4477" t="str">
            <v>F513817</v>
          </cell>
          <cell r="D4477">
            <v>13</v>
          </cell>
          <cell r="E4477" t="str">
            <v>F</v>
          </cell>
        </row>
        <row r="4478">
          <cell r="B4478" t="str">
            <v>F513818</v>
          </cell>
          <cell r="C4478" t="str">
            <v>F513818</v>
          </cell>
          <cell r="D4478">
            <v>13</v>
          </cell>
          <cell r="E4478" t="str">
            <v>F</v>
          </cell>
        </row>
        <row r="4479">
          <cell r="B4479" t="str">
            <v>F513819</v>
          </cell>
          <cell r="C4479" t="str">
            <v>F513819</v>
          </cell>
          <cell r="D4479">
            <v>13</v>
          </cell>
          <cell r="E4479" t="str">
            <v>F</v>
          </cell>
        </row>
        <row r="4480">
          <cell r="B4480" t="str">
            <v>1000VASCGRD</v>
          </cell>
          <cell r="C4480" t="str">
            <v>VASCGRD</v>
          </cell>
          <cell r="D4480">
            <v>12</v>
          </cell>
          <cell r="E4480" t="str">
            <v>G</v>
          </cell>
        </row>
        <row r="4481">
          <cell r="B4481" t="str">
            <v>F513820</v>
          </cell>
          <cell r="C4481" t="str">
            <v>F513820</v>
          </cell>
          <cell r="D4481">
            <v>13</v>
          </cell>
          <cell r="E4481" t="str">
            <v>F</v>
          </cell>
        </row>
        <row r="4482">
          <cell r="B4482" t="str">
            <v>F513821</v>
          </cell>
          <cell r="C4482" t="str">
            <v>F513821</v>
          </cell>
          <cell r="D4482">
            <v>13</v>
          </cell>
          <cell r="E4482" t="str">
            <v>F</v>
          </cell>
        </row>
        <row r="4483">
          <cell r="B4483" t="str">
            <v>F513822</v>
          </cell>
          <cell r="C4483" t="str">
            <v>F513822</v>
          </cell>
          <cell r="D4483">
            <v>13</v>
          </cell>
          <cell r="E4483" t="str">
            <v>F</v>
          </cell>
        </row>
        <row r="4484">
          <cell r="B4484" t="str">
            <v>F513823</v>
          </cell>
          <cell r="C4484" t="str">
            <v>F513823</v>
          </cell>
          <cell r="D4484">
            <v>13</v>
          </cell>
          <cell r="E4484" t="str">
            <v>F</v>
          </cell>
        </row>
        <row r="4485">
          <cell r="B4485" t="str">
            <v>F513824</v>
          </cell>
          <cell r="C4485" t="str">
            <v>F513824</v>
          </cell>
          <cell r="D4485">
            <v>13</v>
          </cell>
          <cell r="E4485" t="str">
            <v>F</v>
          </cell>
        </row>
        <row r="4486">
          <cell r="B4486" t="str">
            <v>F513825</v>
          </cell>
          <cell r="C4486" t="str">
            <v>F513825</v>
          </cell>
          <cell r="D4486">
            <v>13</v>
          </cell>
          <cell r="E4486" t="str">
            <v>F</v>
          </cell>
        </row>
        <row r="4487">
          <cell r="B4487" t="str">
            <v>1000VASCYFO</v>
          </cell>
          <cell r="C4487" t="str">
            <v>VASCYFO</v>
          </cell>
          <cell r="D4487">
            <v>12</v>
          </cell>
          <cell r="E4487" t="str">
            <v>G</v>
          </cell>
        </row>
        <row r="4488">
          <cell r="B4488" t="str">
            <v>F513826</v>
          </cell>
          <cell r="C4488" t="str">
            <v>F513826</v>
          </cell>
          <cell r="D4488">
            <v>13</v>
          </cell>
          <cell r="E4488" t="str">
            <v>F</v>
          </cell>
        </row>
        <row r="4489">
          <cell r="B4489" t="str">
            <v>F513827</v>
          </cell>
          <cell r="C4489" t="str">
            <v>F513827</v>
          </cell>
          <cell r="D4489">
            <v>13</v>
          </cell>
          <cell r="E4489" t="str">
            <v>F</v>
          </cell>
        </row>
        <row r="4490">
          <cell r="B4490" t="str">
            <v>F513828</v>
          </cell>
          <cell r="C4490" t="str">
            <v>F513828</v>
          </cell>
          <cell r="D4490">
            <v>13</v>
          </cell>
          <cell r="E4490" t="str">
            <v>F</v>
          </cell>
        </row>
        <row r="4491">
          <cell r="B4491" t="str">
            <v>F513829</v>
          </cell>
          <cell r="C4491" t="str">
            <v>F513829</v>
          </cell>
          <cell r="D4491">
            <v>13</v>
          </cell>
          <cell r="E4491" t="str">
            <v>F</v>
          </cell>
        </row>
        <row r="4492">
          <cell r="B4492" t="str">
            <v>F513830</v>
          </cell>
          <cell r="C4492" t="str">
            <v>F513830</v>
          </cell>
          <cell r="D4492">
            <v>13</v>
          </cell>
          <cell r="E4492" t="str">
            <v>F</v>
          </cell>
        </row>
        <row r="4493">
          <cell r="B4493" t="str">
            <v>F513831</v>
          </cell>
          <cell r="C4493" t="str">
            <v>F513831</v>
          </cell>
          <cell r="D4493">
            <v>13</v>
          </cell>
          <cell r="E4493" t="str">
            <v>F</v>
          </cell>
        </row>
        <row r="4494">
          <cell r="B4494" t="str">
            <v>1000ELDSUB</v>
          </cell>
          <cell r="C4494" t="str">
            <v>ELDSUB</v>
          </cell>
          <cell r="D4494">
            <v>10</v>
          </cell>
          <cell r="E4494" t="str">
            <v>G</v>
          </cell>
        </row>
        <row r="4495">
          <cell r="B4495" t="str">
            <v>F513832</v>
          </cell>
          <cell r="C4495" t="str">
            <v>F513832</v>
          </cell>
          <cell r="D4495">
            <v>11</v>
          </cell>
          <cell r="E4495" t="str">
            <v>F</v>
          </cell>
        </row>
        <row r="4496">
          <cell r="B4496" t="str">
            <v>F513833</v>
          </cell>
          <cell r="C4496" t="str">
            <v>F513833</v>
          </cell>
          <cell r="D4496">
            <v>11</v>
          </cell>
          <cell r="E4496" t="str">
            <v>F</v>
          </cell>
        </row>
        <row r="4497">
          <cell r="B4497" t="str">
            <v>F513834</v>
          </cell>
          <cell r="C4497" t="str">
            <v>F513834</v>
          </cell>
          <cell r="D4497">
            <v>11</v>
          </cell>
          <cell r="E4497" t="str">
            <v>F</v>
          </cell>
        </row>
        <row r="4498">
          <cell r="B4498" t="str">
            <v>F513835</v>
          </cell>
          <cell r="C4498" t="str">
            <v>F513835</v>
          </cell>
          <cell r="D4498">
            <v>11</v>
          </cell>
          <cell r="E4498" t="str">
            <v>F</v>
          </cell>
        </row>
        <row r="4499">
          <cell r="B4499" t="str">
            <v>F513836</v>
          </cell>
          <cell r="C4499" t="str">
            <v>F513836</v>
          </cell>
          <cell r="D4499">
            <v>11</v>
          </cell>
          <cell r="E4499" t="str">
            <v>F</v>
          </cell>
        </row>
        <row r="4500">
          <cell r="B4500" t="str">
            <v>F513837</v>
          </cell>
          <cell r="C4500" t="str">
            <v>F513837</v>
          </cell>
          <cell r="D4500">
            <v>11</v>
          </cell>
          <cell r="E4500" t="str">
            <v>F</v>
          </cell>
        </row>
        <row r="4501">
          <cell r="B4501" t="str">
            <v>F513838</v>
          </cell>
          <cell r="C4501" t="str">
            <v>F513838</v>
          </cell>
          <cell r="D4501">
            <v>11</v>
          </cell>
          <cell r="E4501" t="str">
            <v>F</v>
          </cell>
        </row>
        <row r="4502">
          <cell r="B4502" t="str">
            <v>1000ELDSUBBLD</v>
          </cell>
          <cell r="C4502" t="str">
            <v>ELDSUBBLD</v>
          </cell>
          <cell r="D4502">
            <v>12</v>
          </cell>
          <cell r="E4502" t="str">
            <v>G</v>
          </cell>
        </row>
        <row r="4503">
          <cell r="B4503" t="str">
            <v>F513839</v>
          </cell>
          <cell r="C4503" t="str">
            <v>F513839</v>
          </cell>
          <cell r="D4503">
            <v>13</v>
          </cell>
          <cell r="E4503" t="str">
            <v>F</v>
          </cell>
        </row>
        <row r="4504">
          <cell r="B4504" t="str">
            <v>F513840</v>
          </cell>
          <cell r="C4504" t="str">
            <v>F513840</v>
          </cell>
          <cell r="D4504">
            <v>13</v>
          </cell>
          <cell r="E4504" t="str">
            <v>F</v>
          </cell>
        </row>
        <row r="4505">
          <cell r="B4505" t="str">
            <v>F513841</v>
          </cell>
          <cell r="C4505" t="str">
            <v>F513841</v>
          </cell>
          <cell r="D4505">
            <v>13</v>
          </cell>
          <cell r="E4505" t="str">
            <v>F</v>
          </cell>
        </row>
        <row r="4506">
          <cell r="B4506" t="str">
            <v>F513842</v>
          </cell>
          <cell r="C4506" t="str">
            <v>F513842</v>
          </cell>
          <cell r="D4506">
            <v>13</v>
          </cell>
          <cell r="E4506" t="str">
            <v>F</v>
          </cell>
        </row>
        <row r="4507">
          <cell r="B4507" t="str">
            <v>F513843</v>
          </cell>
          <cell r="C4507" t="str">
            <v>F513843</v>
          </cell>
          <cell r="D4507">
            <v>13</v>
          </cell>
          <cell r="E4507" t="str">
            <v>F</v>
          </cell>
        </row>
        <row r="4508">
          <cell r="B4508" t="str">
            <v>F513844</v>
          </cell>
          <cell r="C4508" t="str">
            <v>F513844</v>
          </cell>
          <cell r="D4508">
            <v>13</v>
          </cell>
          <cell r="E4508" t="str">
            <v>F</v>
          </cell>
        </row>
        <row r="4509">
          <cell r="B4509" t="str">
            <v>1000ELDSUBPTNR</v>
          </cell>
          <cell r="C4509" t="str">
            <v>ELDSUBPTNR</v>
          </cell>
          <cell r="D4509">
            <v>12</v>
          </cell>
          <cell r="E4509" t="str">
            <v>G</v>
          </cell>
        </row>
        <row r="4510">
          <cell r="B4510" t="str">
            <v>F513845</v>
          </cell>
          <cell r="C4510" t="str">
            <v>F513845</v>
          </cell>
          <cell r="D4510">
            <v>13</v>
          </cell>
          <cell r="E4510" t="str">
            <v>F</v>
          </cell>
        </row>
        <row r="4511">
          <cell r="B4511" t="str">
            <v>F513846</v>
          </cell>
          <cell r="C4511" t="str">
            <v>F513846</v>
          </cell>
          <cell r="D4511">
            <v>13</v>
          </cell>
          <cell r="E4511" t="str">
            <v>F</v>
          </cell>
        </row>
        <row r="4512">
          <cell r="B4512" t="str">
            <v>F513847</v>
          </cell>
          <cell r="C4512" t="str">
            <v>F513847</v>
          </cell>
          <cell r="D4512">
            <v>13</v>
          </cell>
          <cell r="E4512" t="str">
            <v>F</v>
          </cell>
        </row>
        <row r="4513">
          <cell r="B4513" t="str">
            <v>F513848</v>
          </cell>
          <cell r="C4513" t="str">
            <v>F513848</v>
          </cell>
          <cell r="D4513">
            <v>13</v>
          </cell>
          <cell r="E4513" t="str">
            <v>F</v>
          </cell>
        </row>
        <row r="4514">
          <cell r="B4514" t="str">
            <v>F513849</v>
          </cell>
          <cell r="C4514" t="str">
            <v>F513849</v>
          </cell>
          <cell r="D4514">
            <v>13</v>
          </cell>
          <cell r="E4514" t="str">
            <v>F</v>
          </cell>
        </row>
        <row r="4515">
          <cell r="B4515" t="str">
            <v>F513850</v>
          </cell>
          <cell r="C4515" t="str">
            <v>F513850</v>
          </cell>
          <cell r="D4515">
            <v>13</v>
          </cell>
          <cell r="E4515" t="str">
            <v>F</v>
          </cell>
        </row>
        <row r="4516">
          <cell r="B4516" t="str">
            <v>1000LUGOSUB1</v>
          </cell>
          <cell r="C4516" t="str">
            <v>LUGOSUB1</v>
          </cell>
          <cell r="D4516">
            <v>10</v>
          </cell>
          <cell r="E4516" t="str">
            <v>G</v>
          </cell>
        </row>
        <row r="4517">
          <cell r="B4517" t="str">
            <v>F513851</v>
          </cell>
          <cell r="C4517" t="str">
            <v>F513851</v>
          </cell>
          <cell r="D4517">
            <v>11</v>
          </cell>
          <cell r="E4517" t="str">
            <v>F</v>
          </cell>
        </row>
        <row r="4518">
          <cell r="B4518" t="str">
            <v>F513852</v>
          </cell>
          <cell r="C4518" t="str">
            <v>F513852</v>
          </cell>
          <cell r="D4518">
            <v>11</v>
          </cell>
          <cell r="E4518" t="str">
            <v>F</v>
          </cell>
        </row>
        <row r="4519">
          <cell r="B4519" t="str">
            <v>F513853</v>
          </cell>
          <cell r="C4519" t="str">
            <v>F513853</v>
          </cell>
          <cell r="D4519">
            <v>11</v>
          </cell>
          <cell r="E4519" t="str">
            <v>F</v>
          </cell>
        </row>
        <row r="4520">
          <cell r="B4520" t="str">
            <v>F513854</v>
          </cell>
          <cell r="C4520" t="str">
            <v>F513854</v>
          </cell>
          <cell r="D4520">
            <v>11</v>
          </cell>
          <cell r="E4520" t="str">
            <v>F</v>
          </cell>
        </row>
        <row r="4521">
          <cell r="B4521" t="str">
            <v>F513855</v>
          </cell>
          <cell r="C4521" t="str">
            <v>F513855</v>
          </cell>
          <cell r="D4521">
            <v>11</v>
          </cell>
          <cell r="E4521" t="str">
            <v>F</v>
          </cell>
        </row>
        <row r="4522">
          <cell r="B4522" t="str">
            <v>F513856</v>
          </cell>
          <cell r="C4522" t="str">
            <v>F513856</v>
          </cell>
          <cell r="D4522">
            <v>11</v>
          </cell>
          <cell r="E4522" t="str">
            <v>F</v>
          </cell>
        </row>
        <row r="4523">
          <cell r="B4523" t="str">
            <v>F513857</v>
          </cell>
          <cell r="C4523" t="str">
            <v>F513857</v>
          </cell>
          <cell r="D4523">
            <v>11</v>
          </cell>
          <cell r="E4523" t="str">
            <v>F</v>
          </cell>
        </row>
        <row r="4524">
          <cell r="B4524" t="str">
            <v>1000LUGOSUBBLD</v>
          </cell>
          <cell r="C4524" t="str">
            <v>LUGOSUBBLD</v>
          </cell>
          <cell r="D4524">
            <v>12</v>
          </cell>
          <cell r="E4524" t="str">
            <v>G</v>
          </cell>
        </row>
        <row r="4525">
          <cell r="B4525" t="str">
            <v>F513858</v>
          </cell>
          <cell r="C4525" t="str">
            <v>F513858</v>
          </cell>
          <cell r="D4525">
            <v>13</v>
          </cell>
          <cell r="E4525" t="str">
            <v>F</v>
          </cell>
        </row>
        <row r="4526">
          <cell r="B4526" t="str">
            <v>F513859</v>
          </cell>
          <cell r="C4526" t="str">
            <v>F513859</v>
          </cell>
          <cell r="D4526">
            <v>13</v>
          </cell>
          <cell r="E4526" t="str">
            <v>F</v>
          </cell>
        </row>
        <row r="4527">
          <cell r="B4527" t="str">
            <v>F513860</v>
          </cell>
          <cell r="C4527" t="str">
            <v>F513860</v>
          </cell>
          <cell r="D4527">
            <v>13</v>
          </cell>
          <cell r="E4527" t="str">
            <v>F</v>
          </cell>
        </row>
        <row r="4528">
          <cell r="B4528" t="str">
            <v>F513861</v>
          </cell>
          <cell r="C4528" t="str">
            <v>F513861</v>
          </cell>
          <cell r="D4528">
            <v>13</v>
          </cell>
          <cell r="E4528" t="str">
            <v>F</v>
          </cell>
        </row>
        <row r="4529">
          <cell r="B4529" t="str">
            <v>F513862</v>
          </cell>
          <cell r="C4529" t="str">
            <v>F513862</v>
          </cell>
          <cell r="D4529">
            <v>13</v>
          </cell>
          <cell r="E4529" t="str">
            <v>F</v>
          </cell>
        </row>
        <row r="4530">
          <cell r="B4530" t="str">
            <v>F513863</v>
          </cell>
          <cell r="C4530" t="str">
            <v>F513863</v>
          </cell>
          <cell r="D4530">
            <v>13</v>
          </cell>
          <cell r="E4530" t="str">
            <v>F</v>
          </cell>
        </row>
        <row r="4531">
          <cell r="B4531" t="str">
            <v>1000MRPKSUB</v>
          </cell>
          <cell r="C4531" t="str">
            <v>MRPKSUB</v>
          </cell>
          <cell r="D4531">
            <v>10</v>
          </cell>
          <cell r="E4531" t="str">
            <v>G</v>
          </cell>
        </row>
        <row r="4532">
          <cell r="B4532" t="str">
            <v>F513864</v>
          </cell>
          <cell r="C4532" t="str">
            <v>F513864</v>
          </cell>
          <cell r="D4532">
            <v>11</v>
          </cell>
          <cell r="E4532" t="str">
            <v>F</v>
          </cell>
        </row>
        <row r="4533">
          <cell r="B4533" t="str">
            <v>F513865</v>
          </cell>
          <cell r="C4533" t="str">
            <v>F513865</v>
          </cell>
          <cell r="D4533">
            <v>11</v>
          </cell>
          <cell r="E4533" t="str">
            <v>F</v>
          </cell>
        </row>
        <row r="4534">
          <cell r="B4534" t="str">
            <v>F513866</v>
          </cell>
          <cell r="C4534" t="str">
            <v>F513866</v>
          </cell>
          <cell r="D4534">
            <v>11</v>
          </cell>
          <cell r="E4534" t="str">
            <v>F</v>
          </cell>
        </row>
        <row r="4535">
          <cell r="B4535" t="str">
            <v>F513867</v>
          </cell>
          <cell r="C4535" t="str">
            <v>F513867</v>
          </cell>
          <cell r="D4535">
            <v>11</v>
          </cell>
          <cell r="E4535" t="str">
            <v>F</v>
          </cell>
        </row>
        <row r="4536">
          <cell r="B4536" t="str">
            <v>F513868</v>
          </cell>
          <cell r="C4536" t="str">
            <v>F513868</v>
          </cell>
          <cell r="D4536">
            <v>11</v>
          </cell>
          <cell r="E4536" t="str">
            <v>F</v>
          </cell>
        </row>
        <row r="4537">
          <cell r="B4537" t="str">
            <v>F513869</v>
          </cell>
          <cell r="C4537" t="str">
            <v>F513869</v>
          </cell>
          <cell r="D4537">
            <v>11</v>
          </cell>
          <cell r="E4537" t="str">
            <v>F</v>
          </cell>
        </row>
        <row r="4538">
          <cell r="B4538" t="str">
            <v>F513870</v>
          </cell>
          <cell r="C4538" t="str">
            <v>F513870</v>
          </cell>
          <cell r="D4538">
            <v>11</v>
          </cell>
          <cell r="E4538" t="str">
            <v>F</v>
          </cell>
        </row>
        <row r="4539">
          <cell r="B4539" t="str">
            <v>1000MRPKSUBBLD</v>
          </cell>
          <cell r="C4539" t="str">
            <v>MRPKSUBBLD</v>
          </cell>
          <cell r="D4539">
            <v>12</v>
          </cell>
          <cell r="E4539" t="str">
            <v>G</v>
          </cell>
        </row>
        <row r="4540">
          <cell r="B4540" t="str">
            <v>F513871</v>
          </cell>
          <cell r="C4540" t="str">
            <v>F513871</v>
          </cell>
          <cell r="D4540">
            <v>13</v>
          </cell>
          <cell r="E4540" t="str">
            <v>F</v>
          </cell>
        </row>
        <row r="4541">
          <cell r="B4541" t="str">
            <v>F513872</v>
          </cell>
          <cell r="C4541" t="str">
            <v>F513872</v>
          </cell>
          <cell r="D4541">
            <v>13</v>
          </cell>
          <cell r="E4541" t="str">
            <v>F</v>
          </cell>
        </row>
        <row r="4542">
          <cell r="B4542" t="str">
            <v>F513873</v>
          </cell>
          <cell r="C4542" t="str">
            <v>F513873</v>
          </cell>
          <cell r="D4542">
            <v>13</v>
          </cell>
          <cell r="E4542" t="str">
            <v>F</v>
          </cell>
        </row>
        <row r="4543">
          <cell r="B4543" t="str">
            <v>F513874</v>
          </cell>
          <cell r="C4543" t="str">
            <v>F513874</v>
          </cell>
          <cell r="D4543">
            <v>13</v>
          </cell>
          <cell r="E4543" t="str">
            <v>F</v>
          </cell>
        </row>
        <row r="4544">
          <cell r="B4544" t="str">
            <v>F513875</v>
          </cell>
          <cell r="C4544" t="str">
            <v>F513875</v>
          </cell>
          <cell r="D4544">
            <v>13</v>
          </cell>
          <cell r="E4544" t="str">
            <v>F</v>
          </cell>
        </row>
        <row r="4545">
          <cell r="B4545" t="str">
            <v>F513876</v>
          </cell>
          <cell r="C4545" t="str">
            <v>F513876</v>
          </cell>
          <cell r="D4545">
            <v>13</v>
          </cell>
          <cell r="E4545" t="str">
            <v>F</v>
          </cell>
        </row>
        <row r="4546">
          <cell r="B4546" t="str">
            <v>1000RECTORSUB</v>
          </cell>
          <cell r="C4546" t="str">
            <v>RECTORSUB</v>
          </cell>
          <cell r="D4546">
            <v>10</v>
          </cell>
          <cell r="E4546" t="str">
            <v>G</v>
          </cell>
        </row>
        <row r="4547">
          <cell r="B4547" t="str">
            <v>F513877</v>
          </cell>
          <cell r="C4547" t="str">
            <v>F513877</v>
          </cell>
          <cell r="D4547">
            <v>11</v>
          </cell>
          <cell r="E4547" t="str">
            <v>F</v>
          </cell>
        </row>
        <row r="4548">
          <cell r="B4548" t="str">
            <v>F513878</v>
          </cell>
          <cell r="C4548" t="str">
            <v>F513878</v>
          </cell>
          <cell r="D4548">
            <v>11</v>
          </cell>
          <cell r="E4548" t="str">
            <v>F</v>
          </cell>
        </row>
        <row r="4549">
          <cell r="B4549" t="str">
            <v>F513879</v>
          </cell>
          <cell r="C4549" t="str">
            <v>F513879</v>
          </cell>
          <cell r="D4549">
            <v>11</v>
          </cell>
          <cell r="E4549" t="str">
            <v>F</v>
          </cell>
        </row>
        <row r="4550">
          <cell r="B4550" t="str">
            <v>F513880</v>
          </cell>
          <cell r="C4550" t="str">
            <v>F513880</v>
          </cell>
          <cell r="D4550">
            <v>11</v>
          </cell>
          <cell r="E4550" t="str">
            <v>F</v>
          </cell>
        </row>
        <row r="4551">
          <cell r="B4551" t="str">
            <v>F513881</v>
          </cell>
          <cell r="C4551" t="str">
            <v>F513881</v>
          </cell>
          <cell r="D4551">
            <v>11</v>
          </cell>
          <cell r="E4551" t="str">
            <v>F</v>
          </cell>
        </row>
        <row r="4552">
          <cell r="B4552" t="str">
            <v>F513882</v>
          </cell>
          <cell r="C4552" t="str">
            <v>F513882</v>
          </cell>
          <cell r="D4552">
            <v>11</v>
          </cell>
          <cell r="E4552" t="str">
            <v>F</v>
          </cell>
        </row>
        <row r="4553">
          <cell r="B4553" t="str">
            <v>F513883</v>
          </cell>
          <cell r="C4553" t="str">
            <v>F513883</v>
          </cell>
          <cell r="D4553">
            <v>11</v>
          </cell>
          <cell r="E4553" t="str">
            <v>F</v>
          </cell>
        </row>
        <row r="4554">
          <cell r="B4554" t="str">
            <v>1000RECSUBBLDG</v>
          </cell>
          <cell r="C4554" t="str">
            <v>RECSUBBLDG</v>
          </cell>
          <cell r="D4554">
            <v>12</v>
          </cell>
          <cell r="E4554" t="str">
            <v>G</v>
          </cell>
        </row>
        <row r="4555">
          <cell r="B4555" t="str">
            <v>F513884</v>
          </cell>
          <cell r="C4555" t="str">
            <v>F513884</v>
          </cell>
          <cell r="D4555">
            <v>13</v>
          </cell>
          <cell r="E4555" t="str">
            <v>F</v>
          </cell>
        </row>
        <row r="4556">
          <cell r="B4556" t="str">
            <v>F513885</v>
          </cell>
          <cell r="C4556" t="str">
            <v>F513885</v>
          </cell>
          <cell r="D4556">
            <v>13</v>
          </cell>
          <cell r="E4556" t="str">
            <v>F</v>
          </cell>
        </row>
        <row r="4557">
          <cell r="B4557" t="str">
            <v>F513886</v>
          </cell>
          <cell r="C4557" t="str">
            <v>F513886</v>
          </cell>
          <cell r="D4557">
            <v>13</v>
          </cell>
          <cell r="E4557" t="str">
            <v>F</v>
          </cell>
        </row>
        <row r="4558">
          <cell r="B4558" t="str">
            <v>F513887</v>
          </cell>
          <cell r="C4558" t="str">
            <v>F513887</v>
          </cell>
          <cell r="D4558">
            <v>13</v>
          </cell>
          <cell r="E4558" t="str">
            <v>F</v>
          </cell>
        </row>
        <row r="4559">
          <cell r="B4559" t="str">
            <v>F513888</v>
          </cell>
          <cell r="C4559" t="str">
            <v>F513888</v>
          </cell>
          <cell r="D4559">
            <v>13</v>
          </cell>
          <cell r="E4559" t="str">
            <v>F</v>
          </cell>
        </row>
        <row r="4560">
          <cell r="B4560" t="str">
            <v>F513889</v>
          </cell>
          <cell r="C4560" t="str">
            <v>F513889</v>
          </cell>
          <cell r="D4560">
            <v>13</v>
          </cell>
          <cell r="E4560" t="str">
            <v>F</v>
          </cell>
        </row>
        <row r="4561">
          <cell r="B4561" t="str">
            <v>1000VINCENTSUB</v>
          </cell>
          <cell r="C4561" t="str">
            <v>VINCENTSUB</v>
          </cell>
          <cell r="D4561">
            <v>10</v>
          </cell>
          <cell r="E4561" t="str">
            <v>G</v>
          </cell>
        </row>
        <row r="4562">
          <cell r="B4562" t="str">
            <v>F513890</v>
          </cell>
          <cell r="C4562" t="str">
            <v>F513890</v>
          </cell>
          <cell r="D4562">
            <v>11</v>
          </cell>
          <cell r="E4562" t="str">
            <v>F</v>
          </cell>
        </row>
        <row r="4563">
          <cell r="B4563" t="str">
            <v>F513891</v>
          </cell>
          <cell r="C4563" t="str">
            <v>F513891</v>
          </cell>
          <cell r="D4563">
            <v>11</v>
          </cell>
          <cell r="E4563" t="str">
            <v>F</v>
          </cell>
        </row>
        <row r="4564">
          <cell r="B4564" t="str">
            <v>F513892</v>
          </cell>
          <cell r="C4564" t="str">
            <v>F513892</v>
          </cell>
          <cell r="D4564">
            <v>11</v>
          </cell>
          <cell r="E4564" t="str">
            <v>F</v>
          </cell>
        </row>
        <row r="4565">
          <cell r="B4565" t="str">
            <v>F513893</v>
          </cell>
          <cell r="C4565" t="str">
            <v>F513893</v>
          </cell>
          <cell r="D4565">
            <v>11</v>
          </cell>
          <cell r="E4565" t="str">
            <v>F</v>
          </cell>
        </row>
        <row r="4566">
          <cell r="B4566" t="str">
            <v>F513894</v>
          </cell>
          <cell r="C4566" t="str">
            <v>F513894</v>
          </cell>
          <cell r="D4566">
            <v>11</v>
          </cell>
          <cell r="E4566" t="str">
            <v>F</v>
          </cell>
        </row>
        <row r="4567">
          <cell r="B4567" t="str">
            <v>F513895</v>
          </cell>
          <cell r="C4567" t="str">
            <v>F513895</v>
          </cell>
          <cell r="D4567">
            <v>11</v>
          </cell>
          <cell r="E4567" t="str">
            <v>F</v>
          </cell>
        </row>
        <row r="4568">
          <cell r="B4568" t="str">
            <v>F513896</v>
          </cell>
          <cell r="C4568" t="str">
            <v>F513896</v>
          </cell>
          <cell r="D4568">
            <v>11</v>
          </cell>
          <cell r="E4568" t="str">
            <v>F</v>
          </cell>
        </row>
        <row r="4569">
          <cell r="B4569" t="str">
            <v>1000VINSUBBLD</v>
          </cell>
          <cell r="C4569" t="str">
            <v>VINSUBBLD</v>
          </cell>
          <cell r="D4569">
            <v>12</v>
          </cell>
          <cell r="E4569" t="str">
            <v>G</v>
          </cell>
        </row>
        <row r="4570">
          <cell r="B4570" t="str">
            <v>F513897</v>
          </cell>
          <cell r="C4570" t="str">
            <v>F513897</v>
          </cell>
          <cell r="D4570">
            <v>13</v>
          </cell>
          <cell r="E4570" t="str">
            <v>F</v>
          </cell>
        </row>
        <row r="4571">
          <cell r="B4571" t="str">
            <v>F513898</v>
          </cell>
          <cell r="C4571" t="str">
            <v>F513898</v>
          </cell>
          <cell r="D4571">
            <v>13</v>
          </cell>
          <cell r="E4571" t="str">
            <v>F</v>
          </cell>
        </row>
        <row r="4572">
          <cell r="B4572" t="str">
            <v>F513899</v>
          </cell>
          <cell r="C4572" t="str">
            <v>F513899</v>
          </cell>
          <cell r="D4572">
            <v>13</v>
          </cell>
          <cell r="E4572" t="str">
            <v>F</v>
          </cell>
        </row>
        <row r="4573">
          <cell r="B4573" t="str">
            <v>F513900</v>
          </cell>
          <cell r="C4573" t="str">
            <v>F513900</v>
          </cell>
          <cell r="D4573">
            <v>13</v>
          </cell>
          <cell r="E4573" t="str">
            <v>F</v>
          </cell>
        </row>
        <row r="4574">
          <cell r="B4574" t="str">
            <v>F513901</v>
          </cell>
          <cell r="C4574" t="str">
            <v>F513901</v>
          </cell>
          <cell r="D4574">
            <v>13</v>
          </cell>
          <cell r="E4574" t="str">
            <v>F</v>
          </cell>
        </row>
        <row r="4575">
          <cell r="B4575" t="str">
            <v>F513902</v>
          </cell>
          <cell r="C4575" t="str">
            <v>F513902</v>
          </cell>
          <cell r="D4575">
            <v>13</v>
          </cell>
          <cell r="E4575" t="str">
            <v>F</v>
          </cell>
        </row>
        <row r="4576">
          <cell r="B4576" t="str">
            <v>1000VINSUBPTR2</v>
          </cell>
          <cell r="C4576" t="str">
            <v>VINSUBPTR2</v>
          </cell>
          <cell r="D4576">
            <v>12</v>
          </cell>
          <cell r="E4576" t="str">
            <v>G</v>
          </cell>
        </row>
        <row r="4577">
          <cell r="B4577" t="str">
            <v>F513910</v>
          </cell>
          <cell r="C4577" t="str">
            <v>F513910</v>
          </cell>
          <cell r="D4577">
            <v>13</v>
          </cell>
          <cell r="E4577" t="str">
            <v>F</v>
          </cell>
        </row>
        <row r="4578">
          <cell r="B4578" t="str">
            <v>F513911</v>
          </cell>
          <cell r="C4578" t="str">
            <v>F513911</v>
          </cell>
          <cell r="D4578">
            <v>13</v>
          </cell>
          <cell r="E4578" t="str">
            <v>F</v>
          </cell>
        </row>
        <row r="4579">
          <cell r="B4579" t="str">
            <v>F513912</v>
          </cell>
          <cell r="C4579" t="str">
            <v>F513912</v>
          </cell>
          <cell r="D4579">
            <v>13</v>
          </cell>
          <cell r="E4579" t="str">
            <v>F</v>
          </cell>
        </row>
        <row r="4580">
          <cell r="B4580" t="str">
            <v>F513913</v>
          </cell>
          <cell r="C4580" t="str">
            <v>F513913</v>
          </cell>
          <cell r="D4580">
            <v>13</v>
          </cell>
          <cell r="E4580" t="str">
            <v>F</v>
          </cell>
        </row>
        <row r="4581">
          <cell r="B4581" t="str">
            <v>F513914</v>
          </cell>
          <cell r="C4581" t="str">
            <v>F513914</v>
          </cell>
          <cell r="D4581">
            <v>13</v>
          </cell>
          <cell r="E4581" t="str">
            <v>F</v>
          </cell>
        </row>
        <row r="4582">
          <cell r="B4582" t="str">
            <v>F513915</v>
          </cell>
          <cell r="C4582" t="str">
            <v>F513915</v>
          </cell>
          <cell r="D4582">
            <v>13</v>
          </cell>
          <cell r="E4582" t="str">
            <v>F</v>
          </cell>
        </row>
        <row r="4583">
          <cell r="B4583" t="str">
            <v>1000FAMSE</v>
          </cell>
          <cell r="C4583" t="str">
            <v>FAMSE</v>
          </cell>
          <cell r="D4583">
            <v>8</v>
          </cell>
          <cell r="E4583" t="str">
            <v>G</v>
          </cell>
        </row>
        <row r="4584">
          <cell r="B4584" t="str">
            <v>F515078</v>
          </cell>
          <cell r="C4584" t="str">
            <v>F515078</v>
          </cell>
          <cell r="D4584">
            <v>9</v>
          </cell>
          <cell r="E4584" t="str">
            <v>F</v>
          </cell>
        </row>
        <row r="4585">
          <cell r="B4585" t="str">
            <v>F515079</v>
          </cell>
          <cell r="C4585" t="str">
            <v>F515079</v>
          </cell>
          <cell r="D4585">
            <v>9</v>
          </cell>
          <cell r="E4585" t="str">
            <v>F</v>
          </cell>
        </row>
        <row r="4586">
          <cell r="B4586" t="str">
            <v>F515080</v>
          </cell>
          <cell r="C4586" t="str">
            <v>F515080</v>
          </cell>
          <cell r="D4586">
            <v>9</v>
          </cell>
          <cell r="E4586" t="str">
            <v>F</v>
          </cell>
        </row>
        <row r="4587">
          <cell r="B4587" t="str">
            <v>1000AROFSITE</v>
          </cell>
          <cell r="C4587" t="str">
            <v>AROFSITE</v>
          </cell>
          <cell r="D4587">
            <v>10</v>
          </cell>
          <cell r="E4587" t="str">
            <v>G</v>
          </cell>
        </row>
        <row r="4588">
          <cell r="B4588" t="str">
            <v>F513916</v>
          </cell>
          <cell r="C4588" t="str">
            <v>F513916</v>
          </cell>
          <cell r="D4588">
            <v>11</v>
          </cell>
          <cell r="E4588" t="str">
            <v>F</v>
          </cell>
        </row>
        <row r="4589">
          <cell r="B4589" t="str">
            <v>F513917</v>
          </cell>
          <cell r="C4589" t="str">
            <v>F513917</v>
          </cell>
          <cell r="D4589">
            <v>11</v>
          </cell>
          <cell r="E4589" t="str">
            <v>F</v>
          </cell>
        </row>
        <row r="4590">
          <cell r="B4590" t="str">
            <v>F513918</v>
          </cell>
          <cell r="C4590" t="str">
            <v>F513918</v>
          </cell>
          <cell r="D4590">
            <v>11</v>
          </cell>
          <cell r="E4590" t="str">
            <v>F</v>
          </cell>
        </row>
        <row r="4591">
          <cell r="B4591" t="str">
            <v>F513919</v>
          </cell>
          <cell r="C4591" t="str">
            <v>F513919</v>
          </cell>
          <cell r="D4591">
            <v>11</v>
          </cell>
          <cell r="E4591" t="str">
            <v>F</v>
          </cell>
        </row>
        <row r="4592">
          <cell r="B4592" t="str">
            <v>F513920</v>
          </cell>
          <cell r="C4592" t="str">
            <v>F513920</v>
          </cell>
          <cell r="D4592">
            <v>11</v>
          </cell>
          <cell r="E4592" t="str">
            <v>F</v>
          </cell>
        </row>
        <row r="4593">
          <cell r="B4593" t="str">
            <v>F513921</v>
          </cell>
          <cell r="C4593" t="str">
            <v>F513921</v>
          </cell>
          <cell r="D4593">
            <v>11</v>
          </cell>
          <cell r="E4593" t="str">
            <v>F</v>
          </cell>
        </row>
        <row r="4594">
          <cell r="B4594" t="str">
            <v>F513922</v>
          </cell>
          <cell r="C4594" t="str">
            <v>F513922</v>
          </cell>
          <cell r="D4594">
            <v>11</v>
          </cell>
          <cell r="E4594" t="str">
            <v>F</v>
          </cell>
        </row>
        <row r="4595">
          <cell r="B4595" t="str">
            <v>1000AROFBLAD</v>
          </cell>
          <cell r="C4595" t="str">
            <v>AROFBLAD</v>
          </cell>
          <cell r="D4595">
            <v>12</v>
          </cell>
          <cell r="E4595" t="str">
            <v>G</v>
          </cell>
        </row>
        <row r="4596">
          <cell r="B4596" t="str">
            <v>F513923</v>
          </cell>
          <cell r="C4596" t="str">
            <v>F513923</v>
          </cell>
          <cell r="D4596">
            <v>13</v>
          </cell>
          <cell r="E4596" t="str">
            <v>F</v>
          </cell>
        </row>
        <row r="4597">
          <cell r="B4597" t="str">
            <v>F513924</v>
          </cell>
          <cell r="C4597" t="str">
            <v>F513924</v>
          </cell>
          <cell r="D4597">
            <v>13</v>
          </cell>
          <cell r="E4597" t="str">
            <v>F</v>
          </cell>
        </row>
        <row r="4598">
          <cell r="B4598" t="str">
            <v>F513925</v>
          </cell>
          <cell r="C4598" t="str">
            <v>F513925</v>
          </cell>
          <cell r="D4598">
            <v>13</v>
          </cell>
          <cell r="E4598" t="str">
            <v>F</v>
          </cell>
        </row>
        <row r="4599">
          <cell r="B4599" t="str">
            <v>F513926</v>
          </cell>
          <cell r="C4599" t="str">
            <v>F513926</v>
          </cell>
          <cell r="D4599">
            <v>13</v>
          </cell>
          <cell r="E4599" t="str">
            <v>F</v>
          </cell>
        </row>
        <row r="4600">
          <cell r="B4600" t="str">
            <v>F513927</v>
          </cell>
          <cell r="C4600" t="str">
            <v>F513927</v>
          </cell>
          <cell r="D4600">
            <v>13</v>
          </cell>
          <cell r="E4600" t="str">
            <v>F</v>
          </cell>
        </row>
        <row r="4601">
          <cell r="B4601" t="str">
            <v>F513928</v>
          </cell>
          <cell r="C4601" t="str">
            <v>F513928</v>
          </cell>
          <cell r="D4601">
            <v>13</v>
          </cell>
          <cell r="E4601" t="str">
            <v>F</v>
          </cell>
        </row>
        <row r="4602">
          <cell r="B4602" t="str">
            <v>1000AROFBLAM</v>
          </cell>
          <cell r="C4602" t="str">
            <v>AROFBLAM</v>
          </cell>
          <cell r="D4602">
            <v>12</v>
          </cell>
          <cell r="E4602" t="str">
            <v>G</v>
          </cell>
        </row>
        <row r="4603">
          <cell r="B4603" t="str">
            <v>F513929</v>
          </cell>
          <cell r="C4603" t="str">
            <v>F513929</v>
          </cell>
          <cell r="D4603">
            <v>13</v>
          </cell>
          <cell r="E4603" t="str">
            <v>F</v>
          </cell>
        </row>
        <row r="4604">
          <cell r="B4604" t="str">
            <v>F513930</v>
          </cell>
          <cell r="C4604" t="str">
            <v>F513930</v>
          </cell>
          <cell r="D4604">
            <v>13</v>
          </cell>
          <cell r="E4604" t="str">
            <v>F</v>
          </cell>
        </row>
        <row r="4605">
          <cell r="B4605" t="str">
            <v>F513931</v>
          </cell>
          <cell r="C4605" t="str">
            <v>F513931</v>
          </cell>
          <cell r="D4605">
            <v>13</v>
          </cell>
          <cell r="E4605" t="str">
            <v>F</v>
          </cell>
        </row>
        <row r="4606">
          <cell r="B4606" t="str">
            <v>F513932</v>
          </cell>
          <cell r="C4606" t="str">
            <v>F513932</v>
          </cell>
          <cell r="D4606">
            <v>13</v>
          </cell>
          <cell r="E4606" t="str">
            <v>F</v>
          </cell>
        </row>
        <row r="4607">
          <cell r="B4607" t="str">
            <v>F513933</v>
          </cell>
          <cell r="C4607" t="str">
            <v>F513933</v>
          </cell>
          <cell r="D4607">
            <v>13</v>
          </cell>
          <cell r="E4607" t="str">
            <v>F</v>
          </cell>
        </row>
        <row r="4608">
          <cell r="B4608" t="str">
            <v>F513934</v>
          </cell>
          <cell r="C4608" t="str">
            <v>F513934</v>
          </cell>
          <cell r="D4608">
            <v>13</v>
          </cell>
          <cell r="E4608" t="str">
            <v>F</v>
          </cell>
        </row>
        <row r="4609">
          <cell r="B4609" t="str">
            <v>1000AROFBLB</v>
          </cell>
          <cell r="C4609" t="str">
            <v>AROFBLB</v>
          </cell>
          <cell r="D4609">
            <v>12</v>
          </cell>
          <cell r="E4609" t="str">
            <v>G</v>
          </cell>
        </row>
        <row r="4610">
          <cell r="B4610" t="str">
            <v>F513935</v>
          </cell>
          <cell r="C4610" t="str">
            <v>F513935</v>
          </cell>
          <cell r="D4610">
            <v>13</v>
          </cell>
          <cell r="E4610" t="str">
            <v>F</v>
          </cell>
        </row>
        <row r="4611">
          <cell r="B4611" t="str">
            <v>F513936</v>
          </cell>
          <cell r="C4611" t="str">
            <v>F513936</v>
          </cell>
          <cell r="D4611">
            <v>13</v>
          </cell>
          <cell r="E4611" t="str">
            <v>F</v>
          </cell>
        </row>
        <row r="4612">
          <cell r="B4612" t="str">
            <v>F513937</v>
          </cell>
          <cell r="C4612" t="str">
            <v>F513937</v>
          </cell>
          <cell r="D4612">
            <v>13</v>
          </cell>
          <cell r="E4612" t="str">
            <v>F</v>
          </cell>
        </row>
        <row r="4613">
          <cell r="B4613" t="str">
            <v>F513938</v>
          </cell>
          <cell r="C4613" t="str">
            <v>F513938</v>
          </cell>
          <cell r="D4613">
            <v>13</v>
          </cell>
          <cell r="E4613" t="str">
            <v>F</v>
          </cell>
        </row>
        <row r="4614">
          <cell r="B4614" t="str">
            <v>F513939</v>
          </cell>
          <cell r="C4614" t="str">
            <v>F513939</v>
          </cell>
          <cell r="D4614">
            <v>13</v>
          </cell>
          <cell r="E4614" t="str">
            <v>F</v>
          </cell>
        </row>
        <row r="4615">
          <cell r="B4615" t="str">
            <v>F513940</v>
          </cell>
          <cell r="C4615" t="str">
            <v>F513940</v>
          </cell>
          <cell r="D4615">
            <v>13</v>
          </cell>
          <cell r="E4615" t="str">
            <v>F</v>
          </cell>
        </row>
        <row r="4616">
          <cell r="B4616" t="str">
            <v>1000AROFBLC</v>
          </cell>
          <cell r="C4616" t="str">
            <v>AROFBLC</v>
          </cell>
          <cell r="D4616">
            <v>12</v>
          </cell>
          <cell r="E4616" t="str">
            <v>G</v>
          </cell>
        </row>
        <row r="4617">
          <cell r="B4617" t="str">
            <v>F513941</v>
          </cell>
          <cell r="C4617" t="str">
            <v>F513941</v>
          </cell>
          <cell r="D4617">
            <v>13</v>
          </cell>
          <cell r="E4617" t="str">
            <v>F</v>
          </cell>
        </row>
        <row r="4618">
          <cell r="B4618" t="str">
            <v>F513942</v>
          </cell>
          <cell r="C4618" t="str">
            <v>F513942</v>
          </cell>
          <cell r="D4618">
            <v>13</v>
          </cell>
          <cell r="E4618" t="str">
            <v>F</v>
          </cell>
        </row>
        <row r="4619">
          <cell r="B4619" t="str">
            <v>F513943</v>
          </cell>
          <cell r="C4619" t="str">
            <v>F513943</v>
          </cell>
          <cell r="D4619">
            <v>13</v>
          </cell>
          <cell r="E4619" t="str">
            <v>F</v>
          </cell>
        </row>
        <row r="4620">
          <cell r="B4620" t="str">
            <v>F513944</v>
          </cell>
          <cell r="C4620" t="str">
            <v>F513944</v>
          </cell>
          <cell r="D4620">
            <v>13</v>
          </cell>
          <cell r="E4620" t="str">
            <v>F</v>
          </cell>
        </row>
        <row r="4621">
          <cell r="B4621" t="str">
            <v>F513945</v>
          </cell>
          <cell r="C4621" t="str">
            <v>F513945</v>
          </cell>
          <cell r="D4621">
            <v>13</v>
          </cell>
          <cell r="E4621" t="str">
            <v>F</v>
          </cell>
        </row>
        <row r="4622">
          <cell r="B4622" t="str">
            <v>F513946</v>
          </cell>
          <cell r="C4622" t="str">
            <v>F513946</v>
          </cell>
          <cell r="D4622">
            <v>13</v>
          </cell>
          <cell r="E4622" t="str">
            <v>F</v>
          </cell>
        </row>
        <row r="4623">
          <cell r="B4623" t="str">
            <v>1000AROFBLD</v>
          </cell>
          <cell r="C4623" t="str">
            <v>AROFBLD</v>
          </cell>
          <cell r="D4623">
            <v>12</v>
          </cell>
          <cell r="E4623" t="str">
            <v>G</v>
          </cell>
        </row>
        <row r="4624">
          <cell r="B4624" t="str">
            <v>F513947</v>
          </cell>
          <cell r="C4624" t="str">
            <v>F513947</v>
          </cell>
          <cell r="D4624">
            <v>13</v>
          </cell>
          <cell r="E4624" t="str">
            <v>F</v>
          </cell>
        </row>
        <row r="4625">
          <cell r="B4625" t="str">
            <v>F513948</v>
          </cell>
          <cell r="C4625" t="str">
            <v>F513948</v>
          </cell>
          <cell r="D4625">
            <v>13</v>
          </cell>
          <cell r="E4625" t="str">
            <v>F</v>
          </cell>
        </row>
        <row r="4626">
          <cell r="B4626" t="str">
            <v>F513949</v>
          </cell>
          <cell r="C4626" t="str">
            <v>F513949</v>
          </cell>
          <cell r="D4626">
            <v>13</v>
          </cell>
          <cell r="E4626" t="str">
            <v>F</v>
          </cell>
        </row>
        <row r="4627">
          <cell r="B4627" t="str">
            <v>F513950</v>
          </cell>
          <cell r="C4627" t="str">
            <v>F513950</v>
          </cell>
          <cell r="D4627">
            <v>13</v>
          </cell>
          <cell r="E4627" t="str">
            <v>F</v>
          </cell>
        </row>
        <row r="4628">
          <cell r="B4628" t="str">
            <v>F513951</v>
          </cell>
          <cell r="C4628" t="str">
            <v>F513951</v>
          </cell>
          <cell r="D4628">
            <v>13</v>
          </cell>
          <cell r="E4628" t="str">
            <v>F</v>
          </cell>
        </row>
        <row r="4629">
          <cell r="B4629" t="str">
            <v>F513952</v>
          </cell>
          <cell r="C4629" t="str">
            <v>F513952</v>
          </cell>
          <cell r="D4629">
            <v>13</v>
          </cell>
          <cell r="E4629" t="str">
            <v>F</v>
          </cell>
        </row>
        <row r="4630">
          <cell r="B4630" t="str">
            <v>1000AROFBLE</v>
          </cell>
          <cell r="C4630" t="str">
            <v>AROFBLE</v>
          </cell>
          <cell r="D4630">
            <v>12</v>
          </cell>
          <cell r="E4630" t="str">
            <v>G</v>
          </cell>
        </row>
        <row r="4631">
          <cell r="B4631" t="str">
            <v>F513953</v>
          </cell>
          <cell r="C4631" t="str">
            <v>F513953</v>
          </cell>
          <cell r="D4631">
            <v>13</v>
          </cell>
          <cell r="E4631" t="str">
            <v>F</v>
          </cell>
        </row>
        <row r="4632">
          <cell r="B4632" t="str">
            <v>F513954</v>
          </cell>
          <cell r="C4632" t="str">
            <v>F513954</v>
          </cell>
          <cell r="D4632">
            <v>13</v>
          </cell>
          <cell r="E4632" t="str">
            <v>F</v>
          </cell>
        </row>
        <row r="4633">
          <cell r="B4633" t="str">
            <v>F513955</v>
          </cell>
          <cell r="C4633" t="str">
            <v>F513955</v>
          </cell>
          <cell r="D4633">
            <v>13</v>
          </cell>
          <cell r="E4633" t="str">
            <v>F</v>
          </cell>
        </row>
        <row r="4634">
          <cell r="B4634" t="str">
            <v>F513956</v>
          </cell>
          <cell r="C4634" t="str">
            <v>F513956</v>
          </cell>
          <cell r="D4634">
            <v>13</v>
          </cell>
          <cell r="E4634" t="str">
            <v>F</v>
          </cell>
        </row>
        <row r="4635">
          <cell r="B4635" t="str">
            <v>F513957</v>
          </cell>
          <cell r="C4635" t="str">
            <v>F513957</v>
          </cell>
          <cell r="D4635">
            <v>13</v>
          </cell>
          <cell r="E4635" t="str">
            <v>F</v>
          </cell>
        </row>
        <row r="4636">
          <cell r="B4636" t="str">
            <v>F513958</v>
          </cell>
          <cell r="C4636" t="str">
            <v>F513958</v>
          </cell>
          <cell r="D4636">
            <v>13</v>
          </cell>
          <cell r="E4636" t="str">
            <v>F</v>
          </cell>
        </row>
        <row r="4637">
          <cell r="B4637" t="str">
            <v>1000AROFBLM</v>
          </cell>
          <cell r="C4637" t="str">
            <v>AROFBLM</v>
          </cell>
          <cell r="D4637">
            <v>12</v>
          </cell>
          <cell r="E4637" t="str">
            <v>G</v>
          </cell>
        </row>
        <row r="4638">
          <cell r="B4638" t="str">
            <v>F513959</v>
          </cell>
          <cell r="C4638" t="str">
            <v>F513959</v>
          </cell>
          <cell r="D4638">
            <v>13</v>
          </cell>
          <cell r="E4638" t="str">
            <v>F</v>
          </cell>
        </row>
        <row r="4639">
          <cell r="B4639" t="str">
            <v>F513960</v>
          </cell>
          <cell r="C4639" t="str">
            <v>F513960</v>
          </cell>
          <cell r="D4639">
            <v>13</v>
          </cell>
          <cell r="E4639" t="str">
            <v>F</v>
          </cell>
        </row>
        <row r="4640">
          <cell r="B4640" t="str">
            <v>F513961</v>
          </cell>
          <cell r="C4640" t="str">
            <v>F513961</v>
          </cell>
          <cell r="D4640">
            <v>13</v>
          </cell>
          <cell r="E4640" t="str">
            <v>F</v>
          </cell>
        </row>
        <row r="4641">
          <cell r="B4641" t="str">
            <v>F513962</v>
          </cell>
          <cell r="C4641" t="str">
            <v>F513962</v>
          </cell>
          <cell r="D4641">
            <v>13</v>
          </cell>
          <cell r="E4641" t="str">
            <v>F</v>
          </cell>
        </row>
        <row r="4642">
          <cell r="B4642" t="str">
            <v>F513963</v>
          </cell>
          <cell r="C4642" t="str">
            <v>F513963</v>
          </cell>
          <cell r="D4642">
            <v>13</v>
          </cell>
          <cell r="E4642" t="str">
            <v>F</v>
          </cell>
        </row>
        <row r="4643">
          <cell r="B4643" t="str">
            <v>F513964</v>
          </cell>
          <cell r="C4643" t="str">
            <v>F513964</v>
          </cell>
          <cell r="D4643">
            <v>13</v>
          </cell>
          <cell r="E4643" t="str">
            <v>F</v>
          </cell>
        </row>
        <row r="4644">
          <cell r="B4644" t="str">
            <v>1000AROFBLP</v>
          </cell>
          <cell r="C4644" t="str">
            <v>AROFBLP</v>
          </cell>
          <cell r="D4644">
            <v>12</v>
          </cell>
          <cell r="E4644" t="str">
            <v>G</v>
          </cell>
        </row>
        <row r="4645">
          <cell r="B4645" t="str">
            <v>F513965</v>
          </cell>
          <cell r="C4645" t="str">
            <v>F513965</v>
          </cell>
          <cell r="D4645">
            <v>13</v>
          </cell>
          <cell r="E4645" t="str">
            <v>F</v>
          </cell>
        </row>
        <row r="4646">
          <cell r="B4646" t="str">
            <v>F513966</v>
          </cell>
          <cell r="C4646" t="str">
            <v>F513966</v>
          </cell>
          <cell r="D4646">
            <v>13</v>
          </cell>
          <cell r="E4646" t="str">
            <v>F</v>
          </cell>
        </row>
        <row r="4647">
          <cell r="B4647" t="str">
            <v>F513967</v>
          </cell>
          <cell r="C4647" t="str">
            <v>F513967</v>
          </cell>
          <cell r="D4647">
            <v>13</v>
          </cell>
          <cell r="E4647" t="str">
            <v>F</v>
          </cell>
        </row>
        <row r="4648">
          <cell r="B4648" t="str">
            <v>F513968</v>
          </cell>
          <cell r="C4648" t="str">
            <v>F513968</v>
          </cell>
          <cell r="D4648">
            <v>13</v>
          </cell>
          <cell r="E4648" t="str">
            <v>F</v>
          </cell>
        </row>
        <row r="4649">
          <cell r="B4649" t="str">
            <v>F513969</v>
          </cell>
          <cell r="C4649" t="str">
            <v>F513969</v>
          </cell>
          <cell r="D4649">
            <v>13</v>
          </cell>
          <cell r="E4649" t="str">
            <v>F</v>
          </cell>
        </row>
        <row r="4650">
          <cell r="B4650" t="str">
            <v>F513970</v>
          </cell>
          <cell r="C4650" t="str">
            <v>F513970</v>
          </cell>
          <cell r="D4650">
            <v>13</v>
          </cell>
          <cell r="E4650" t="str">
            <v>F</v>
          </cell>
        </row>
        <row r="4651">
          <cell r="B4651" t="str">
            <v>1000AROFBLR</v>
          </cell>
          <cell r="C4651" t="str">
            <v>AROFBLR</v>
          </cell>
          <cell r="D4651">
            <v>12</v>
          </cell>
          <cell r="E4651" t="str">
            <v>G</v>
          </cell>
        </row>
        <row r="4652">
          <cell r="B4652" t="str">
            <v>F513971</v>
          </cell>
          <cell r="C4652" t="str">
            <v>F513971</v>
          </cell>
          <cell r="D4652">
            <v>13</v>
          </cell>
          <cell r="E4652" t="str">
            <v>F</v>
          </cell>
        </row>
        <row r="4653">
          <cell r="B4653" t="str">
            <v>F513972</v>
          </cell>
          <cell r="C4653" t="str">
            <v>F513972</v>
          </cell>
          <cell r="D4653">
            <v>13</v>
          </cell>
          <cell r="E4653" t="str">
            <v>F</v>
          </cell>
        </row>
        <row r="4654">
          <cell r="B4654" t="str">
            <v>F513973</v>
          </cell>
          <cell r="C4654" t="str">
            <v>F513973</v>
          </cell>
          <cell r="D4654">
            <v>13</v>
          </cell>
          <cell r="E4654" t="str">
            <v>F</v>
          </cell>
        </row>
        <row r="4655">
          <cell r="B4655" t="str">
            <v>F513974</v>
          </cell>
          <cell r="C4655" t="str">
            <v>F513974</v>
          </cell>
          <cell r="D4655">
            <v>13</v>
          </cell>
          <cell r="E4655" t="str">
            <v>F</v>
          </cell>
        </row>
        <row r="4656">
          <cell r="B4656" t="str">
            <v>F513975</v>
          </cell>
          <cell r="C4656" t="str">
            <v>F513975</v>
          </cell>
          <cell r="D4656">
            <v>13</v>
          </cell>
          <cell r="E4656" t="str">
            <v>F</v>
          </cell>
        </row>
        <row r="4657">
          <cell r="B4657" t="str">
            <v>F513976</v>
          </cell>
          <cell r="C4657" t="str">
            <v>F513976</v>
          </cell>
          <cell r="D4657">
            <v>13</v>
          </cell>
          <cell r="E4657" t="str">
            <v>F</v>
          </cell>
        </row>
        <row r="4658">
          <cell r="B4658" t="str">
            <v>1000AROFBLAG</v>
          </cell>
          <cell r="C4658" t="str">
            <v>AROFBLAG</v>
          </cell>
          <cell r="D4658">
            <v>12</v>
          </cell>
          <cell r="E4658" t="str">
            <v>G</v>
          </cell>
        </row>
        <row r="4659">
          <cell r="B4659" t="str">
            <v>F513977</v>
          </cell>
          <cell r="C4659" t="str">
            <v>F513977</v>
          </cell>
          <cell r="D4659">
            <v>13</v>
          </cell>
          <cell r="E4659" t="str">
            <v>F</v>
          </cell>
        </row>
        <row r="4660">
          <cell r="B4660" t="str">
            <v>F513978</v>
          </cell>
          <cell r="C4660" t="str">
            <v>F513978</v>
          </cell>
          <cell r="D4660">
            <v>13</v>
          </cell>
          <cell r="E4660" t="str">
            <v>F</v>
          </cell>
        </row>
        <row r="4661">
          <cell r="B4661" t="str">
            <v>F513979</v>
          </cell>
          <cell r="C4661" t="str">
            <v>F513979</v>
          </cell>
          <cell r="D4661">
            <v>13</v>
          </cell>
          <cell r="E4661" t="str">
            <v>F</v>
          </cell>
        </row>
        <row r="4662">
          <cell r="B4662" t="str">
            <v>F513980</v>
          </cell>
          <cell r="C4662" t="str">
            <v>F513980</v>
          </cell>
          <cell r="D4662">
            <v>13</v>
          </cell>
          <cell r="E4662" t="str">
            <v>F</v>
          </cell>
        </row>
        <row r="4663">
          <cell r="B4663" t="str">
            <v>F513981</v>
          </cell>
          <cell r="C4663" t="str">
            <v>F513981</v>
          </cell>
          <cell r="D4663">
            <v>13</v>
          </cell>
          <cell r="E4663" t="str">
            <v>F</v>
          </cell>
        </row>
        <row r="4664">
          <cell r="B4664" t="str">
            <v>F513982</v>
          </cell>
          <cell r="C4664" t="str">
            <v>F513982</v>
          </cell>
          <cell r="D4664">
            <v>13</v>
          </cell>
          <cell r="E4664" t="str">
            <v>F</v>
          </cell>
        </row>
        <row r="4665">
          <cell r="B4665" t="str">
            <v>1000BHLO</v>
          </cell>
          <cell r="C4665" t="str">
            <v>BHLO</v>
          </cell>
          <cell r="D4665">
            <v>10</v>
          </cell>
          <cell r="E4665" t="str">
            <v>G</v>
          </cell>
        </row>
        <row r="4666">
          <cell r="B4666" t="str">
            <v>F513983</v>
          </cell>
          <cell r="C4666" t="str">
            <v>F513983</v>
          </cell>
          <cell r="D4666">
            <v>11</v>
          </cell>
          <cell r="E4666" t="str">
            <v>F</v>
          </cell>
        </row>
        <row r="4667">
          <cell r="B4667" t="str">
            <v>F513984</v>
          </cell>
          <cell r="C4667" t="str">
            <v>F513984</v>
          </cell>
          <cell r="D4667">
            <v>11</v>
          </cell>
          <cell r="E4667" t="str">
            <v>F</v>
          </cell>
        </row>
        <row r="4668">
          <cell r="B4668" t="str">
            <v>F513985</v>
          </cell>
          <cell r="C4668" t="str">
            <v>F513985</v>
          </cell>
          <cell r="D4668">
            <v>11</v>
          </cell>
          <cell r="E4668" t="str">
            <v>F</v>
          </cell>
        </row>
        <row r="4669">
          <cell r="B4669" t="str">
            <v>F513986</v>
          </cell>
          <cell r="C4669" t="str">
            <v>F513986</v>
          </cell>
          <cell r="D4669">
            <v>11</v>
          </cell>
          <cell r="E4669" t="str">
            <v>F</v>
          </cell>
        </row>
        <row r="4670">
          <cell r="B4670" t="str">
            <v>F513987</v>
          </cell>
          <cell r="C4670" t="str">
            <v>F513987</v>
          </cell>
          <cell r="D4670">
            <v>11</v>
          </cell>
          <cell r="E4670" t="str">
            <v>F</v>
          </cell>
        </row>
        <row r="4671">
          <cell r="B4671" t="str">
            <v>F513988</v>
          </cell>
          <cell r="C4671" t="str">
            <v>F513988</v>
          </cell>
          <cell r="D4671">
            <v>11</v>
          </cell>
          <cell r="E4671" t="str">
            <v>F</v>
          </cell>
        </row>
        <row r="4672">
          <cell r="B4672" t="str">
            <v>F515304</v>
          </cell>
          <cell r="C4672" t="str">
            <v>F515304</v>
          </cell>
          <cell r="D4672">
            <v>11</v>
          </cell>
          <cell r="E4672" t="str">
            <v>F</v>
          </cell>
        </row>
        <row r="4673">
          <cell r="B4673" t="str">
            <v>1000BESC</v>
          </cell>
          <cell r="C4673" t="str">
            <v>BESC</v>
          </cell>
          <cell r="D4673">
            <v>10</v>
          </cell>
          <cell r="E4673" t="str">
            <v>G</v>
          </cell>
        </row>
        <row r="4674">
          <cell r="B4674" t="str">
            <v>F513989</v>
          </cell>
          <cell r="C4674" t="str">
            <v>F513989</v>
          </cell>
          <cell r="D4674">
            <v>11</v>
          </cell>
          <cell r="E4674" t="str">
            <v>F</v>
          </cell>
        </row>
        <row r="4675">
          <cell r="B4675" t="str">
            <v>F513990</v>
          </cell>
          <cell r="C4675" t="str">
            <v>F513990</v>
          </cell>
          <cell r="D4675">
            <v>11</v>
          </cell>
          <cell r="E4675" t="str">
            <v>F</v>
          </cell>
        </row>
        <row r="4676">
          <cell r="B4676" t="str">
            <v>F513991</v>
          </cell>
          <cell r="C4676" t="str">
            <v>F513991</v>
          </cell>
          <cell r="D4676">
            <v>11</v>
          </cell>
          <cell r="E4676" t="str">
            <v>F</v>
          </cell>
        </row>
        <row r="4677">
          <cell r="B4677" t="str">
            <v>F513992</v>
          </cell>
          <cell r="C4677" t="str">
            <v>F513992</v>
          </cell>
          <cell r="D4677">
            <v>11</v>
          </cell>
          <cell r="E4677" t="str">
            <v>F</v>
          </cell>
        </row>
        <row r="4678">
          <cell r="B4678" t="str">
            <v>F513993</v>
          </cell>
          <cell r="C4678" t="str">
            <v>F513993</v>
          </cell>
          <cell r="D4678">
            <v>11</v>
          </cell>
          <cell r="E4678" t="str">
            <v>F</v>
          </cell>
        </row>
        <row r="4679">
          <cell r="B4679" t="str">
            <v>F513994</v>
          </cell>
          <cell r="C4679" t="str">
            <v>F513994</v>
          </cell>
          <cell r="D4679">
            <v>11</v>
          </cell>
          <cell r="E4679" t="str">
            <v>F</v>
          </cell>
        </row>
        <row r="4680">
          <cell r="B4680" t="str">
            <v>F513995</v>
          </cell>
          <cell r="C4680" t="str">
            <v>F513995</v>
          </cell>
          <cell r="D4680">
            <v>11</v>
          </cell>
          <cell r="E4680" t="str">
            <v>F</v>
          </cell>
        </row>
        <row r="4681">
          <cell r="B4681" t="str">
            <v>1000BESCMAIN</v>
          </cell>
          <cell r="C4681" t="str">
            <v>BESCMAIN</v>
          </cell>
          <cell r="D4681">
            <v>12</v>
          </cell>
          <cell r="E4681" t="str">
            <v>G</v>
          </cell>
        </row>
        <row r="4682">
          <cell r="B4682" t="str">
            <v>F513996</v>
          </cell>
          <cell r="C4682" t="str">
            <v>F513996</v>
          </cell>
          <cell r="D4682">
            <v>13</v>
          </cell>
          <cell r="E4682" t="str">
            <v>F</v>
          </cell>
        </row>
        <row r="4683">
          <cell r="B4683" t="str">
            <v>F513997</v>
          </cell>
          <cell r="C4683" t="str">
            <v>F513997</v>
          </cell>
          <cell r="D4683">
            <v>13</v>
          </cell>
          <cell r="E4683" t="str">
            <v>F</v>
          </cell>
        </row>
        <row r="4684">
          <cell r="B4684" t="str">
            <v>F513998</v>
          </cell>
          <cell r="C4684" t="str">
            <v>F513998</v>
          </cell>
          <cell r="D4684">
            <v>13</v>
          </cell>
          <cell r="E4684" t="str">
            <v>F</v>
          </cell>
        </row>
        <row r="4685">
          <cell r="B4685" t="str">
            <v>F513999</v>
          </cell>
          <cell r="C4685" t="str">
            <v>F513999</v>
          </cell>
          <cell r="D4685">
            <v>13</v>
          </cell>
          <cell r="E4685" t="str">
            <v>F</v>
          </cell>
        </row>
        <row r="4686">
          <cell r="B4686" t="str">
            <v>F514000</v>
          </cell>
          <cell r="C4686" t="str">
            <v>F514000</v>
          </cell>
          <cell r="D4686">
            <v>13</v>
          </cell>
          <cell r="E4686" t="str">
            <v>F</v>
          </cell>
        </row>
        <row r="4687">
          <cell r="B4687" t="str">
            <v>F514001</v>
          </cell>
          <cell r="C4687" t="str">
            <v>F514001</v>
          </cell>
          <cell r="D4687">
            <v>13</v>
          </cell>
          <cell r="E4687" t="str">
            <v>F</v>
          </cell>
        </row>
        <row r="4688">
          <cell r="B4688" t="str">
            <v>1000BESCGRG</v>
          </cell>
          <cell r="C4688" t="str">
            <v>BESCGRG</v>
          </cell>
          <cell r="D4688">
            <v>12</v>
          </cell>
          <cell r="E4688" t="str">
            <v>G</v>
          </cell>
        </row>
        <row r="4689">
          <cell r="B4689" t="str">
            <v>F514002</v>
          </cell>
          <cell r="C4689" t="str">
            <v>F514002</v>
          </cell>
          <cell r="D4689">
            <v>13</v>
          </cell>
          <cell r="E4689" t="str">
            <v>F</v>
          </cell>
        </row>
        <row r="4690">
          <cell r="B4690" t="str">
            <v>F514003</v>
          </cell>
          <cell r="C4690" t="str">
            <v>F514003</v>
          </cell>
          <cell r="D4690">
            <v>13</v>
          </cell>
          <cell r="E4690" t="str">
            <v>F</v>
          </cell>
        </row>
        <row r="4691">
          <cell r="B4691" t="str">
            <v>F514004</v>
          </cell>
          <cell r="C4691" t="str">
            <v>F514004</v>
          </cell>
          <cell r="D4691">
            <v>13</v>
          </cell>
          <cell r="E4691" t="str">
            <v>F</v>
          </cell>
        </row>
        <row r="4692">
          <cell r="B4692" t="str">
            <v>F514005</v>
          </cell>
          <cell r="C4692" t="str">
            <v>F514005</v>
          </cell>
          <cell r="D4692">
            <v>13</v>
          </cell>
          <cell r="E4692" t="str">
            <v>F</v>
          </cell>
        </row>
        <row r="4693">
          <cell r="B4693" t="str">
            <v>F514006</v>
          </cell>
          <cell r="C4693" t="str">
            <v>F514006</v>
          </cell>
          <cell r="D4693">
            <v>13</v>
          </cell>
          <cell r="E4693" t="str">
            <v>F</v>
          </cell>
        </row>
        <row r="4694">
          <cell r="B4694" t="str">
            <v>F514007</v>
          </cell>
          <cell r="C4694" t="str">
            <v>F514007</v>
          </cell>
          <cell r="D4694">
            <v>13</v>
          </cell>
          <cell r="E4694" t="str">
            <v>F</v>
          </cell>
        </row>
        <row r="4695">
          <cell r="B4695" t="str">
            <v>1000BESCPFTM</v>
          </cell>
          <cell r="C4695" t="str">
            <v>BESCPFTM</v>
          </cell>
          <cell r="D4695">
            <v>12</v>
          </cell>
          <cell r="E4695" t="str">
            <v>G</v>
          </cell>
        </row>
        <row r="4696">
          <cell r="B4696" t="str">
            <v>F514008</v>
          </cell>
          <cell r="C4696" t="str">
            <v>F514008</v>
          </cell>
          <cell r="D4696">
            <v>13</v>
          </cell>
          <cell r="E4696" t="str">
            <v>F</v>
          </cell>
        </row>
        <row r="4697">
          <cell r="B4697" t="str">
            <v>F514009</v>
          </cell>
          <cell r="C4697" t="str">
            <v>F514009</v>
          </cell>
          <cell r="D4697">
            <v>13</v>
          </cell>
          <cell r="E4697" t="str">
            <v>F</v>
          </cell>
        </row>
        <row r="4698">
          <cell r="B4698" t="str">
            <v>F514010</v>
          </cell>
          <cell r="C4698" t="str">
            <v>F514010</v>
          </cell>
          <cell r="D4698">
            <v>13</v>
          </cell>
          <cell r="E4698" t="str">
            <v>F</v>
          </cell>
        </row>
        <row r="4699">
          <cell r="B4699" t="str">
            <v>F514011</v>
          </cell>
          <cell r="C4699" t="str">
            <v>F514011</v>
          </cell>
          <cell r="D4699">
            <v>13</v>
          </cell>
          <cell r="E4699" t="str">
            <v>F</v>
          </cell>
        </row>
        <row r="4700">
          <cell r="B4700" t="str">
            <v>F514012</v>
          </cell>
          <cell r="C4700" t="str">
            <v>F514012</v>
          </cell>
          <cell r="D4700">
            <v>13</v>
          </cell>
          <cell r="E4700" t="str">
            <v>F</v>
          </cell>
        </row>
        <row r="4701">
          <cell r="B4701" t="str">
            <v>F514013</v>
          </cell>
          <cell r="C4701" t="str">
            <v>F514013</v>
          </cell>
          <cell r="D4701">
            <v>13</v>
          </cell>
          <cell r="E4701" t="str">
            <v>F</v>
          </cell>
        </row>
        <row r="4702">
          <cell r="B4702" t="str">
            <v>1000CTSC</v>
          </cell>
          <cell r="C4702" t="str">
            <v>CTSC</v>
          </cell>
          <cell r="D4702">
            <v>10</v>
          </cell>
          <cell r="E4702" t="str">
            <v>G</v>
          </cell>
        </row>
        <row r="4703">
          <cell r="B4703" t="str">
            <v>F514014</v>
          </cell>
          <cell r="C4703" t="str">
            <v>F514014</v>
          </cell>
          <cell r="D4703">
            <v>11</v>
          </cell>
          <cell r="E4703" t="str">
            <v>F</v>
          </cell>
        </row>
        <row r="4704">
          <cell r="B4704" t="str">
            <v>F514015</v>
          </cell>
          <cell r="C4704" t="str">
            <v>F514015</v>
          </cell>
          <cell r="D4704">
            <v>11</v>
          </cell>
          <cell r="E4704" t="str">
            <v>F</v>
          </cell>
        </row>
        <row r="4705">
          <cell r="B4705" t="str">
            <v>F514016</v>
          </cell>
          <cell r="C4705" t="str">
            <v>F514016</v>
          </cell>
          <cell r="D4705">
            <v>11</v>
          </cell>
          <cell r="E4705" t="str">
            <v>F</v>
          </cell>
        </row>
        <row r="4706">
          <cell r="B4706" t="str">
            <v>F514017</v>
          </cell>
          <cell r="C4706" t="str">
            <v>F514017</v>
          </cell>
          <cell r="D4706">
            <v>11</v>
          </cell>
          <cell r="E4706" t="str">
            <v>F</v>
          </cell>
        </row>
        <row r="4707">
          <cell r="B4707" t="str">
            <v>F514018</v>
          </cell>
          <cell r="C4707" t="str">
            <v>F514018</v>
          </cell>
          <cell r="D4707">
            <v>11</v>
          </cell>
          <cell r="E4707" t="str">
            <v>F</v>
          </cell>
        </row>
        <row r="4708">
          <cell r="B4708" t="str">
            <v>F514019</v>
          </cell>
          <cell r="C4708" t="str">
            <v>F514019</v>
          </cell>
          <cell r="D4708">
            <v>11</v>
          </cell>
          <cell r="E4708" t="str">
            <v>F</v>
          </cell>
        </row>
        <row r="4709">
          <cell r="B4709" t="str">
            <v>F514020</v>
          </cell>
          <cell r="C4709" t="str">
            <v>F514020</v>
          </cell>
          <cell r="D4709">
            <v>11</v>
          </cell>
          <cell r="E4709" t="str">
            <v>F</v>
          </cell>
        </row>
        <row r="4710">
          <cell r="B4710" t="str">
            <v>1000CTSCMAIN</v>
          </cell>
          <cell r="C4710" t="str">
            <v>CTSCMAIN</v>
          </cell>
          <cell r="D4710">
            <v>12</v>
          </cell>
          <cell r="E4710" t="str">
            <v>G</v>
          </cell>
        </row>
        <row r="4711">
          <cell r="B4711" t="str">
            <v>F514021</v>
          </cell>
          <cell r="C4711" t="str">
            <v>F514021</v>
          </cell>
          <cell r="D4711">
            <v>13</v>
          </cell>
          <cell r="E4711" t="str">
            <v>F</v>
          </cell>
        </row>
        <row r="4712">
          <cell r="B4712" t="str">
            <v>F514022</v>
          </cell>
          <cell r="C4712" t="str">
            <v>F514022</v>
          </cell>
          <cell r="D4712">
            <v>13</v>
          </cell>
          <cell r="E4712" t="str">
            <v>F</v>
          </cell>
        </row>
        <row r="4713">
          <cell r="B4713" t="str">
            <v>F514023</v>
          </cell>
          <cell r="C4713" t="str">
            <v>F514023</v>
          </cell>
          <cell r="D4713">
            <v>13</v>
          </cell>
          <cell r="E4713" t="str">
            <v>F</v>
          </cell>
        </row>
        <row r="4714">
          <cell r="B4714" t="str">
            <v>F514024</v>
          </cell>
          <cell r="C4714" t="str">
            <v>F514024</v>
          </cell>
          <cell r="D4714">
            <v>13</v>
          </cell>
          <cell r="E4714" t="str">
            <v>F</v>
          </cell>
        </row>
        <row r="4715">
          <cell r="B4715" t="str">
            <v>F514025</v>
          </cell>
          <cell r="C4715" t="str">
            <v>F514025</v>
          </cell>
          <cell r="D4715">
            <v>13</v>
          </cell>
          <cell r="E4715" t="str">
            <v>F</v>
          </cell>
        </row>
        <row r="4716">
          <cell r="B4716" t="str">
            <v>F514026</v>
          </cell>
          <cell r="C4716" t="str">
            <v>F514026</v>
          </cell>
          <cell r="D4716">
            <v>13</v>
          </cell>
          <cell r="E4716" t="str">
            <v>F</v>
          </cell>
        </row>
        <row r="4717">
          <cell r="B4717" t="str">
            <v>1000CTSCGRG</v>
          </cell>
          <cell r="C4717" t="str">
            <v>CTSCGRG</v>
          </cell>
          <cell r="D4717">
            <v>12</v>
          </cell>
          <cell r="E4717" t="str">
            <v>G</v>
          </cell>
        </row>
        <row r="4718">
          <cell r="B4718" t="str">
            <v>F514027</v>
          </cell>
          <cell r="C4718" t="str">
            <v>F514027</v>
          </cell>
          <cell r="D4718">
            <v>13</v>
          </cell>
          <cell r="E4718" t="str">
            <v>F</v>
          </cell>
        </row>
        <row r="4719">
          <cell r="B4719" t="str">
            <v>F514028</v>
          </cell>
          <cell r="C4719" t="str">
            <v>F514028</v>
          </cell>
          <cell r="D4719">
            <v>13</v>
          </cell>
          <cell r="E4719" t="str">
            <v>F</v>
          </cell>
        </row>
        <row r="4720">
          <cell r="B4720" t="str">
            <v>F514029</v>
          </cell>
          <cell r="C4720" t="str">
            <v>F514029</v>
          </cell>
          <cell r="D4720">
            <v>13</v>
          </cell>
          <cell r="E4720" t="str">
            <v>F</v>
          </cell>
        </row>
        <row r="4721">
          <cell r="B4721" t="str">
            <v>F514030</v>
          </cell>
          <cell r="C4721" t="str">
            <v>F514030</v>
          </cell>
          <cell r="D4721">
            <v>13</v>
          </cell>
          <cell r="E4721" t="str">
            <v>F</v>
          </cell>
        </row>
        <row r="4722">
          <cell r="B4722" t="str">
            <v>F514031</v>
          </cell>
          <cell r="C4722" t="str">
            <v>F514031</v>
          </cell>
          <cell r="D4722">
            <v>13</v>
          </cell>
          <cell r="E4722" t="str">
            <v>F</v>
          </cell>
        </row>
        <row r="4723">
          <cell r="B4723" t="str">
            <v>F514032</v>
          </cell>
          <cell r="C4723" t="str">
            <v>F514032</v>
          </cell>
          <cell r="D4723">
            <v>13</v>
          </cell>
          <cell r="E4723" t="str">
            <v>F</v>
          </cell>
        </row>
        <row r="4724">
          <cell r="B4724" t="str">
            <v>1000CTSCWHSE</v>
          </cell>
          <cell r="C4724" t="str">
            <v>CTSCWHSE</v>
          </cell>
          <cell r="D4724">
            <v>12</v>
          </cell>
          <cell r="E4724" t="str">
            <v>G</v>
          </cell>
        </row>
        <row r="4725">
          <cell r="B4725" t="str">
            <v>F514033</v>
          </cell>
          <cell r="C4725" t="str">
            <v>F514033</v>
          </cell>
          <cell r="D4725">
            <v>13</v>
          </cell>
          <cell r="E4725" t="str">
            <v>F</v>
          </cell>
        </row>
        <row r="4726">
          <cell r="B4726" t="str">
            <v>F514034</v>
          </cell>
          <cell r="C4726" t="str">
            <v>F514034</v>
          </cell>
          <cell r="D4726">
            <v>13</v>
          </cell>
          <cell r="E4726" t="str">
            <v>F</v>
          </cell>
        </row>
        <row r="4727">
          <cell r="B4727" t="str">
            <v>F514035</v>
          </cell>
          <cell r="C4727" t="str">
            <v>F514035</v>
          </cell>
          <cell r="D4727">
            <v>13</v>
          </cell>
          <cell r="E4727" t="str">
            <v>F</v>
          </cell>
        </row>
        <row r="4728">
          <cell r="B4728" t="str">
            <v>F514036</v>
          </cell>
          <cell r="C4728" t="str">
            <v>F514036</v>
          </cell>
          <cell r="D4728">
            <v>13</v>
          </cell>
          <cell r="E4728" t="str">
            <v>F</v>
          </cell>
        </row>
        <row r="4729">
          <cell r="B4729" t="str">
            <v>F514037</v>
          </cell>
          <cell r="C4729" t="str">
            <v>F514037</v>
          </cell>
          <cell r="D4729">
            <v>13</v>
          </cell>
          <cell r="E4729" t="str">
            <v>F</v>
          </cell>
        </row>
        <row r="4730">
          <cell r="B4730" t="str">
            <v>F514038</v>
          </cell>
          <cell r="C4730" t="str">
            <v>F514038</v>
          </cell>
          <cell r="D4730">
            <v>13</v>
          </cell>
          <cell r="E4730" t="str">
            <v>F</v>
          </cell>
        </row>
        <row r="4731">
          <cell r="B4731" t="str">
            <v>1000CTSCMGR</v>
          </cell>
          <cell r="C4731" t="str">
            <v>CTSCMGR</v>
          </cell>
          <cell r="D4731">
            <v>12</v>
          </cell>
          <cell r="E4731" t="str">
            <v>G</v>
          </cell>
        </row>
        <row r="4732">
          <cell r="B4732" t="str">
            <v>F514039</v>
          </cell>
          <cell r="C4732" t="str">
            <v>F514039</v>
          </cell>
          <cell r="D4732">
            <v>13</v>
          </cell>
          <cell r="E4732" t="str">
            <v>F</v>
          </cell>
        </row>
        <row r="4733">
          <cell r="B4733" t="str">
            <v>F514040</v>
          </cell>
          <cell r="C4733" t="str">
            <v>F514040</v>
          </cell>
          <cell r="D4733">
            <v>13</v>
          </cell>
          <cell r="E4733" t="str">
            <v>F</v>
          </cell>
        </row>
        <row r="4734">
          <cell r="B4734" t="str">
            <v>F514041</v>
          </cell>
          <cell r="C4734" t="str">
            <v>F514041</v>
          </cell>
          <cell r="D4734">
            <v>13</v>
          </cell>
          <cell r="E4734" t="str">
            <v>F</v>
          </cell>
        </row>
        <row r="4735">
          <cell r="B4735" t="str">
            <v>F514042</v>
          </cell>
          <cell r="C4735" t="str">
            <v>F514042</v>
          </cell>
          <cell r="D4735">
            <v>13</v>
          </cell>
          <cell r="E4735" t="str">
            <v>F</v>
          </cell>
        </row>
        <row r="4736">
          <cell r="B4736" t="str">
            <v>F514043</v>
          </cell>
          <cell r="C4736" t="str">
            <v>F514043</v>
          </cell>
          <cell r="D4736">
            <v>13</v>
          </cell>
          <cell r="E4736" t="str">
            <v>F</v>
          </cell>
        </row>
        <row r="4737">
          <cell r="B4737" t="str">
            <v>F514044</v>
          </cell>
          <cell r="C4737" t="str">
            <v>F514044</v>
          </cell>
          <cell r="D4737">
            <v>13</v>
          </cell>
          <cell r="E4737" t="str">
            <v>F</v>
          </cell>
        </row>
        <row r="4738">
          <cell r="B4738" t="str">
            <v>1000COSCSITE</v>
          </cell>
          <cell r="C4738" t="str">
            <v>COSCSITE</v>
          </cell>
          <cell r="D4738">
            <v>10</v>
          </cell>
          <cell r="E4738" t="str">
            <v>G</v>
          </cell>
        </row>
        <row r="4739">
          <cell r="B4739" t="str">
            <v>F514045</v>
          </cell>
          <cell r="C4739" t="str">
            <v>F514045</v>
          </cell>
          <cell r="D4739">
            <v>11</v>
          </cell>
          <cell r="E4739" t="str">
            <v>F</v>
          </cell>
        </row>
        <row r="4740">
          <cell r="B4740" t="str">
            <v>F514046</v>
          </cell>
          <cell r="C4740" t="str">
            <v>F514046</v>
          </cell>
          <cell r="D4740">
            <v>11</v>
          </cell>
          <cell r="E4740" t="str">
            <v>F</v>
          </cell>
        </row>
        <row r="4741">
          <cell r="B4741" t="str">
            <v>F514047</v>
          </cell>
          <cell r="C4741" t="str">
            <v>F514047</v>
          </cell>
          <cell r="D4741">
            <v>11</v>
          </cell>
          <cell r="E4741" t="str">
            <v>F</v>
          </cell>
        </row>
        <row r="4742">
          <cell r="B4742" t="str">
            <v>F514048</v>
          </cell>
          <cell r="C4742" t="str">
            <v>F514048</v>
          </cell>
          <cell r="D4742">
            <v>11</v>
          </cell>
          <cell r="E4742" t="str">
            <v>F</v>
          </cell>
        </row>
        <row r="4743">
          <cell r="B4743" t="str">
            <v>F514049</v>
          </cell>
          <cell r="C4743" t="str">
            <v>F514049</v>
          </cell>
          <cell r="D4743">
            <v>11</v>
          </cell>
          <cell r="E4743" t="str">
            <v>F</v>
          </cell>
        </row>
        <row r="4744">
          <cell r="B4744" t="str">
            <v>F514050</v>
          </cell>
          <cell r="C4744" t="str">
            <v>F514050</v>
          </cell>
          <cell r="D4744">
            <v>11</v>
          </cell>
          <cell r="E4744" t="str">
            <v>F</v>
          </cell>
        </row>
        <row r="4745">
          <cell r="B4745" t="str">
            <v>F514051</v>
          </cell>
          <cell r="C4745" t="str">
            <v>F514051</v>
          </cell>
          <cell r="D4745">
            <v>11</v>
          </cell>
          <cell r="E4745" t="str">
            <v>F</v>
          </cell>
        </row>
        <row r="4746">
          <cell r="B4746" t="str">
            <v>1000COSCBLA</v>
          </cell>
          <cell r="C4746" t="str">
            <v>COSCBLA</v>
          </cell>
          <cell r="D4746">
            <v>12</v>
          </cell>
          <cell r="E4746" t="str">
            <v>G</v>
          </cell>
        </row>
        <row r="4747">
          <cell r="B4747" t="str">
            <v>F514052</v>
          </cell>
          <cell r="C4747" t="str">
            <v>F514052</v>
          </cell>
          <cell r="D4747">
            <v>13</v>
          </cell>
          <cell r="E4747" t="str">
            <v>F</v>
          </cell>
        </row>
        <row r="4748">
          <cell r="B4748" t="str">
            <v>F514053</v>
          </cell>
          <cell r="C4748" t="str">
            <v>F514053</v>
          </cell>
          <cell r="D4748">
            <v>13</v>
          </cell>
          <cell r="E4748" t="str">
            <v>F</v>
          </cell>
        </row>
        <row r="4749">
          <cell r="B4749" t="str">
            <v>F514054</v>
          </cell>
          <cell r="C4749" t="str">
            <v>F514054</v>
          </cell>
          <cell r="D4749">
            <v>13</v>
          </cell>
          <cell r="E4749" t="str">
            <v>F</v>
          </cell>
        </row>
        <row r="4750">
          <cell r="B4750" t="str">
            <v>F514055</v>
          </cell>
          <cell r="C4750" t="str">
            <v>F514055</v>
          </cell>
          <cell r="D4750">
            <v>13</v>
          </cell>
          <cell r="E4750" t="str">
            <v>F</v>
          </cell>
        </row>
        <row r="4751">
          <cell r="B4751" t="str">
            <v>F514056</v>
          </cell>
          <cell r="C4751" t="str">
            <v>F514056</v>
          </cell>
          <cell r="D4751">
            <v>13</v>
          </cell>
          <cell r="E4751" t="str">
            <v>F</v>
          </cell>
        </row>
        <row r="4752">
          <cell r="B4752" t="str">
            <v>F514057</v>
          </cell>
          <cell r="C4752" t="str">
            <v>F514057</v>
          </cell>
          <cell r="D4752">
            <v>13</v>
          </cell>
          <cell r="E4752" t="str">
            <v>F</v>
          </cell>
        </row>
        <row r="4753">
          <cell r="B4753" t="str">
            <v>1000COSCBLB</v>
          </cell>
          <cell r="C4753" t="str">
            <v>COSCBLB</v>
          </cell>
          <cell r="D4753">
            <v>12</v>
          </cell>
          <cell r="E4753" t="str">
            <v>G</v>
          </cell>
        </row>
        <row r="4754">
          <cell r="B4754" t="str">
            <v>F514058</v>
          </cell>
          <cell r="C4754" t="str">
            <v>F514058</v>
          </cell>
          <cell r="D4754">
            <v>13</v>
          </cell>
          <cell r="E4754" t="str">
            <v>F</v>
          </cell>
        </row>
        <row r="4755">
          <cell r="B4755" t="str">
            <v>F514059</v>
          </cell>
          <cell r="C4755" t="str">
            <v>F514059</v>
          </cell>
          <cell r="D4755">
            <v>13</v>
          </cell>
          <cell r="E4755" t="str">
            <v>F</v>
          </cell>
        </row>
        <row r="4756">
          <cell r="B4756" t="str">
            <v>F514060</v>
          </cell>
          <cell r="C4756" t="str">
            <v>F514060</v>
          </cell>
          <cell r="D4756">
            <v>13</v>
          </cell>
          <cell r="E4756" t="str">
            <v>F</v>
          </cell>
        </row>
        <row r="4757">
          <cell r="B4757" t="str">
            <v>F514061</v>
          </cell>
          <cell r="C4757" t="str">
            <v>F514061</v>
          </cell>
          <cell r="D4757">
            <v>13</v>
          </cell>
          <cell r="E4757" t="str">
            <v>F</v>
          </cell>
        </row>
        <row r="4758">
          <cell r="B4758" t="str">
            <v>F514062</v>
          </cell>
          <cell r="C4758" t="str">
            <v>F514062</v>
          </cell>
          <cell r="D4758">
            <v>13</v>
          </cell>
          <cell r="E4758" t="str">
            <v>F</v>
          </cell>
        </row>
        <row r="4759">
          <cell r="B4759" t="str">
            <v>F514063</v>
          </cell>
          <cell r="C4759" t="str">
            <v>F514063</v>
          </cell>
          <cell r="D4759">
            <v>13</v>
          </cell>
          <cell r="E4759" t="str">
            <v>F</v>
          </cell>
        </row>
        <row r="4760">
          <cell r="B4760" t="str">
            <v>1000COSCBLC</v>
          </cell>
          <cell r="C4760" t="str">
            <v>COSCBLC</v>
          </cell>
          <cell r="D4760">
            <v>12</v>
          </cell>
          <cell r="E4760" t="str">
            <v>G</v>
          </cell>
        </row>
        <row r="4761">
          <cell r="B4761" t="str">
            <v>F514064</v>
          </cell>
          <cell r="C4761" t="str">
            <v>F514064</v>
          </cell>
          <cell r="D4761">
            <v>13</v>
          </cell>
          <cell r="E4761" t="str">
            <v>F</v>
          </cell>
        </row>
        <row r="4762">
          <cell r="B4762" t="str">
            <v>F514065</v>
          </cell>
          <cell r="C4762" t="str">
            <v>F514065</v>
          </cell>
          <cell r="D4762">
            <v>13</v>
          </cell>
          <cell r="E4762" t="str">
            <v>F</v>
          </cell>
        </row>
        <row r="4763">
          <cell r="B4763" t="str">
            <v>F514066</v>
          </cell>
          <cell r="C4763" t="str">
            <v>F514066</v>
          </cell>
          <cell r="D4763">
            <v>13</v>
          </cell>
          <cell r="E4763" t="str">
            <v>F</v>
          </cell>
        </row>
        <row r="4764">
          <cell r="B4764" t="str">
            <v>F514067</v>
          </cell>
          <cell r="C4764" t="str">
            <v>F514067</v>
          </cell>
          <cell r="D4764">
            <v>13</v>
          </cell>
          <cell r="E4764" t="str">
            <v>F</v>
          </cell>
        </row>
        <row r="4765">
          <cell r="B4765" t="str">
            <v>F514068</v>
          </cell>
          <cell r="C4765" t="str">
            <v>F514068</v>
          </cell>
          <cell r="D4765">
            <v>13</v>
          </cell>
          <cell r="E4765" t="str">
            <v>F</v>
          </cell>
        </row>
        <row r="4766">
          <cell r="B4766" t="str">
            <v>F514069</v>
          </cell>
          <cell r="C4766" t="str">
            <v>F514069</v>
          </cell>
          <cell r="D4766">
            <v>13</v>
          </cell>
          <cell r="E4766" t="str">
            <v>F</v>
          </cell>
        </row>
        <row r="4767">
          <cell r="B4767" t="str">
            <v>1000COSCBLD</v>
          </cell>
          <cell r="C4767" t="str">
            <v>COSCBLD</v>
          </cell>
          <cell r="D4767">
            <v>12</v>
          </cell>
          <cell r="E4767" t="str">
            <v>G</v>
          </cell>
        </row>
        <row r="4768">
          <cell r="B4768" t="str">
            <v>F514070</v>
          </cell>
          <cell r="C4768" t="str">
            <v>F514070</v>
          </cell>
          <cell r="D4768">
            <v>13</v>
          </cell>
          <cell r="E4768" t="str">
            <v>F</v>
          </cell>
        </row>
        <row r="4769">
          <cell r="B4769" t="str">
            <v>F514071</v>
          </cell>
          <cell r="C4769" t="str">
            <v>F514071</v>
          </cell>
          <cell r="D4769">
            <v>13</v>
          </cell>
          <cell r="E4769" t="str">
            <v>F</v>
          </cell>
        </row>
        <row r="4770">
          <cell r="B4770" t="str">
            <v>F514072</v>
          </cell>
          <cell r="C4770" t="str">
            <v>F514072</v>
          </cell>
          <cell r="D4770">
            <v>13</v>
          </cell>
          <cell r="E4770" t="str">
            <v>F</v>
          </cell>
        </row>
        <row r="4771">
          <cell r="B4771" t="str">
            <v>F514073</v>
          </cell>
          <cell r="C4771" t="str">
            <v>F514073</v>
          </cell>
          <cell r="D4771">
            <v>13</v>
          </cell>
          <cell r="E4771" t="str">
            <v>F</v>
          </cell>
        </row>
        <row r="4772">
          <cell r="B4772" t="str">
            <v>F514074</v>
          </cell>
          <cell r="C4772" t="str">
            <v>F514074</v>
          </cell>
          <cell r="D4772">
            <v>13</v>
          </cell>
          <cell r="E4772" t="str">
            <v>F</v>
          </cell>
        </row>
        <row r="4773">
          <cell r="B4773" t="str">
            <v>F514075</v>
          </cell>
          <cell r="C4773" t="str">
            <v>F514075</v>
          </cell>
          <cell r="D4773">
            <v>13</v>
          </cell>
          <cell r="E4773" t="str">
            <v>F</v>
          </cell>
        </row>
        <row r="4774">
          <cell r="B4774" t="str">
            <v>1000COSCBLE</v>
          </cell>
          <cell r="C4774" t="str">
            <v>COSCBLE</v>
          </cell>
          <cell r="D4774">
            <v>12</v>
          </cell>
          <cell r="E4774" t="str">
            <v>G</v>
          </cell>
        </row>
        <row r="4775">
          <cell r="B4775" t="str">
            <v>F514094</v>
          </cell>
          <cell r="C4775" t="str">
            <v>F514094</v>
          </cell>
          <cell r="D4775">
            <v>13</v>
          </cell>
          <cell r="E4775" t="str">
            <v>F</v>
          </cell>
        </row>
        <row r="4776">
          <cell r="B4776" t="str">
            <v>F514095</v>
          </cell>
          <cell r="C4776" t="str">
            <v>F514095</v>
          </cell>
          <cell r="D4776">
            <v>13</v>
          </cell>
          <cell r="E4776" t="str">
            <v>F</v>
          </cell>
        </row>
        <row r="4777">
          <cell r="B4777" t="str">
            <v>F514096</v>
          </cell>
          <cell r="C4777" t="str">
            <v>F514096</v>
          </cell>
          <cell r="D4777">
            <v>13</v>
          </cell>
          <cell r="E4777" t="str">
            <v>F</v>
          </cell>
        </row>
        <row r="4778">
          <cell r="B4778" t="str">
            <v>F514097</v>
          </cell>
          <cell r="C4778" t="str">
            <v>F514097</v>
          </cell>
          <cell r="D4778">
            <v>13</v>
          </cell>
          <cell r="E4778" t="str">
            <v>F</v>
          </cell>
        </row>
        <row r="4779">
          <cell r="B4779" t="str">
            <v>F514098</v>
          </cell>
          <cell r="C4779" t="str">
            <v>F514098</v>
          </cell>
          <cell r="D4779">
            <v>13</v>
          </cell>
          <cell r="E4779" t="str">
            <v>F</v>
          </cell>
        </row>
        <row r="4780">
          <cell r="B4780" t="str">
            <v>F514099</v>
          </cell>
          <cell r="C4780" t="str">
            <v>F514099</v>
          </cell>
          <cell r="D4780">
            <v>13</v>
          </cell>
          <cell r="E4780" t="str">
            <v>F</v>
          </cell>
        </row>
        <row r="4781">
          <cell r="B4781" t="str">
            <v>1000COSCBLF</v>
          </cell>
          <cell r="C4781" t="str">
            <v>COSCBLF</v>
          </cell>
          <cell r="D4781">
            <v>12</v>
          </cell>
          <cell r="E4781" t="str">
            <v>G</v>
          </cell>
        </row>
        <row r="4782">
          <cell r="B4782" t="str">
            <v>F514076</v>
          </cell>
          <cell r="C4782" t="str">
            <v>F514076</v>
          </cell>
          <cell r="D4782">
            <v>13</v>
          </cell>
          <cell r="E4782" t="str">
            <v>F</v>
          </cell>
        </row>
        <row r="4783">
          <cell r="B4783" t="str">
            <v>F514077</v>
          </cell>
          <cell r="C4783" t="str">
            <v>F514077</v>
          </cell>
          <cell r="D4783">
            <v>13</v>
          </cell>
          <cell r="E4783" t="str">
            <v>F</v>
          </cell>
        </row>
        <row r="4784">
          <cell r="B4784" t="str">
            <v>F514078</v>
          </cell>
          <cell r="C4784" t="str">
            <v>F514078</v>
          </cell>
          <cell r="D4784">
            <v>13</v>
          </cell>
          <cell r="E4784" t="str">
            <v>F</v>
          </cell>
        </row>
        <row r="4785">
          <cell r="B4785" t="str">
            <v>F514079</v>
          </cell>
          <cell r="C4785" t="str">
            <v>F514079</v>
          </cell>
          <cell r="D4785">
            <v>13</v>
          </cell>
          <cell r="E4785" t="str">
            <v>F</v>
          </cell>
        </row>
        <row r="4786">
          <cell r="B4786" t="str">
            <v>F514080</v>
          </cell>
          <cell r="C4786" t="str">
            <v>F514080</v>
          </cell>
          <cell r="D4786">
            <v>13</v>
          </cell>
          <cell r="E4786" t="str">
            <v>F</v>
          </cell>
        </row>
        <row r="4787">
          <cell r="B4787" t="str">
            <v>F514081</v>
          </cell>
          <cell r="C4787" t="str">
            <v>F514081</v>
          </cell>
          <cell r="D4787">
            <v>13</v>
          </cell>
          <cell r="E4787" t="str">
            <v>F</v>
          </cell>
        </row>
        <row r="4788">
          <cell r="B4788" t="str">
            <v>1000COSCBLG</v>
          </cell>
          <cell r="C4788" t="str">
            <v>COSCBLG</v>
          </cell>
          <cell r="D4788">
            <v>12</v>
          </cell>
          <cell r="E4788" t="str">
            <v>G</v>
          </cell>
        </row>
        <row r="4789">
          <cell r="B4789" t="str">
            <v>F514082</v>
          </cell>
          <cell r="C4789" t="str">
            <v>F514082</v>
          </cell>
          <cell r="D4789">
            <v>13</v>
          </cell>
          <cell r="E4789" t="str">
            <v>F</v>
          </cell>
        </row>
        <row r="4790">
          <cell r="B4790" t="str">
            <v>F514083</v>
          </cell>
          <cell r="C4790" t="str">
            <v>F514083</v>
          </cell>
          <cell r="D4790">
            <v>13</v>
          </cell>
          <cell r="E4790" t="str">
            <v>F</v>
          </cell>
        </row>
        <row r="4791">
          <cell r="B4791" t="str">
            <v>F514084</v>
          </cell>
          <cell r="C4791" t="str">
            <v>F514084</v>
          </cell>
          <cell r="D4791">
            <v>13</v>
          </cell>
          <cell r="E4791" t="str">
            <v>F</v>
          </cell>
        </row>
        <row r="4792">
          <cell r="B4792" t="str">
            <v>F514085</v>
          </cell>
          <cell r="C4792" t="str">
            <v>F514085</v>
          </cell>
          <cell r="D4792">
            <v>13</v>
          </cell>
          <cell r="E4792" t="str">
            <v>F</v>
          </cell>
        </row>
        <row r="4793">
          <cell r="B4793" t="str">
            <v>F514086</v>
          </cell>
          <cell r="C4793" t="str">
            <v>F514086</v>
          </cell>
          <cell r="D4793">
            <v>13</v>
          </cell>
          <cell r="E4793" t="str">
            <v>F</v>
          </cell>
        </row>
        <row r="4794">
          <cell r="B4794" t="str">
            <v>F514087</v>
          </cell>
          <cell r="C4794" t="str">
            <v>F514087</v>
          </cell>
          <cell r="D4794">
            <v>13</v>
          </cell>
          <cell r="E4794" t="str">
            <v>F</v>
          </cell>
        </row>
        <row r="4795">
          <cell r="B4795" t="str">
            <v>1000COSCBLH</v>
          </cell>
          <cell r="C4795" t="str">
            <v>COSCBLH</v>
          </cell>
          <cell r="D4795">
            <v>12</v>
          </cell>
          <cell r="E4795" t="str">
            <v>G</v>
          </cell>
        </row>
        <row r="4796">
          <cell r="B4796" t="str">
            <v>F514088</v>
          </cell>
          <cell r="C4796" t="str">
            <v>F514088</v>
          </cell>
          <cell r="D4796">
            <v>13</v>
          </cell>
          <cell r="E4796" t="str">
            <v>F</v>
          </cell>
        </row>
        <row r="4797">
          <cell r="B4797" t="str">
            <v>F514089</v>
          </cell>
          <cell r="C4797" t="str">
            <v>F514089</v>
          </cell>
          <cell r="D4797">
            <v>13</v>
          </cell>
          <cell r="E4797" t="str">
            <v>F</v>
          </cell>
        </row>
        <row r="4798">
          <cell r="B4798" t="str">
            <v>F514090</v>
          </cell>
          <cell r="C4798" t="str">
            <v>F514090</v>
          </cell>
          <cell r="D4798">
            <v>13</v>
          </cell>
          <cell r="E4798" t="str">
            <v>F</v>
          </cell>
        </row>
        <row r="4799">
          <cell r="B4799" t="str">
            <v>F514091</v>
          </cell>
          <cell r="C4799" t="str">
            <v>F514091</v>
          </cell>
          <cell r="D4799">
            <v>13</v>
          </cell>
          <cell r="E4799" t="str">
            <v>F</v>
          </cell>
        </row>
        <row r="4800">
          <cell r="B4800" t="str">
            <v>F514092</v>
          </cell>
          <cell r="C4800" t="str">
            <v>F514092</v>
          </cell>
          <cell r="D4800">
            <v>13</v>
          </cell>
          <cell r="E4800" t="str">
            <v>F</v>
          </cell>
        </row>
        <row r="4801">
          <cell r="B4801" t="str">
            <v>F514093</v>
          </cell>
          <cell r="C4801" t="str">
            <v>F514093</v>
          </cell>
          <cell r="D4801">
            <v>13</v>
          </cell>
          <cell r="E4801" t="str">
            <v>F</v>
          </cell>
        </row>
        <row r="4802">
          <cell r="B4802" t="str">
            <v>1000CTCSITE</v>
          </cell>
          <cell r="C4802" t="str">
            <v>CTCSITE</v>
          </cell>
          <cell r="D4802">
            <v>10</v>
          </cell>
          <cell r="E4802" t="str">
            <v>G</v>
          </cell>
        </row>
        <row r="4803">
          <cell r="B4803" t="str">
            <v>F514100</v>
          </cell>
          <cell r="C4803" t="str">
            <v>F514100</v>
          </cell>
          <cell r="D4803">
            <v>11</v>
          </cell>
          <cell r="E4803" t="str">
            <v>F</v>
          </cell>
        </row>
        <row r="4804">
          <cell r="B4804" t="str">
            <v>F514101</v>
          </cell>
          <cell r="C4804" t="str">
            <v>F514101</v>
          </cell>
          <cell r="D4804">
            <v>11</v>
          </cell>
          <cell r="E4804" t="str">
            <v>F</v>
          </cell>
        </row>
        <row r="4805">
          <cell r="B4805" t="str">
            <v>F514102</v>
          </cell>
          <cell r="C4805" t="str">
            <v>F514102</v>
          </cell>
          <cell r="D4805">
            <v>11</v>
          </cell>
          <cell r="E4805" t="str">
            <v>F</v>
          </cell>
        </row>
        <row r="4806">
          <cell r="B4806" t="str">
            <v>F514103</v>
          </cell>
          <cell r="C4806" t="str">
            <v>F514103</v>
          </cell>
          <cell r="D4806">
            <v>11</v>
          </cell>
          <cell r="E4806" t="str">
            <v>F</v>
          </cell>
        </row>
        <row r="4807">
          <cell r="B4807" t="str">
            <v>F514104</v>
          </cell>
          <cell r="C4807" t="str">
            <v>F514104</v>
          </cell>
          <cell r="D4807">
            <v>11</v>
          </cell>
          <cell r="E4807" t="str">
            <v>F</v>
          </cell>
        </row>
        <row r="4808">
          <cell r="B4808" t="str">
            <v>F514105</v>
          </cell>
          <cell r="C4808" t="str">
            <v>F514105</v>
          </cell>
          <cell r="D4808">
            <v>11</v>
          </cell>
          <cell r="E4808" t="str">
            <v>F</v>
          </cell>
        </row>
        <row r="4809">
          <cell r="B4809" t="str">
            <v>F514106</v>
          </cell>
          <cell r="C4809" t="str">
            <v>F514106</v>
          </cell>
          <cell r="D4809">
            <v>11</v>
          </cell>
          <cell r="E4809" t="str">
            <v>F</v>
          </cell>
        </row>
        <row r="4810">
          <cell r="B4810" t="str">
            <v>1000CTCOFF</v>
          </cell>
          <cell r="C4810" t="str">
            <v>CTCOFF</v>
          </cell>
          <cell r="D4810">
            <v>12</v>
          </cell>
          <cell r="E4810" t="str">
            <v>G</v>
          </cell>
        </row>
        <row r="4811">
          <cell r="B4811" t="str">
            <v>F514107</v>
          </cell>
          <cell r="C4811" t="str">
            <v>F514107</v>
          </cell>
          <cell r="D4811">
            <v>13</v>
          </cell>
          <cell r="E4811" t="str">
            <v>F</v>
          </cell>
        </row>
        <row r="4812">
          <cell r="B4812" t="str">
            <v>F514108</v>
          </cell>
          <cell r="C4812" t="str">
            <v>F514108</v>
          </cell>
          <cell r="D4812">
            <v>13</v>
          </cell>
          <cell r="E4812" t="str">
            <v>F</v>
          </cell>
        </row>
        <row r="4813">
          <cell r="B4813" t="str">
            <v>F514109</v>
          </cell>
          <cell r="C4813" t="str">
            <v>F514109</v>
          </cell>
          <cell r="D4813">
            <v>13</v>
          </cell>
          <cell r="E4813" t="str">
            <v>F</v>
          </cell>
        </row>
        <row r="4814">
          <cell r="B4814" t="str">
            <v>F514110</v>
          </cell>
          <cell r="C4814" t="str">
            <v>F514110</v>
          </cell>
          <cell r="D4814">
            <v>13</v>
          </cell>
          <cell r="E4814" t="str">
            <v>F</v>
          </cell>
        </row>
        <row r="4815">
          <cell r="B4815" t="str">
            <v>F514111</v>
          </cell>
          <cell r="C4815" t="str">
            <v>F514111</v>
          </cell>
          <cell r="D4815">
            <v>13</v>
          </cell>
          <cell r="E4815" t="str">
            <v>F</v>
          </cell>
        </row>
        <row r="4816">
          <cell r="B4816" t="str">
            <v>F514112</v>
          </cell>
          <cell r="C4816" t="str">
            <v>F514112</v>
          </cell>
          <cell r="D4816">
            <v>13</v>
          </cell>
          <cell r="E4816" t="str">
            <v>F</v>
          </cell>
        </row>
        <row r="4817">
          <cell r="B4817" t="str">
            <v>1000CTCCSB</v>
          </cell>
          <cell r="C4817" t="str">
            <v>CTCCSB</v>
          </cell>
          <cell r="D4817">
            <v>12</v>
          </cell>
          <cell r="E4817" t="str">
            <v>G</v>
          </cell>
        </row>
        <row r="4818">
          <cell r="B4818" t="str">
            <v>F514113</v>
          </cell>
          <cell r="C4818" t="str">
            <v>F514113</v>
          </cell>
          <cell r="D4818">
            <v>13</v>
          </cell>
          <cell r="E4818" t="str">
            <v>F</v>
          </cell>
        </row>
        <row r="4819">
          <cell r="B4819" t="str">
            <v>F514114</v>
          </cell>
          <cell r="C4819" t="str">
            <v>F514114</v>
          </cell>
          <cell r="D4819">
            <v>13</v>
          </cell>
          <cell r="E4819" t="str">
            <v>F</v>
          </cell>
        </row>
        <row r="4820">
          <cell r="B4820" t="str">
            <v>F514115</v>
          </cell>
          <cell r="C4820" t="str">
            <v>F514115</v>
          </cell>
          <cell r="D4820">
            <v>13</v>
          </cell>
          <cell r="E4820" t="str">
            <v>F</v>
          </cell>
        </row>
        <row r="4821">
          <cell r="B4821" t="str">
            <v>F514116</v>
          </cell>
          <cell r="C4821" t="str">
            <v>F514116</v>
          </cell>
          <cell r="D4821">
            <v>13</v>
          </cell>
          <cell r="E4821" t="str">
            <v>F</v>
          </cell>
        </row>
        <row r="4822">
          <cell r="B4822" t="str">
            <v>F514117</v>
          </cell>
          <cell r="C4822" t="str">
            <v>F514117</v>
          </cell>
          <cell r="D4822">
            <v>13</v>
          </cell>
          <cell r="E4822" t="str">
            <v>F</v>
          </cell>
        </row>
        <row r="4823">
          <cell r="B4823" t="str">
            <v>F514118</v>
          </cell>
          <cell r="C4823" t="str">
            <v>F514118</v>
          </cell>
          <cell r="D4823">
            <v>13</v>
          </cell>
          <cell r="E4823" t="str">
            <v>F</v>
          </cell>
        </row>
        <row r="4824">
          <cell r="B4824" t="str">
            <v>1000CSASSITE</v>
          </cell>
          <cell r="C4824" t="str">
            <v>CSASSITE</v>
          </cell>
          <cell r="D4824">
            <v>10</v>
          </cell>
          <cell r="E4824" t="str">
            <v>G</v>
          </cell>
        </row>
        <row r="4825">
          <cell r="B4825" t="str">
            <v>F514119</v>
          </cell>
          <cell r="C4825" t="str">
            <v>F514119</v>
          </cell>
          <cell r="D4825">
            <v>11</v>
          </cell>
          <cell r="E4825" t="str">
            <v>F</v>
          </cell>
        </row>
        <row r="4826">
          <cell r="B4826" t="str">
            <v>F514120</v>
          </cell>
          <cell r="C4826" t="str">
            <v>F514120</v>
          </cell>
          <cell r="D4826">
            <v>11</v>
          </cell>
          <cell r="E4826" t="str">
            <v>F</v>
          </cell>
        </row>
        <row r="4827">
          <cell r="B4827" t="str">
            <v>F514121</v>
          </cell>
          <cell r="C4827" t="str">
            <v>F514121</v>
          </cell>
          <cell r="D4827">
            <v>11</v>
          </cell>
          <cell r="E4827" t="str">
            <v>F</v>
          </cell>
        </row>
        <row r="4828">
          <cell r="B4828" t="str">
            <v>F514122</v>
          </cell>
          <cell r="C4828" t="str">
            <v>F514122</v>
          </cell>
          <cell r="D4828">
            <v>11</v>
          </cell>
          <cell r="E4828" t="str">
            <v>F</v>
          </cell>
        </row>
        <row r="4829">
          <cell r="B4829" t="str">
            <v>F514123</v>
          </cell>
          <cell r="C4829" t="str">
            <v>F514123</v>
          </cell>
          <cell r="D4829">
            <v>11</v>
          </cell>
          <cell r="E4829" t="str">
            <v>F</v>
          </cell>
        </row>
        <row r="4830">
          <cell r="B4830" t="str">
            <v>F514124</v>
          </cell>
          <cell r="C4830" t="str">
            <v>F514124</v>
          </cell>
          <cell r="D4830">
            <v>11</v>
          </cell>
          <cell r="E4830" t="str">
            <v>F</v>
          </cell>
        </row>
        <row r="4831">
          <cell r="B4831" t="str">
            <v>F514125</v>
          </cell>
          <cell r="C4831" t="str">
            <v>F514125</v>
          </cell>
          <cell r="D4831">
            <v>11</v>
          </cell>
          <cell r="E4831" t="str">
            <v>F</v>
          </cell>
        </row>
        <row r="4832">
          <cell r="B4832" t="str">
            <v>1000CSASBLDG</v>
          </cell>
          <cell r="C4832" t="str">
            <v>CSASBLDG</v>
          </cell>
          <cell r="D4832">
            <v>12</v>
          </cell>
          <cell r="E4832" t="str">
            <v>G</v>
          </cell>
        </row>
        <row r="4833">
          <cell r="B4833" t="str">
            <v>F514126</v>
          </cell>
          <cell r="C4833" t="str">
            <v>F514126</v>
          </cell>
          <cell r="D4833">
            <v>13</v>
          </cell>
          <cell r="E4833" t="str">
            <v>F</v>
          </cell>
        </row>
        <row r="4834">
          <cell r="B4834" t="str">
            <v>F514127</v>
          </cell>
          <cell r="C4834" t="str">
            <v>F514127</v>
          </cell>
          <cell r="D4834">
            <v>13</v>
          </cell>
          <cell r="E4834" t="str">
            <v>F</v>
          </cell>
        </row>
        <row r="4835">
          <cell r="B4835" t="str">
            <v>F514128</v>
          </cell>
          <cell r="C4835" t="str">
            <v>F514128</v>
          </cell>
          <cell r="D4835">
            <v>13</v>
          </cell>
          <cell r="E4835" t="str">
            <v>F</v>
          </cell>
        </row>
        <row r="4836">
          <cell r="B4836" t="str">
            <v>F514129</v>
          </cell>
          <cell r="C4836" t="str">
            <v>F514129</v>
          </cell>
          <cell r="D4836">
            <v>13</v>
          </cell>
          <cell r="E4836" t="str">
            <v>F</v>
          </cell>
        </row>
        <row r="4837">
          <cell r="B4837" t="str">
            <v>F514130</v>
          </cell>
          <cell r="C4837" t="str">
            <v>F514130</v>
          </cell>
          <cell r="D4837">
            <v>13</v>
          </cell>
          <cell r="E4837" t="str">
            <v>F</v>
          </cell>
        </row>
        <row r="4838">
          <cell r="B4838" t="str">
            <v>F514131</v>
          </cell>
          <cell r="C4838" t="str">
            <v>F514131</v>
          </cell>
          <cell r="D4838">
            <v>13</v>
          </cell>
          <cell r="E4838" t="str">
            <v>F</v>
          </cell>
        </row>
        <row r="4839">
          <cell r="B4839" t="str">
            <v>1000CASCSITE</v>
          </cell>
          <cell r="C4839" t="str">
            <v>CASCSITE</v>
          </cell>
          <cell r="D4839">
            <v>10</v>
          </cell>
          <cell r="E4839" t="str">
            <v>G</v>
          </cell>
        </row>
        <row r="4840">
          <cell r="B4840" t="str">
            <v>F514132</v>
          </cell>
          <cell r="C4840" t="str">
            <v>F514132</v>
          </cell>
          <cell r="D4840">
            <v>11</v>
          </cell>
          <cell r="E4840" t="str">
            <v>F</v>
          </cell>
        </row>
        <row r="4841">
          <cell r="B4841" t="str">
            <v>F514133</v>
          </cell>
          <cell r="C4841" t="str">
            <v>F514133</v>
          </cell>
          <cell r="D4841">
            <v>11</v>
          </cell>
          <cell r="E4841" t="str">
            <v>F</v>
          </cell>
        </row>
        <row r="4842">
          <cell r="B4842" t="str">
            <v>F514134</v>
          </cell>
          <cell r="C4842" t="str">
            <v>F514134</v>
          </cell>
          <cell r="D4842">
            <v>11</v>
          </cell>
          <cell r="E4842" t="str">
            <v>F</v>
          </cell>
        </row>
        <row r="4843">
          <cell r="B4843" t="str">
            <v>F514135</v>
          </cell>
          <cell r="C4843" t="str">
            <v>F514135</v>
          </cell>
          <cell r="D4843">
            <v>11</v>
          </cell>
          <cell r="E4843" t="str">
            <v>F</v>
          </cell>
        </row>
        <row r="4844">
          <cell r="B4844" t="str">
            <v>F514136</v>
          </cell>
          <cell r="C4844" t="str">
            <v>F514136</v>
          </cell>
          <cell r="D4844">
            <v>11</v>
          </cell>
          <cell r="E4844" t="str">
            <v>F</v>
          </cell>
        </row>
        <row r="4845">
          <cell r="B4845" t="str">
            <v>F514137</v>
          </cell>
          <cell r="C4845" t="str">
            <v>F514137</v>
          </cell>
          <cell r="D4845">
            <v>11</v>
          </cell>
          <cell r="E4845" t="str">
            <v>F</v>
          </cell>
        </row>
        <row r="4846">
          <cell r="B4846" t="str">
            <v>F514138</v>
          </cell>
          <cell r="C4846" t="str">
            <v>F514138</v>
          </cell>
          <cell r="D4846">
            <v>11</v>
          </cell>
          <cell r="E4846" t="str">
            <v>F</v>
          </cell>
        </row>
        <row r="4847">
          <cell r="B4847" t="str">
            <v>1000CASCMAIN</v>
          </cell>
          <cell r="C4847" t="str">
            <v>CASCMAIN</v>
          </cell>
          <cell r="D4847">
            <v>12</v>
          </cell>
          <cell r="E4847" t="str">
            <v>G</v>
          </cell>
        </row>
        <row r="4848">
          <cell r="B4848" t="str">
            <v>F514139</v>
          </cell>
          <cell r="C4848" t="str">
            <v>F514139</v>
          </cell>
          <cell r="D4848">
            <v>13</v>
          </cell>
          <cell r="E4848" t="str">
            <v>F</v>
          </cell>
        </row>
        <row r="4849">
          <cell r="B4849" t="str">
            <v>F514140</v>
          </cell>
          <cell r="C4849" t="str">
            <v>F514140</v>
          </cell>
          <cell r="D4849">
            <v>13</v>
          </cell>
          <cell r="E4849" t="str">
            <v>F</v>
          </cell>
        </row>
        <row r="4850">
          <cell r="B4850" t="str">
            <v>F514141</v>
          </cell>
          <cell r="C4850" t="str">
            <v>F514141</v>
          </cell>
          <cell r="D4850">
            <v>13</v>
          </cell>
          <cell r="E4850" t="str">
            <v>F</v>
          </cell>
        </row>
        <row r="4851">
          <cell r="B4851" t="str">
            <v>F514142</v>
          </cell>
          <cell r="C4851" t="str">
            <v>F514142</v>
          </cell>
          <cell r="D4851">
            <v>13</v>
          </cell>
          <cell r="E4851" t="str">
            <v>F</v>
          </cell>
        </row>
        <row r="4852">
          <cell r="B4852" t="str">
            <v>F514143</v>
          </cell>
          <cell r="C4852" t="str">
            <v>F514143</v>
          </cell>
          <cell r="D4852">
            <v>13</v>
          </cell>
          <cell r="E4852" t="str">
            <v>F</v>
          </cell>
        </row>
        <row r="4853">
          <cell r="B4853" t="str">
            <v>F514144</v>
          </cell>
          <cell r="C4853" t="str">
            <v>F514144</v>
          </cell>
          <cell r="D4853">
            <v>13</v>
          </cell>
          <cell r="E4853" t="str">
            <v>F</v>
          </cell>
        </row>
        <row r="4854">
          <cell r="B4854" t="str">
            <v>1000CASCGRG</v>
          </cell>
          <cell r="C4854" t="str">
            <v>CASCGRG</v>
          </cell>
          <cell r="D4854">
            <v>12</v>
          </cell>
          <cell r="E4854" t="str">
            <v>G</v>
          </cell>
        </row>
        <row r="4855">
          <cell r="B4855" t="str">
            <v>F514145</v>
          </cell>
          <cell r="C4855" t="str">
            <v>F514145</v>
          </cell>
          <cell r="D4855">
            <v>13</v>
          </cell>
          <cell r="E4855" t="str">
            <v>F</v>
          </cell>
        </row>
        <row r="4856">
          <cell r="B4856" t="str">
            <v>F514146</v>
          </cell>
          <cell r="C4856" t="str">
            <v>F514146</v>
          </cell>
          <cell r="D4856">
            <v>13</v>
          </cell>
          <cell r="E4856" t="str">
            <v>F</v>
          </cell>
        </row>
        <row r="4857">
          <cell r="B4857" t="str">
            <v>F514147</v>
          </cell>
          <cell r="C4857" t="str">
            <v>F514147</v>
          </cell>
          <cell r="D4857">
            <v>13</v>
          </cell>
          <cell r="E4857" t="str">
            <v>F</v>
          </cell>
        </row>
        <row r="4858">
          <cell r="B4858" t="str">
            <v>F514148</v>
          </cell>
          <cell r="C4858" t="str">
            <v>F514148</v>
          </cell>
          <cell r="D4858">
            <v>13</v>
          </cell>
          <cell r="E4858" t="str">
            <v>F</v>
          </cell>
        </row>
        <row r="4859">
          <cell r="B4859" t="str">
            <v>F514149</v>
          </cell>
          <cell r="C4859" t="str">
            <v>F514149</v>
          </cell>
          <cell r="D4859">
            <v>13</v>
          </cell>
          <cell r="E4859" t="str">
            <v>F</v>
          </cell>
        </row>
        <row r="4860">
          <cell r="B4860" t="str">
            <v>F514150</v>
          </cell>
          <cell r="C4860" t="str">
            <v>F514150</v>
          </cell>
          <cell r="D4860">
            <v>13</v>
          </cell>
          <cell r="E4860" t="str">
            <v>F</v>
          </cell>
        </row>
        <row r="4861">
          <cell r="B4861" t="str">
            <v>1000CASCPREFAB</v>
          </cell>
          <cell r="C4861" t="str">
            <v>CASCPREFAB</v>
          </cell>
          <cell r="D4861">
            <v>12</v>
          </cell>
          <cell r="E4861" t="str">
            <v>G</v>
          </cell>
        </row>
        <row r="4862">
          <cell r="B4862" t="str">
            <v>F514151</v>
          </cell>
          <cell r="C4862" t="str">
            <v>F514151</v>
          </cell>
          <cell r="D4862">
            <v>13</v>
          </cell>
          <cell r="E4862" t="str">
            <v>F</v>
          </cell>
        </row>
        <row r="4863">
          <cell r="B4863" t="str">
            <v>F514152</v>
          </cell>
          <cell r="C4863" t="str">
            <v>F514152</v>
          </cell>
          <cell r="D4863">
            <v>13</v>
          </cell>
          <cell r="E4863" t="str">
            <v>F</v>
          </cell>
        </row>
        <row r="4864">
          <cell r="B4864" t="str">
            <v>F514153</v>
          </cell>
          <cell r="C4864" t="str">
            <v>F514153</v>
          </cell>
          <cell r="D4864">
            <v>13</v>
          </cell>
          <cell r="E4864" t="str">
            <v>F</v>
          </cell>
        </row>
        <row r="4865">
          <cell r="B4865" t="str">
            <v>F514154</v>
          </cell>
          <cell r="C4865" t="str">
            <v>F514154</v>
          </cell>
          <cell r="D4865">
            <v>13</v>
          </cell>
          <cell r="E4865" t="str">
            <v>F</v>
          </cell>
        </row>
        <row r="4866">
          <cell r="B4866" t="str">
            <v>F514155</v>
          </cell>
          <cell r="C4866" t="str">
            <v>F514155</v>
          </cell>
          <cell r="D4866">
            <v>13</v>
          </cell>
          <cell r="E4866" t="str">
            <v>F</v>
          </cell>
        </row>
        <row r="4867">
          <cell r="B4867" t="str">
            <v>F514156</v>
          </cell>
          <cell r="C4867" t="str">
            <v>F514156</v>
          </cell>
          <cell r="D4867">
            <v>13</v>
          </cell>
          <cell r="E4867" t="str">
            <v>F</v>
          </cell>
        </row>
        <row r="4868">
          <cell r="B4868" t="str">
            <v>1000DHSCSITE</v>
          </cell>
          <cell r="C4868" t="str">
            <v>DHSCSITE</v>
          </cell>
          <cell r="D4868">
            <v>10</v>
          </cell>
          <cell r="E4868" t="str">
            <v>G</v>
          </cell>
        </row>
        <row r="4869">
          <cell r="B4869" t="str">
            <v>F514157</v>
          </cell>
          <cell r="C4869" t="str">
            <v>F514157</v>
          </cell>
          <cell r="D4869">
            <v>11</v>
          </cell>
          <cell r="E4869" t="str">
            <v>F</v>
          </cell>
        </row>
        <row r="4870">
          <cell r="B4870" t="str">
            <v>F514158</v>
          </cell>
          <cell r="C4870" t="str">
            <v>F514158</v>
          </cell>
          <cell r="D4870">
            <v>11</v>
          </cell>
          <cell r="E4870" t="str">
            <v>F</v>
          </cell>
        </row>
        <row r="4871">
          <cell r="B4871" t="str">
            <v>F514159</v>
          </cell>
          <cell r="C4871" t="str">
            <v>F514159</v>
          </cell>
          <cell r="D4871">
            <v>11</v>
          </cell>
          <cell r="E4871" t="str">
            <v>F</v>
          </cell>
        </row>
        <row r="4872">
          <cell r="B4872" t="str">
            <v>F514160</v>
          </cell>
          <cell r="C4872" t="str">
            <v>F514160</v>
          </cell>
          <cell r="D4872">
            <v>11</v>
          </cell>
          <cell r="E4872" t="str">
            <v>F</v>
          </cell>
        </row>
        <row r="4873">
          <cell r="B4873" t="str">
            <v>F514161</v>
          </cell>
          <cell r="C4873" t="str">
            <v>F514161</v>
          </cell>
          <cell r="D4873">
            <v>11</v>
          </cell>
          <cell r="E4873" t="str">
            <v>F</v>
          </cell>
        </row>
        <row r="4874">
          <cell r="B4874" t="str">
            <v>F514162</v>
          </cell>
          <cell r="C4874" t="str">
            <v>F514162</v>
          </cell>
          <cell r="D4874">
            <v>11</v>
          </cell>
          <cell r="E4874" t="str">
            <v>F</v>
          </cell>
        </row>
        <row r="4875">
          <cell r="B4875" t="str">
            <v>F514163</v>
          </cell>
          <cell r="C4875" t="str">
            <v>F514163</v>
          </cell>
          <cell r="D4875">
            <v>11</v>
          </cell>
          <cell r="E4875" t="str">
            <v>F</v>
          </cell>
        </row>
        <row r="4876">
          <cell r="B4876" t="str">
            <v>1000DHSCMAIN</v>
          </cell>
          <cell r="C4876" t="str">
            <v>DHSCMAIN</v>
          </cell>
          <cell r="D4876">
            <v>12</v>
          </cell>
          <cell r="E4876" t="str">
            <v>G</v>
          </cell>
        </row>
        <row r="4877">
          <cell r="B4877" t="str">
            <v>F514164</v>
          </cell>
          <cell r="C4877" t="str">
            <v>F514164</v>
          </cell>
          <cell r="D4877">
            <v>13</v>
          </cell>
          <cell r="E4877" t="str">
            <v>F</v>
          </cell>
        </row>
        <row r="4878">
          <cell r="B4878" t="str">
            <v>F514165</v>
          </cell>
          <cell r="C4878" t="str">
            <v>F514165</v>
          </cell>
          <cell r="D4878">
            <v>13</v>
          </cell>
          <cell r="E4878" t="str">
            <v>F</v>
          </cell>
        </row>
        <row r="4879">
          <cell r="B4879" t="str">
            <v>F514166</v>
          </cell>
          <cell r="C4879" t="str">
            <v>F514166</v>
          </cell>
          <cell r="D4879">
            <v>13</v>
          </cell>
          <cell r="E4879" t="str">
            <v>F</v>
          </cell>
        </row>
        <row r="4880">
          <cell r="B4880" t="str">
            <v>F514167</v>
          </cell>
          <cell r="C4880" t="str">
            <v>F514167</v>
          </cell>
          <cell r="D4880">
            <v>13</v>
          </cell>
          <cell r="E4880" t="str">
            <v>F</v>
          </cell>
        </row>
        <row r="4881">
          <cell r="B4881" t="str">
            <v>F514168</v>
          </cell>
          <cell r="C4881" t="str">
            <v>F514168</v>
          </cell>
          <cell r="D4881">
            <v>13</v>
          </cell>
          <cell r="E4881" t="str">
            <v>F</v>
          </cell>
        </row>
        <row r="4882">
          <cell r="B4882" t="str">
            <v>F514169</v>
          </cell>
          <cell r="C4882" t="str">
            <v>F514169</v>
          </cell>
          <cell r="D4882">
            <v>13</v>
          </cell>
          <cell r="E4882" t="str">
            <v>F</v>
          </cell>
        </row>
        <row r="4883">
          <cell r="B4883" t="str">
            <v>1000DHSCGRG</v>
          </cell>
          <cell r="C4883" t="str">
            <v>DHSCGRG</v>
          </cell>
          <cell r="D4883">
            <v>12</v>
          </cell>
          <cell r="E4883" t="str">
            <v>G</v>
          </cell>
        </row>
        <row r="4884">
          <cell r="B4884" t="str">
            <v>F514170</v>
          </cell>
          <cell r="C4884" t="str">
            <v>F514170</v>
          </cell>
          <cell r="D4884">
            <v>13</v>
          </cell>
          <cell r="E4884" t="str">
            <v>F</v>
          </cell>
        </row>
        <row r="4885">
          <cell r="B4885" t="str">
            <v>F514171</v>
          </cell>
          <cell r="C4885" t="str">
            <v>F514171</v>
          </cell>
          <cell r="D4885">
            <v>13</v>
          </cell>
          <cell r="E4885" t="str">
            <v>F</v>
          </cell>
        </row>
        <row r="4886">
          <cell r="B4886" t="str">
            <v>F514172</v>
          </cell>
          <cell r="C4886" t="str">
            <v>F514172</v>
          </cell>
          <cell r="D4886">
            <v>13</v>
          </cell>
          <cell r="E4886" t="str">
            <v>F</v>
          </cell>
        </row>
        <row r="4887">
          <cell r="B4887" t="str">
            <v>F514173</v>
          </cell>
          <cell r="C4887" t="str">
            <v>F514173</v>
          </cell>
          <cell r="D4887">
            <v>13</v>
          </cell>
          <cell r="E4887" t="str">
            <v>F</v>
          </cell>
        </row>
        <row r="4888">
          <cell r="B4888" t="str">
            <v>F514174</v>
          </cell>
          <cell r="C4888" t="str">
            <v>F514174</v>
          </cell>
          <cell r="D4888">
            <v>13</v>
          </cell>
          <cell r="E4888" t="str">
            <v>F</v>
          </cell>
        </row>
        <row r="4889">
          <cell r="B4889" t="str">
            <v>F514175</v>
          </cell>
          <cell r="C4889" t="str">
            <v>F514175</v>
          </cell>
          <cell r="D4889">
            <v>13</v>
          </cell>
          <cell r="E4889" t="str">
            <v>F</v>
          </cell>
        </row>
        <row r="4890">
          <cell r="B4890" t="str">
            <v>1000DHSCWHSE</v>
          </cell>
          <cell r="C4890" t="str">
            <v>DHSCWHSE</v>
          </cell>
          <cell r="D4890">
            <v>12</v>
          </cell>
          <cell r="E4890" t="str">
            <v>G</v>
          </cell>
        </row>
        <row r="4891">
          <cell r="B4891" t="str">
            <v>F514176</v>
          </cell>
          <cell r="C4891" t="str">
            <v>F514176</v>
          </cell>
          <cell r="D4891">
            <v>13</v>
          </cell>
          <cell r="E4891" t="str">
            <v>F</v>
          </cell>
        </row>
        <row r="4892">
          <cell r="B4892" t="str">
            <v>F514177</v>
          </cell>
          <cell r="C4892" t="str">
            <v>F514177</v>
          </cell>
          <cell r="D4892">
            <v>13</v>
          </cell>
          <cell r="E4892" t="str">
            <v>F</v>
          </cell>
        </row>
        <row r="4893">
          <cell r="B4893" t="str">
            <v>F514178</v>
          </cell>
          <cell r="C4893" t="str">
            <v>F514178</v>
          </cell>
          <cell r="D4893">
            <v>13</v>
          </cell>
          <cell r="E4893" t="str">
            <v>F</v>
          </cell>
        </row>
        <row r="4894">
          <cell r="B4894" t="str">
            <v>F514179</v>
          </cell>
          <cell r="C4894" t="str">
            <v>F514179</v>
          </cell>
          <cell r="D4894">
            <v>13</v>
          </cell>
          <cell r="E4894" t="str">
            <v>F</v>
          </cell>
        </row>
        <row r="4895">
          <cell r="B4895" t="str">
            <v>F514180</v>
          </cell>
          <cell r="C4895" t="str">
            <v>F514180</v>
          </cell>
          <cell r="D4895">
            <v>13</v>
          </cell>
          <cell r="E4895" t="str">
            <v>F</v>
          </cell>
        </row>
        <row r="4896">
          <cell r="B4896" t="str">
            <v>F514181</v>
          </cell>
          <cell r="C4896" t="str">
            <v>F514181</v>
          </cell>
          <cell r="D4896">
            <v>13</v>
          </cell>
          <cell r="E4896" t="str">
            <v>F</v>
          </cell>
        </row>
        <row r="4897">
          <cell r="B4897" t="str">
            <v>1000RCROSITE</v>
          </cell>
          <cell r="C4897" t="str">
            <v>RCROSITE</v>
          </cell>
          <cell r="D4897">
            <v>10</v>
          </cell>
          <cell r="E4897" t="str">
            <v>G</v>
          </cell>
        </row>
        <row r="4898">
          <cell r="B4898" t="str">
            <v>F514182</v>
          </cell>
          <cell r="C4898" t="str">
            <v>F514182</v>
          </cell>
          <cell r="D4898">
            <v>11</v>
          </cell>
          <cell r="E4898" t="str">
            <v>F</v>
          </cell>
        </row>
        <row r="4899">
          <cell r="B4899" t="str">
            <v>F514183</v>
          </cell>
          <cell r="C4899" t="str">
            <v>F514183</v>
          </cell>
          <cell r="D4899">
            <v>11</v>
          </cell>
          <cell r="E4899" t="str">
            <v>F</v>
          </cell>
        </row>
        <row r="4900">
          <cell r="B4900" t="str">
            <v>F514184</v>
          </cell>
          <cell r="C4900" t="str">
            <v>F514184</v>
          </cell>
          <cell r="D4900">
            <v>11</v>
          </cell>
          <cell r="E4900" t="str">
            <v>F</v>
          </cell>
        </row>
        <row r="4901">
          <cell r="B4901" t="str">
            <v>F514185</v>
          </cell>
          <cell r="C4901" t="str">
            <v>F514185</v>
          </cell>
          <cell r="D4901">
            <v>11</v>
          </cell>
          <cell r="E4901" t="str">
            <v>F</v>
          </cell>
        </row>
        <row r="4902">
          <cell r="B4902" t="str">
            <v>F514186</v>
          </cell>
          <cell r="C4902" t="str">
            <v>F514186</v>
          </cell>
          <cell r="D4902">
            <v>11</v>
          </cell>
          <cell r="E4902" t="str">
            <v>F</v>
          </cell>
        </row>
        <row r="4903">
          <cell r="B4903" t="str">
            <v>F514187</v>
          </cell>
          <cell r="C4903" t="str">
            <v>F514187</v>
          </cell>
          <cell r="D4903">
            <v>11</v>
          </cell>
          <cell r="E4903" t="str">
            <v>F</v>
          </cell>
        </row>
        <row r="4904">
          <cell r="B4904" t="str">
            <v>F514188</v>
          </cell>
          <cell r="C4904" t="str">
            <v>F514188</v>
          </cell>
          <cell r="D4904">
            <v>11</v>
          </cell>
          <cell r="E4904" t="str">
            <v>F</v>
          </cell>
        </row>
        <row r="4905">
          <cell r="B4905" t="str">
            <v>1000RCROBLDG</v>
          </cell>
          <cell r="C4905" t="str">
            <v>RCROBLDG</v>
          </cell>
          <cell r="D4905">
            <v>12</v>
          </cell>
          <cell r="E4905" t="str">
            <v>G</v>
          </cell>
        </row>
        <row r="4906">
          <cell r="B4906" t="str">
            <v>F514189</v>
          </cell>
          <cell r="C4906" t="str">
            <v>F514189</v>
          </cell>
          <cell r="D4906">
            <v>13</v>
          </cell>
          <cell r="E4906" t="str">
            <v>F</v>
          </cell>
        </row>
        <row r="4907">
          <cell r="B4907" t="str">
            <v>F514190</v>
          </cell>
          <cell r="C4907" t="str">
            <v>F514190</v>
          </cell>
          <cell r="D4907">
            <v>13</v>
          </cell>
          <cell r="E4907" t="str">
            <v>F</v>
          </cell>
        </row>
        <row r="4908">
          <cell r="B4908" t="str">
            <v>F514191</v>
          </cell>
          <cell r="C4908" t="str">
            <v>F514191</v>
          </cell>
          <cell r="D4908">
            <v>13</v>
          </cell>
          <cell r="E4908" t="str">
            <v>F</v>
          </cell>
        </row>
        <row r="4909">
          <cell r="B4909" t="str">
            <v>F514192</v>
          </cell>
          <cell r="C4909" t="str">
            <v>F514192</v>
          </cell>
          <cell r="D4909">
            <v>13</v>
          </cell>
          <cell r="E4909" t="str">
            <v>F</v>
          </cell>
        </row>
        <row r="4910">
          <cell r="B4910" t="str">
            <v>F514193</v>
          </cell>
          <cell r="C4910" t="str">
            <v>F514193</v>
          </cell>
          <cell r="D4910">
            <v>13</v>
          </cell>
          <cell r="E4910" t="str">
            <v>F</v>
          </cell>
        </row>
        <row r="4911">
          <cell r="B4911" t="str">
            <v>F514194</v>
          </cell>
          <cell r="C4911" t="str">
            <v>F514194</v>
          </cell>
          <cell r="D4911">
            <v>13</v>
          </cell>
          <cell r="E4911" t="str">
            <v>F</v>
          </cell>
        </row>
        <row r="4912">
          <cell r="B4912" t="str">
            <v>1000FENWCKSITE</v>
          </cell>
          <cell r="C4912" t="str">
            <v>FENWCKSITE</v>
          </cell>
          <cell r="D4912">
            <v>10</v>
          </cell>
          <cell r="E4912" t="str">
            <v>G</v>
          </cell>
        </row>
        <row r="4913">
          <cell r="B4913" t="str">
            <v>F514195</v>
          </cell>
          <cell r="C4913" t="str">
            <v>F514195</v>
          </cell>
          <cell r="D4913">
            <v>11</v>
          </cell>
          <cell r="E4913" t="str">
            <v>F</v>
          </cell>
        </row>
        <row r="4914">
          <cell r="B4914" t="str">
            <v>F514196</v>
          </cell>
          <cell r="C4914" t="str">
            <v>F514196</v>
          </cell>
          <cell r="D4914">
            <v>11</v>
          </cell>
          <cell r="E4914" t="str">
            <v>F</v>
          </cell>
        </row>
        <row r="4915">
          <cell r="B4915" t="str">
            <v>F514197</v>
          </cell>
          <cell r="C4915" t="str">
            <v>F514197</v>
          </cell>
          <cell r="D4915">
            <v>11</v>
          </cell>
          <cell r="E4915" t="str">
            <v>F</v>
          </cell>
        </row>
        <row r="4916">
          <cell r="B4916" t="str">
            <v>F514198</v>
          </cell>
          <cell r="C4916" t="str">
            <v>F514198</v>
          </cell>
          <cell r="D4916">
            <v>11</v>
          </cell>
          <cell r="E4916" t="str">
            <v>F</v>
          </cell>
        </row>
        <row r="4917">
          <cell r="B4917" t="str">
            <v>F514199</v>
          </cell>
          <cell r="C4917" t="str">
            <v>F514199</v>
          </cell>
          <cell r="D4917">
            <v>11</v>
          </cell>
          <cell r="E4917" t="str">
            <v>F</v>
          </cell>
        </row>
        <row r="4918">
          <cell r="B4918" t="str">
            <v>F514200</v>
          </cell>
          <cell r="C4918" t="str">
            <v>F514200</v>
          </cell>
          <cell r="D4918">
            <v>11</v>
          </cell>
          <cell r="E4918" t="str">
            <v>F</v>
          </cell>
        </row>
        <row r="4919">
          <cell r="B4919" t="str">
            <v>F514201</v>
          </cell>
          <cell r="C4919" t="str">
            <v>F514201</v>
          </cell>
          <cell r="D4919">
            <v>11</v>
          </cell>
          <cell r="E4919" t="str">
            <v>F</v>
          </cell>
        </row>
        <row r="4920">
          <cell r="B4920" t="str">
            <v>1000FENWCKBLDG</v>
          </cell>
          <cell r="C4920" t="str">
            <v>FENWCKBLDG</v>
          </cell>
          <cell r="D4920">
            <v>12</v>
          </cell>
          <cell r="E4920" t="str">
            <v>G</v>
          </cell>
        </row>
        <row r="4921">
          <cell r="B4921" t="str">
            <v>F514202</v>
          </cell>
          <cell r="C4921" t="str">
            <v>F514202</v>
          </cell>
          <cell r="D4921">
            <v>13</v>
          </cell>
          <cell r="E4921" t="str">
            <v>F</v>
          </cell>
        </row>
        <row r="4922">
          <cell r="B4922" t="str">
            <v>F514203</v>
          </cell>
          <cell r="C4922" t="str">
            <v>F514203</v>
          </cell>
          <cell r="D4922">
            <v>13</v>
          </cell>
          <cell r="E4922" t="str">
            <v>F</v>
          </cell>
        </row>
        <row r="4923">
          <cell r="B4923" t="str">
            <v>F514204</v>
          </cell>
          <cell r="C4923" t="str">
            <v>F514204</v>
          </cell>
          <cell r="D4923">
            <v>13</v>
          </cell>
          <cell r="E4923" t="str">
            <v>F</v>
          </cell>
        </row>
        <row r="4924">
          <cell r="B4924" t="str">
            <v>F514205</v>
          </cell>
          <cell r="C4924" t="str">
            <v>F514205</v>
          </cell>
          <cell r="D4924">
            <v>13</v>
          </cell>
          <cell r="E4924" t="str">
            <v>F</v>
          </cell>
        </row>
        <row r="4925">
          <cell r="B4925" t="str">
            <v>F514206</v>
          </cell>
          <cell r="C4925" t="str">
            <v>F514206</v>
          </cell>
          <cell r="D4925">
            <v>13</v>
          </cell>
          <cell r="E4925" t="str">
            <v>F</v>
          </cell>
        </row>
        <row r="4926">
          <cell r="B4926" t="str">
            <v>F514207</v>
          </cell>
          <cell r="C4926" t="str">
            <v>F514207</v>
          </cell>
          <cell r="D4926">
            <v>13</v>
          </cell>
          <cell r="E4926" t="str">
            <v>F</v>
          </cell>
        </row>
        <row r="4927">
          <cell r="B4927" t="str">
            <v>1000FLSCSITE</v>
          </cell>
          <cell r="C4927" t="str">
            <v>FLSCSITE</v>
          </cell>
          <cell r="D4927">
            <v>10</v>
          </cell>
          <cell r="E4927" t="str">
            <v>G</v>
          </cell>
        </row>
        <row r="4928">
          <cell r="B4928" t="str">
            <v>F514208</v>
          </cell>
          <cell r="C4928" t="str">
            <v>F514208</v>
          </cell>
          <cell r="D4928">
            <v>11</v>
          </cell>
          <cell r="E4928" t="str">
            <v>F</v>
          </cell>
        </row>
        <row r="4929">
          <cell r="B4929" t="str">
            <v>F514209</v>
          </cell>
          <cell r="C4929" t="str">
            <v>F514209</v>
          </cell>
          <cell r="D4929">
            <v>11</v>
          </cell>
          <cell r="E4929" t="str">
            <v>F</v>
          </cell>
        </row>
        <row r="4930">
          <cell r="B4930" t="str">
            <v>F514210</v>
          </cell>
          <cell r="C4930" t="str">
            <v>F514210</v>
          </cell>
          <cell r="D4930">
            <v>11</v>
          </cell>
          <cell r="E4930" t="str">
            <v>F</v>
          </cell>
        </row>
        <row r="4931">
          <cell r="B4931" t="str">
            <v>F514211</v>
          </cell>
          <cell r="C4931" t="str">
            <v>F514211</v>
          </cell>
          <cell r="D4931">
            <v>11</v>
          </cell>
          <cell r="E4931" t="str">
            <v>F</v>
          </cell>
        </row>
        <row r="4932">
          <cell r="B4932" t="str">
            <v>F514212</v>
          </cell>
          <cell r="C4932" t="str">
            <v>F514212</v>
          </cell>
          <cell r="D4932">
            <v>11</v>
          </cell>
          <cell r="E4932" t="str">
            <v>F</v>
          </cell>
        </row>
        <row r="4933">
          <cell r="B4933" t="str">
            <v>F514213</v>
          </cell>
          <cell r="C4933" t="str">
            <v>F514213</v>
          </cell>
          <cell r="D4933">
            <v>11</v>
          </cell>
          <cell r="E4933" t="str">
            <v>F</v>
          </cell>
        </row>
        <row r="4934">
          <cell r="B4934" t="str">
            <v>F514214</v>
          </cell>
          <cell r="C4934" t="str">
            <v>F514214</v>
          </cell>
          <cell r="D4934">
            <v>11</v>
          </cell>
          <cell r="E4934" t="str">
            <v>F</v>
          </cell>
        </row>
        <row r="4935">
          <cell r="B4935" t="str">
            <v>1000FLSCBLDG</v>
          </cell>
          <cell r="C4935" t="str">
            <v>FLSCBLDG</v>
          </cell>
          <cell r="D4935">
            <v>12</v>
          </cell>
          <cell r="E4935" t="str">
            <v>G</v>
          </cell>
        </row>
        <row r="4936">
          <cell r="B4936" t="str">
            <v>F514215</v>
          </cell>
          <cell r="C4936" t="str">
            <v>F514215</v>
          </cell>
          <cell r="D4936">
            <v>13</v>
          </cell>
          <cell r="E4936" t="str">
            <v>F</v>
          </cell>
        </row>
        <row r="4937">
          <cell r="B4937" t="str">
            <v>F514216</v>
          </cell>
          <cell r="C4937" t="str">
            <v>F514216</v>
          </cell>
          <cell r="D4937">
            <v>13</v>
          </cell>
          <cell r="E4937" t="str">
            <v>F</v>
          </cell>
        </row>
        <row r="4938">
          <cell r="B4938" t="str">
            <v>F514217</v>
          </cell>
          <cell r="C4938" t="str">
            <v>F514217</v>
          </cell>
          <cell r="D4938">
            <v>13</v>
          </cell>
          <cell r="E4938" t="str">
            <v>F</v>
          </cell>
        </row>
        <row r="4939">
          <cell r="B4939" t="str">
            <v>F514218</v>
          </cell>
          <cell r="C4939" t="str">
            <v>F514218</v>
          </cell>
          <cell r="D4939">
            <v>13</v>
          </cell>
          <cell r="E4939" t="str">
            <v>F</v>
          </cell>
        </row>
        <row r="4940">
          <cell r="B4940" t="str">
            <v>F514219</v>
          </cell>
          <cell r="C4940" t="str">
            <v>F514219</v>
          </cell>
          <cell r="D4940">
            <v>13</v>
          </cell>
          <cell r="E4940" t="str">
            <v>F</v>
          </cell>
        </row>
        <row r="4941">
          <cell r="B4941" t="str">
            <v>F514220</v>
          </cell>
          <cell r="C4941" t="str">
            <v>F514220</v>
          </cell>
          <cell r="D4941">
            <v>13</v>
          </cell>
          <cell r="E4941" t="str">
            <v>F</v>
          </cell>
        </row>
        <row r="4942">
          <cell r="B4942" t="str">
            <v>1000FLSCGRG</v>
          </cell>
          <cell r="C4942" t="str">
            <v>FLSCGRG</v>
          </cell>
          <cell r="D4942">
            <v>12</v>
          </cell>
          <cell r="E4942" t="str">
            <v>G</v>
          </cell>
        </row>
        <row r="4943">
          <cell r="B4943" t="str">
            <v>F514221</v>
          </cell>
          <cell r="C4943" t="str">
            <v>F514221</v>
          </cell>
          <cell r="D4943">
            <v>13</v>
          </cell>
          <cell r="E4943" t="str">
            <v>F</v>
          </cell>
        </row>
        <row r="4944">
          <cell r="B4944" t="str">
            <v>F514222</v>
          </cell>
          <cell r="C4944" t="str">
            <v>F514222</v>
          </cell>
          <cell r="D4944">
            <v>13</v>
          </cell>
          <cell r="E4944" t="str">
            <v>F</v>
          </cell>
        </row>
        <row r="4945">
          <cell r="B4945" t="str">
            <v>F514223</v>
          </cell>
          <cell r="C4945" t="str">
            <v>F514223</v>
          </cell>
          <cell r="D4945">
            <v>13</v>
          </cell>
          <cell r="E4945" t="str">
            <v>F</v>
          </cell>
        </row>
        <row r="4946">
          <cell r="B4946" t="str">
            <v>F514224</v>
          </cell>
          <cell r="C4946" t="str">
            <v>F514224</v>
          </cell>
          <cell r="D4946">
            <v>13</v>
          </cell>
          <cell r="E4946" t="str">
            <v>F</v>
          </cell>
        </row>
        <row r="4947">
          <cell r="B4947" t="str">
            <v>F514225</v>
          </cell>
          <cell r="C4947" t="str">
            <v>F514225</v>
          </cell>
          <cell r="D4947">
            <v>13</v>
          </cell>
          <cell r="E4947" t="str">
            <v>F</v>
          </cell>
        </row>
        <row r="4948">
          <cell r="B4948" t="str">
            <v>F514226</v>
          </cell>
          <cell r="C4948" t="str">
            <v>F514226</v>
          </cell>
          <cell r="D4948">
            <v>13</v>
          </cell>
          <cell r="E4948" t="str">
            <v>F</v>
          </cell>
        </row>
        <row r="4949">
          <cell r="B4949" t="str">
            <v>1000FSCSITE</v>
          </cell>
          <cell r="C4949" t="str">
            <v>FSCSITE</v>
          </cell>
          <cell r="D4949">
            <v>10</v>
          </cell>
          <cell r="E4949" t="str">
            <v>G</v>
          </cell>
        </row>
        <row r="4950">
          <cell r="B4950" t="str">
            <v>F514227</v>
          </cell>
          <cell r="C4950" t="str">
            <v>F514227</v>
          </cell>
          <cell r="D4950">
            <v>11</v>
          </cell>
          <cell r="E4950" t="str">
            <v>F</v>
          </cell>
        </row>
        <row r="4951">
          <cell r="B4951" t="str">
            <v>F514228</v>
          </cell>
          <cell r="C4951" t="str">
            <v>F514228</v>
          </cell>
          <cell r="D4951">
            <v>11</v>
          </cell>
          <cell r="E4951" t="str">
            <v>F</v>
          </cell>
        </row>
        <row r="4952">
          <cell r="B4952" t="str">
            <v>F514229</v>
          </cell>
          <cell r="C4952" t="str">
            <v>F514229</v>
          </cell>
          <cell r="D4952">
            <v>11</v>
          </cell>
          <cell r="E4952" t="str">
            <v>F</v>
          </cell>
        </row>
        <row r="4953">
          <cell r="B4953" t="str">
            <v>F514230</v>
          </cell>
          <cell r="C4953" t="str">
            <v>F514230</v>
          </cell>
          <cell r="D4953">
            <v>11</v>
          </cell>
          <cell r="E4953" t="str">
            <v>F</v>
          </cell>
        </row>
        <row r="4954">
          <cell r="B4954" t="str">
            <v>F514231</v>
          </cell>
          <cell r="C4954" t="str">
            <v>F514231</v>
          </cell>
          <cell r="D4954">
            <v>11</v>
          </cell>
          <cell r="E4954" t="str">
            <v>F</v>
          </cell>
        </row>
        <row r="4955">
          <cell r="B4955" t="str">
            <v>F514232</v>
          </cell>
          <cell r="C4955" t="str">
            <v>F514232</v>
          </cell>
          <cell r="D4955">
            <v>11</v>
          </cell>
          <cell r="E4955" t="str">
            <v>F</v>
          </cell>
        </row>
        <row r="4956">
          <cell r="B4956" t="str">
            <v>F514233</v>
          </cell>
          <cell r="C4956" t="str">
            <v>F514233</v>
          </cell>
          <cell r="D4956">
            <v>11</v>
          </cell>
          <cell r="E4956" t="str">
            <v>F</v>
          </cell>
        </row>
        <row r="4957">
          <cell r="B4957" t="str">
            <v>1000FSCBLDG</v>
          </cell>
          <cell r="C4957" t="str">
            <v>FSCBLDG</v>
          </cell>
          <cell r="D4957">
            <v>12</v>
          </cell>
          <cell r="E4957" t="str">
            <v>G</v>
          </cell>
        </row>
        <row r="4958">
          <cell r="B4958" t="str">
            <v>F514234</v>
          </cell>
          <cell r="C4958" t="str">
            <v>F514234</v>
          </cell>
          <cell r="D4958">
            <v>13</v>
          </cell>
          <cell r="E4958" t="str">
            <v>F</v>
          </cell>
        </row>
        <row r="4959">
          <cell r="B4959" t="str">
            <v>F514235</v>
          </cell>
          <cell r="C4959" t="str">
            <v>F514235</v>
          </cell>
          <cell r="D4959">
            <v>13</v>
          </cell>
          <cell r="E4959" t="str">
            <v>F</v>
          </cell>
        </row>
        <row r="4960">
          <cell r="B4960" t="str">
            <v>F514236</v>
          </cell>
          <cell r="C4960" t="str">
            <v>F514236</v>
          </cell>
          <cell r="D4960">
            <v>13</v>
          </cell>
          <cell r="E4960" t="str">
            <v>F</v>
          </cell>
        </row>
        <row r="4961">
          <cell r="B4961" t="str">
            <v>F514237</v>
          </cell>
          <cell r="C4961" t="str">
            <v>F514237</v>
          </cell>
          <cell r="D4961">
            <v>13</v>
          </cell>
          <cell r="E4961" t="str">
            <v>F</v>
          </cell>
        </row>
        <row r="4962">
          <cell r="B4962" t="str">
            <v>F514238</v>
          </cell>
          <cell r="C4962" t="str">
            <v>F514238</v>
          </cell>
          <cell r="D4962">
            <v>13</v>
          </cell>
          <cell r="E4962" t="str">
            <v>F</v>
          </cell>
        </row>
        <row r="4963">
          <cell r="B4963" t="str">
            <v>F514239</v>
          </cell>
          <cell r="C4963" t="str">
            <v>F514239</v>
          </cell>
          <cell r="D4963">
            <v>13</v>
          </cell>
          <cell r="E4963" t="str">
            <v>F</v>
          </cell>
        </row>
        <row r="4964">
          <cell r="B4964" t="str">
            <v>1000GBCSITE</v>
          </cell>
          <cell r="C4964" t="str">
            <v>GBCSITE</v>
          </cell>
          <cell r="D4964">
            <v>10</v>
          </cell>
          <cell r="E4964" t="str">
            <v>G</v>
          </cell>
        </row>
        <row r="4965">
          <cell r="B4965" t="str">
            <v>F514240</v>
          </cell>
          <cell r="C4965" t="str">
            <v>F514240</v>
          </cell>
          <cell r="D4965">
            <v>11</v>
          </cell>
          <cell r="E4965" t="str">
            <v>F</v>
          </cell>
        </row>
        <row r="4966">
          <cell r="B4966" t="str">
            <v>F514241</v>
          </cell>
          <cell r="C4966" t="str">
            <v>F514241</v>
          </cell>
          <cell r="D4966">
            <v>11</v>
          </cell>
          <cell r="E4966" t="str">
            <v>F</v>
          </cell>
        </row>
        <row r="4967">
          <cell r="B4967" t="str">
            <v>F514242</v>
          </cell>
          <cell r="C4967" t="str">
            <v>F514242</v>
          </cell>
          <cell r="D4967">
            <v>11</v>
          </cell>
          <cell r="E4967" t="str">
            <v>F</v>
          </cell>
        </row>
        <row r="4968">
          <cell r="B4968" t="str">
            <v>F514243</v>
          </cell>
          <cell r="C4968" t="str">
            <v>F514243</v>
          </cell>
          <cell r="D4968">
            <v>11</v>
          </cell>
          <cell r="E4968" t="str">
            <v>F</v>
          </cell>
        </row>
        <row r="4969">
          <cell r="B4969" t="str">
            <v>F514244</v>
          </cell>
          <cell r="C4969" t="str">
            <v>F514244</v>
          </cell>
          <cell r="D4969">
            <v>11</v>
          </cell>
          <cell r="E4969" t="str">
            <v>F</v>
          </cell>
        </row>
        <row r="4970">
          <cell r="B4970" t="str">
            <v>F514245</v>
          </cell>
          <cell r="C4970" t="str">
            <v>F514245</v>
          </cell>
          <cell r="D4970">
            <v>11</v>
          </cell>
          <cell r="E4970" t="str">
            <v>F</v>
          </cell>
        </row>
        <row r="4971">
          <cell r="B4971" t="str">
            <v>F514246</v>
          </cell>
          <cell r="C4971" t="str">
            <v>F514246</v>
          </cell>
          <cell r="D4971">
            <v>11</v>
          </cell>
          <cell r="E4971" t="str">
            <v>F</v>
          </cell>
        </row>
        <row r="4972">
          <cell r="B4972" t="str">
            <v>1000GBC6000</v>
          </cell>
          <cell r="C4972" t="str">
            <v>GBC6000</v>
          </cell>
          <cell r="D4972">
            <v>12</v>
          </cell>
          <cell r="E4972" t="str">
            <v>G</v>
          </cell>
        </row>
        <row r="4973">
          <cell r="B4973" t="str">
            <v>F514247</v>
          </cell>
          <cell r="C4973" t="str">
            <v>F514247</v>
          </cell>
          <cell r="D4973">
            <v>13</v>
          </cell>
          <cell r="E4973" t="str">
            <v>F</v>
          </cell>
        </row>
        <row r="4974">
          <cell r="B4974" t="str">
            <v>F514248</v>
          </cell>
          <cell r="C4974" t="str">
            <v>F514248</v>
          </cell>
          <cell r="D4974">
            <v>13</v>
          </cell>
          <cell r="E4974" t="str">
            <v>F</v>
          </cell>
        </row>
        <row r="4975">
          <cell r="B4975" t="str">
            <v>F514249</v>
          </cell>
          <cell r="C4975" t="str">
            <v>F514249</v>
          </cell>
          <cell r="D4975">
            <v>13</v>
          </cell>
          <cell r="E4975" t="str">
            <v>F</v>
          </cell>
        </row>
        <row r="4976">
          <cell r="B4976" t="str">
            <v>F514250</v>
          </cell>
          <cell r="C4976" t="str">
            <v>F514250</v>
          </cell>
          <cell r="D4976">
            <v>13</v>
          </cell>
          <cell r="E4976" t="str">
            <v>F</v>
          </cell>
        </row>
        <row r="4977">
          <cell r="B4977" t="str">
            <v>F514251</v>
          </cell>
          <cell r="C4977" t="str">
            <v>F514251</v>
          </cell>
          <cell r="D4977">
            <v>13</v>
          </cell>
          <cell r="E4977" t="str">
            <v>F</v>
          </cell>
        </row>
        <row r="4978">
          <cell r="B4978" t="str">
            <v>F514252</v>
          </cell>
          <cell r="C4978" t="str">
            <v>F514252</v>
          </cell>
          <cell r="D4978">
            <v>13</v>
          </cell>
          <cell r="E4978" t="str">
            <v>F</v>
          </cell>
        </row>
        <row r="4979">
          <cell r="B4979" t="str">
            <v>1000GBC6010</v>
          </cell>
          <cell r="C4979" t="str">
            <v>GBC6010</v>
          </cell>
          <cell r="D4979">
            <v>12</v>
          </cell>
          <cell r="E4979" t="str">
            <v>G</v>
          </cell>
        </row>
        <row r="4980">
          <cell r="B4980" t="str">
            <v>F514253</v>
          </cell>
          <cell r="C4980" t="str">
            <v>F514253</v>
          </cell>
          <cell r="D4980">
            <v>13</v>
          </cell>
          <cell r="E4980" t="str">
            <v>F</v>
          </cell>
        </row>
        <row r="4981">
          <cell r="B4981" t="str">
            <v>F514254</v>
          </cell>
          <cell r="C4981" t="str">
            <v>F514254</v>
          </cell>
          <cell r="D4981">
            <v>13</v>
          </cell>
          <cell r="E4981" t="str">
            <v>F</v>
          </cell>
        </row>
        <row r="4982">
          <cell r="B4982" t="str">
            <v>F514255</v>
          </cell>
          <cell r="C4982" t="str">
            <v>F514255</v>
          </cell>
          <cell r="D4982">
            <v>13</v>
          </cell>
          <cell r="E4982" t="str">
            <v>F</v>
          </cell>
        </row>
        <row r="4983">
          <cell r="B4983" t="str">
            <v>F514256</v>
          </cell>
          <cell r="C4983" t="str">
            <v>F514256</v>
          </cell>
          <cell r="D4983">
            <v>13</v>
          </cell>
          <cell r="E4983" t="str">
            <v>F</v>
          </cell>
        </row>
        <row r="4984">
          <cell r="B4984" t="str">
            <v>F514257</v>
          </cell>
          <cell r="C4984" t="str">
            <v>F514257</v>
          </cell>
          <cell r="D4984">
            <v>13</v>
          </cell>
          <cell r="E4984" t="str">
            <v>F</v>
          </cell>
        </row>
        <row r="4985">
          <cell r="B4985" t="str">
            <v>F514258</v>
          </cell>
          <cell r="C4985" t="str">
            <v>F514258</v>
          </cell>
          <cell r="D4985">
            <v>13</v>
          </cell>
          <cell r="E4985" t="str">
            <v>F</v>
          </cell>
        </row>
        <row r="4986">
          <cell r="B4986" t="str">
            <v>1000GBC6020</v>
          </cell>
          <cell r="C4986" t="str">
            <v>GBC6020</v>
          </cell>
          <cell r="D4986">
            <v>12</v>
          </cell>
          <cell r="E4986" t="str">
            <v>G</v>
          </cell>
        </row>
        <row r="4987">
          <cell r="B4987" t="str">
            <v>F514259</v>
          </cell>
          <cell r="C4987" t="str">
            <v>F514259</v>
          </cell>
          <cell r="D4987">
            <v>13</v>
          </cell>
          <cell r="E4987" t="str">
            <v>F</v>
          </cell>
        </row>
        <row r="4988">
          <cell r="B4988" t="str">
            <v>F514260</v>
          </cell>
          <cell r="C4988" t="str">
            <v>F514260</v>
          </cell>
          <cell r="D4988">
            <v>13</v>
          </cell>
          <cell r="E4988" t="str">
            <v>F</v>
          </cell>
        </row>
        <row r="4989">
          <cell r="B4989" t="str">
            <v>F514261</v>
          </cell>
          <cell r="C4989" t="str">
            <v>F514261</v>
          </cell>
          <cell r="D4989">
            <v>13</v>
          </cell>
          <cell r="E4989" t="str">
            <v>F</v>
          </cell>
        </row>
        <row r="4990">
          <cell r="B4990" t="str">
            <v>F514262</v>
          </cell>
          <cell r="C4990" t="str">
            <v>F514262</v>
          </cell>
          <cell r="D4990">
            <v>13</v>
          </cell>
          <cell r="E4990" t="str">
            <v>F</v>
          </cell>
        </row>
        <row r="4991">
          <cell r="B4991" t="str">
            <v>F514263</v>
          </cell>
          <cell r="C4991" t="str">
            <v>F514263</v>
          </cell>
          <cell r="D4991">
            <v>13</v>
          </cell>
          <cell r="E4991" t="str">
            <v>F</v>
          </cell>
        </row>
        <row r="4992">
          <cell r="B4992" t="str">
            <v>F514264</v>
          </cell>
          <cell r="C4992" t="str">
            <v>F514264</v>
          </cell>
          <cell r="D4992">
            <v>13</v>
          </cell>
          <cell r="E4992" t="str">
            <v>F</v>
          </cell>
        </row>
        <row r="4993">
          <cell r="B4993" t="str">
            <v>1000GBC6030</v>
          </cell>
          <cell r="C4993" t="str">
            <v>GBC6030</v>
          </cell>
          <cell r="D4993">
            <v>12</v>
          </cell>
          <cell r="E4993" t="str">
            <v>G</v>
          </cell>
        </row>
        <row r="4994">
          <cell r="B4994" t="str">
            <v>F514265</v>
          </cell>
          <cell r="C4994" t="str">
            <v>F514265</v>
          </cell>
          <cell r="D4994">
            <v>13</v>
          </cell>
          <cell r="E4994" t="str">
            <v>F</v>
          </cell>
        </row>
        <row r="4995">
          <cell r="B4995" t="str">
            <v>F514266</v>
          </cell>
          <cell r="C4995" t="str">
            <v>F514266</v>
          </cell>
          <cell r="D4995">
            <v>13</v>
          </cell>
          <cell r="E4995" t="str">
            <v>F</v>
          </cell>
        </row>
        <row r="4996">
          <cell r="B4996" t="str">
            <v>F514267</v>
          </cell>
          <cell r="C4996" t="str">
            <v>F514267</v>
          </cell>
          <cell r="D4996">
            <v>13</v>
          </cell>
          <cell r="E4996" t="str">
            <v>F</v>
          </cell>
        </row>
        <row r="4997">
          <cell r="B4997" t="str">
            <v>F514268</v>
          </cell>
          <cell r="C4997" t="str">
            <v>F514268</v>
          </cell>
          <cell r="D4997">
            <v>13</v>
          </cell>
          <cell r="E4997" t="str">
            <v>F</v>
          </cell>
        </row>
        <row r="4998">
          <cell r="B4998" t="str">
            <v>F514269</v>
          </cell>
          <cell r="C4998" t="str">
            <v>F514269</v>
          </cell>
          <cell r="D4998">
            <v>13</v>
          </cell>
          <cell r="E4998" t="str">
            <v>F</v>
          </cell>
        </row>
        <row r="4999">
          <cell r="B4999" t="str">
            <v>F514270</v>
          </cell>
          <cell r="C4999" t="str">
            <v>F514270</v>
          </cell>
          <cell r="D4999">
            <v>13</v>
          </cell>
          <cell r="E4999" t="str">
            <v>F</v>
          </cell>
        </row>
        <row r="5000">
          <cell r="B5000" t="str">
            <v>1000GBC6040</v>
          </cell>
          <cell r="C5000" t="str">
            <v>GBC6040</v>
          </cell>
          <cell r="D5000">
            <v>12</v>
          </cell>
          <cell r="E5000" t="str">
            <v>G</v>
          </cell>
        </row>
        <row r="5001">
          <cell r="B5001" t="str">
            <v>F514271</v>
          </cell>
          <cell r="C5001" t="str">
            <v>F514271</v>
          </cell>
          <cell r="D5001">
            <v>13</v>
          </cell>
          <cell r="E5001" t="str">
            <v>F</v>
          </cell>
        </row>
        <row r="5002">
          <cell r="B5002" t="str">
            <v>F514272</v>
          </cell>
          <cell r="C5002" t="str">
            <v>F514272</v>
          </cell>
          <cell r="D5002">
            <v>13</v>
          </cell>
          <cell r="E5002" t="str">
            <v>F</v>
          </cell>
        </row>
        <row r="5003">
          <cell r="B5003" t="str">
            <v>F514273</v>
          </cell>
          <cell r="C5003" t="str">
            <v>F514273</v>
          </cell>
          <cell r="D5003">
            <v>13</v>
          </cell>
          <cell r="E5003" t="str">
            <v>F</v>
          </cell>
        </row>
        <row r="5004">
          <cell r="B5004" t="str">
            <v>F514274</v>
          </cell>
          <cell r="C5004" t="str">
            <v>F514274</v>
          </cell>
          <cell r="D5004">
            <v>13</v>
          </cell>
          <cell r="E5004" t="str">
            <v>F</v>
          </cell>
        </row>
        <row r="5005">
          <cell r="B5005" t="str">
            <v>F514275</v>
          </cell>
          <cell r="C5005" t="str">
            <v>F514275</v>
          </cell>
          <cell r="D5005">
            <v>13</v>
          </cell>
          <cell r="E5005" t="str">
            <v>F</v>
          </cell>
        </row>
        <row r="5006">
          <cell r="B5006" t="str">
            <v>F514276</v>
          </cell>
          <cell r="C5006" t="str">
            <v>F514276</v>
          </cell>
          <cell r="D5006">
            <v>13</v>
          </cell>
          <cell r="E5006" t="str">
            <v>F</v>
          </cell>
        </row>
        <row r="5007">
          <cell r="B5007" t="str">
            <v>1000GBC6050</v>
          </cell>
          <cell r="C5007" t="str">
            <v>GBC6050</v>
          </cell>
          <cell r="D5007">
            <v>12</v>
          </cell>
          <cell r="E5007" t="str">
            <v>G</v>
          </cell>
        </row>
        <row r="5008">
          <cell r="B5008" t="str">
            <v>F514277</v>
          </cell>
          <cell r="C5008" t="str">
            <v>F514277</v>
          </cell>
          <cell r="D5008">
            <v>13</v>
          </cell>
          <cell r="E5008" t="str">
            <v>F</v>
          </cell>
        </row>
        <row r="5009">
          <cell r="B5009" t="str">
            <v>F514278</v>
          </cell>
          <cell r="C5009" t="str">
            <v>F514278</v>
          </cell>
          <cell r="D5009">
            <v>13</v>
          </cell>
          <cell r="E5009" t="str">
            <v>F</v>
          </cell>
        </row>
        <row r="5010">
          <cell r="B5010" t="str">
            <v>F514279</v>
          </cell>
          <cell r="C5010" t="str">
            <v>F514279</v>
          </cell>
          <cell r="D5010">
            <v>13</v>
          </cell>
          <cell r="E5010" t="str">
            <v>F</v>
          </cell>
        </row>
        <row r="5011">
          <cell r="B5011" t="str">
            <v>F514280</v>
          </cell>
          <cell r="C5011" t="str">
            <v>F514280</v>
          </cell>
          <cell r="D5011">
            <v>13</v>
          </cell>
          <cell r="E5011" t="str">
            <v>F</v>
          </cell>
        </row>
        <row r="5012">
          <cell r="B5012" t="str">
            <v>F514281</v>
          </cell>
          <cell r="C5012" t="str">
            <v>F514281</v>
          </cell>
          <cell r="D5012">
            <v>13</v>
          </cell>
          <cell r="E5012" t="str">
            <v>F</v>
          </cell>
        </row>
        <row r="5013">
          <cell r="B5013" t="str">
            <v>F514282</v>
          </cell>
          <cell r="C5013" t="str">
            <v>F514282</v>
          </cell>
          <cell r="D5013">
            <v>13</v>
          </cell>
          <cell r="E5013" t="str">
            <v>F</v>
          </cell>
        </row>
        <row r="5014">
          <cell r="B5014" t="str">
            <v>1000GBC6060</v>
          </cell>
          <cell r="C5014" t="str">
            <v>GBC6060</v>
          </cell>
          <cell r="D5014">
            <v>12</v>
          </cell>
          <cell r="E5014" t="str">
            <v>G</v>
          </cell>
        </row>
        <row r="5015">
          <cell r="B5015" t="str">
            <v>F514283</v>
          </cell>
          <cell r="C5015" t="str">
            <v>F514283</v>
          </cell>
          <cell r="D5015">
            <v>13</v>
          </cell>
          <cell r="E5015" t="str">
            <v>F</v>
          </cell>
        </row>
        <row r="5016">
          <cell r="B5016" t="str">
            <v>F514284</v>
          </cell>
          <cell r="C5016" t="str">
            <v>F514284</v>
          </cell>
          <cell r="D5016">
            <v>13</v>
          </cell>
          <cell r="E5016" t="str">
            <v>F</v>
          </cell>
        </row>
        <row r="5017">
          <cell r="B5017" t="str">
            <v>F514285</v>
          </cell>
          <cell r="C5017" t="str">
            <v>F514285</v>
          </cell>
          <cell r="D5017">
            <v>13</v>
          </cell>
          <cell r="E5017" t="str">
            <v>F</v>
          </cell>
        </row>
        <row r="5018">
          <cell r="B5018" t="str">
            <v>F514286</v>
          </cell>
          <cell r="C5018" t="str">
            <v>F514286</v>
          </cell>
          <cell r="D5018">
            <v>13</v>
          </cell>
          <cell r="E5018" t="str">
            <v>F</v>
          </cell>
        </row>
        <row r="5019">
          <cell r="B5019" t="str">
            <v>F514287</v>
          </cell>
          <cell r="C5019" t="str">
            <v>F514287</v>
          </cell>
          <cell r="D5019">
            <v>13</v>
          </cell>
          <cell r="E5019" t="str">
            <v>F</v>
          </cell>
        </row>
        <row r="5020">
          <cell r="B5020" t="str">
            <v>F514288</v>
          </cell>
          <cell r="C5020" t="str">
            <v>F514288</v>
          </cell>
          <cell r="D5020">
            <v>13</v>
          </cell>
          <cell r="E5020" t="str">
            <v>F</v>
          </cell>
        </row>
        <row r="5021">
          <cell r="B5021" t="str">
            <v>1000GBC6070</v>
          </cell>
          <cell r="C5021" t="str">
            <v>GBC6070</v>
          </cell>
          <cell r="D5021">
            <v>12</v>
          </cell>
          <cell r="E5021" t="str">
            <v>G</v>
          </cell>
        </row>
        <row r="5022">
          <cell r="B5022" t="str">
            <v>F514289</v>
          </cell>
          <cell r="C5022" t="str">
            <v>F514289</v>
          </cell>
          <cell r="D5022">
            <v>13</v>
          </cell>
          <cell r="E5022" t="str">
            <v>F</v>
          </cell>
        </row>
        <row r="5023">
          <cell r="B5023" t="str">
            <v>F514290</v>
          </cell>
          <cell r="C5023" t="str">
            <v>F514290</v>
          </cell>
          <cell r="D5023">
            <v>13</v>
          </cell>
          <cell r="E5023" t="str">
            <v>F</v>
          </cell>
        </row>
        <row r="5024">
          <cell r="B5024" t="str">
            <v>F514291</v>
          </cell>
          <cell r="C5024" t="str">
            <v>F514291</v>
          </cell>
          <cell r="D5024">
            <v>13</v>
          </cell>
          <cell r="E5024" t="str">
            <v>F</v>
          </cell>
        </row>
        <row r="5025">
          <cell r="B5025" t="str">
            <v>F514292</v>
          </cell>
          <cell r="C5025" t="str">
            <v>F514292</v>
          </cell>
          <cell r="D5025">
            <v>13</v>
          </cell>
          <cell r="E5025" t="str">
            <v>F</v>
          </cell>
        </row>
        <row r="5026">
          <cell r="B5026" t="str">
            <v>F514293</v>
          </cell>
          <cell r="C5026" t="str">
            <v>F514293</v>
          </cell>
          <cell r="D5026">
            <v>13</v>
          </cell>
          <cell r="E5026" t="str">
            <v>F</v>
          </cell>
        </row>
        <row r="5027">
          <cell r="B5027" t="str">
            <v>F514294</v>
          </cell>
          <cell r="C5027" t="str">
            <v>F514294</v>
          </cell>
          <cell r="D5027">
            <v>13</v>
          </cell>
          <cell r="E5027" t="str">
            <v>F</v>
          </cell>
        </row>
        <row r="5028">
          <cell r="B5028" t="str">
            <v>1000GBC6090</v>
          </cell>
          <cell r="C5028" t="str">
            <v>GBC6090</v>
          </cell>
          <cell r="D5028">
            <v>12</v>
          </cell>
          <cell r="E5028" t="str">
            <v>G</v>
          </cell>
        </row>
        <row r="5029">
          <cell r="B5029" t="str">
            <v>F514295</v>
          </cell>
          <cell r="C5029" t="str">
            <v>F514295</v>
          </cell>
          <cell r="D5029">
            <v>13</v>
          </cell>
          <cell r="E5029" t="str">
            <v>F</v>
          </cell>
        </row>
        <row r="5030">
          <cell r="B5030" t="str">
            <v>F514296</v>
          </cell>
          <cell r="C5030" t="str">
            <v>F514296</v>
          </cell>
          <cell r="D5030">
            <v>13</v>
          </cell>
          <cell r="E5030" t="str">
            <v>F</v>
          </cell>
        </row>
        <row r="5031">
          <cell r="B5031" t="str">
            <v>F514297</v>
          </cell>
          <cell r="C5031" t="str">
            <v>F514297</v>
          </cell>
          <cell r="D5031">
            <v>13</v>
          </cell>
          <cell r="E5031" t="str">
            <v>F</v>
          </cell>
        </row>
        <row r="5032">
          <cell r="B5032" t="str">
            <v>F514298</v>
          </cell>
          <cell r="C5032" t="str">
            <v>F514298</v>
          </cell>
          <cell r="D5032">
            <v>13</v>
          </cell>
          <cell r="E5032" t="str">
            <v>F</v>
          </cell>
        </row>
        <row r="5033">
          <cell r="B5033" t="str">
            <v>F514299</v>
          </cell>
          <cell r="C5033" t="str">
            <v>F514299</v>
          </cell>
          <cell r="D5033">
            <v>13</v>
          </cell>
          <cell r="E5033" t="str">
            <v>F</v>
          </cell>
        </row>
        <row r="5034">
          <cell r="B5034" t="str">
            <v>F514300</v>
          </cell>
          <cell r="C5034" t="str">
            <v>F514300</v>
          </cell>
          <cell r="D5034">
            <v>13</v>
          </cell>
          <cell r="E5034" t="str">
            <v>F</v>
          </cell>
        </row>
        <row r="5035">
          <cell r="B5035" t="str">
            <v>1000IOCSITE</v>
          </cell>
          <cell r="C5035" t="str">
            <v>IOCSITE</v>
          </cell>
          <cell r="D5035">
            <v>10</v>
          </cell>
          <cell r="E5035" t="str">
            <v>G</v>
          </cell>
        </row>
        <row r="5036">
          <cell r="B5036" t="str">
            <v>F514301</v>
          </cell>
          <cell r="C5036" t="str">
            <v>F514301</v>
          </cell>
          <cell r="D5036">
            <v>11</v>
          </cell>
          <cell r="E5036" t="str">
            <v>F</v>
          </cell>
        </row>
        <row r="5037">
          <cell r="B5037" t="str">
            <v>F514302</v>
          </cell>
          <cell r="C5037" t="str">
            <v>F514302</v>
          </cell>
          <cell r="D5037">
            <v>11</v>
          </cell>
          <cell r="E5037" t="str">
            <v>F</v>
          </cell>
        </row>
        <row r="5038">
          <cell r="B5038" t="str">
            <v>F514303</v>
          </cell>
          <cell r="C5038" t="str">
            <v>F514303</v>
          </cell>
          <cell r="D5038">
            <v>11</v>
          </cell>
          <cell r="E5038" t="str">
            <v>F</v>
          </cell>
        </row>
        <row r="5039">
          <cell r="B5039" t="str">
            <v>F514304</v>
          </cell>
          <cell r="C5039" t="str">
            <v>F514304</v>
          </cell>
          <cell r="D5039">
            <v>11</v>
          </cell>
          <cell r="E5039" t="str">
            <v>F</v>
          </cell>
        </row>
        <row r="5040">
          <cell r="B5040" t="str">
            <v>F514305</v>
          </cell>
          <cell r="C5040" t="str">
            <v>F514305</v>
          </cell>
          <cell r="D5040">
            <v>11</v>
          </cell>
          <cell r="E5040" t="str">
            <v>F</v>
          </cell>
        </row>
        <row r="5041">
          <cell r="B5041" t="str">
            <v>F514306</v>
          </cell>
          <cell r="C5041" t="str">
            <v>F514306</v>
          </cell>
          <cell r="D5041">
            <v>11</v>
          </cell>
          <cell r="E5041" t="str">
            <v>F</v>
          </cell>
        </row>
        <row r="5042">
          <cell r="B5042" t="str">
            <v>F514307</v>
          </cell>
          <cell r="C5042" t="str">
            <v>F514307</v>
          </cell>
          <cell r="D5042">
            <v>11</v>
          </cell>
          <cell r="E5042" t="str">
            <v>F</v>
          </cell>
        </row>
        <row r="5043">
          <cell r="B5043" t="str">
            <v>1000IOCBLDG</v>
          </cell>
          <cell r="C5043" t="str">
            <v>IOCBLDG</v>
          </cell>
          <cell r="D5043">
            <v>12</v>
          </cell>
          <cell r="E5043" t="str">
            <v>G</v>
          </cell>
        </row>
        <row r="5044">
          <cell r="B5044" t="str">
            <v>F514308</v>
          </cell>
          <cell r="C5044" t="str">
            <v>F514308</v>
          </cell>
          <cell r="D5044">
            <v>13</v>
          </cell>
          <cell r="E5044" t="str">
            <v>F</v>
          </cell>
        </row>
        <row r="5045">
          <cell r="B5045" t="str">
            <v>F514309</v>
          </cell>
          <cell r="C5045" t="str">
            <v>F514309</v>
          </cell>
          <cell r="D5045">
            <v>13</v>
          </cell>
          <cell r="E5045" t="str">
            <v>F</v>
          </cell>
        </row>
        <row r="5046">
          <cell r="B5046" t="str">
            <v>F514310</v>
          </cell>
          <cell r="C5046" t="str">
            <v>F514310</v>
          </cell>
          <cell r="D5046">
            <v>13</v>
          </cell>
          <cell r="E5046" t="str">
            <v>F</v>
          </cell>
        </row>
        <row r="5047">
          <cell r="B5047" t="str">
            <v>F514311</v>
          </cell>
          <cell r="C5047" t="str">
            <v>F514311</v>
          </cell>
          <cell r="D5047">
            <v>13</v>
          </cell>
          <cell r="E5047" t="str">
            <v>F</v>
          </cell>
        </row>
        <row r="5048">
          <cell r="B5048" t="str">
            <v>F514312</v>
          </cell>
          <cell r="C5048" t="str">
            <v>F514312</v>
          </cell>
          <cell r="D5048">
            <v>13</v>
          </cell>
          <cell r="E5048" t="str">
            <v>F</v>
          </cell>
        </row>
        <row r="5049">
          <cell r="B5049" t="str">
            <v>F514313</v>
          </cell>
          <cell r="C5049" t="str">
            <v>F514313</v>
          </cell>
          <cell r="D5049">
            <v>13</v>
          </cell>
          <cell r="E5049" t="str">
            <v>F</v>
          </cell>
        </row>
        <row r="5050">
          <cell r="B5050" t="str">
            <v>1000IBCSITE</v>
          </cell>
          <cell r="C5050" t="str">
            <v>IBCSITE</v>
          </cell>
          <cell r="D5050">
            <v>10</v>
          </cell>
          <cell r="E5050" t="str">
            <v>G</v>
          </cell>
        </row>
        <row r="5051">
          <cell r="B5051" t="str">
            <v>F514314</v>
          </cell>
          <cell r="C5051" t="str">
            <v>F514314</v>
          </cell>
          <cell r="D5051">
            <v>11</v>
          </cell>
          <cell r="E5051" t="str">
            <v>F</v>
          </cell>
        </row>
        <row r="5052">
          <cell r="B5052" t="str">
            <v>F514315</v>
          </cell>
          <cell r="C5052" t="str">
            <v>F514315</v>
          </cell>
          <cell r="D5052">
            <v>11</v>
          </cell>
          <cell r="E5052" t="str">
            <v>F</v>
          </cell>
        </row>
        <row r="5053">
          <cell r="B5053" t="str">
            <v>F514316</v>
          </cell>
          <cell r="C5053" t="str">
            <v>F514316</v>
          </cell>
          <cell r="D5053">
            <v>11</v>
          </cell>
          <cell r="E5053" t="str">
            <v>F</v>
          </cell>
        </row>
        <row r="5054">
          <cell r="B5054" t="str">
            <v>F514317</v>
          </cell>
          <cell r="C5054" t="str">
            <v>F514317</v>
          </cell>
          <cell r="D5054">
            <v>11</v>
          </cell>
          <cell r="E5054" t="str">
            <v>F</v>
          </cell>
        </row>
        <row r="5055">
          <cell r="B5055" t="str">
            <v>F514318</v>
          </cell>
          <cell r="C5055" t="str">
            <v>F514318</v>
          </cell>
          <cell r="D5055">
            <v>11</v>
          </cell>
          <cell r="E5055" t="str">
            <v>F</v>
          </cell>
        </row>
        <row r="5056">
          <cell r="B5056" t="str">
            <v>F514319</v>
          </cell>
          <cell r="C5056" t="str">
            <v>F514319</v>
          </cell>
          <cell r="D5056">
            <v>11</v>
          </cell>
          <cell r="E5056" t="str">
            <v>F</v>
          </cell>
        </row>
        <row r="5057">
          <cell r="B5057" t="str">
            <v>F514320</v>
          </cell>
          <cell r="C5057" t="str">
            <v>F514320</v>
          </cell>
          <cell r="D5057">
            <v>11</v>
          </cell>
          <cell r="E5057" t="str">
            <v>F</v>
          </cell>
        </row>
        <row r="5058">
          <cell r="B5058" t="str">
            <v>1000IBCBLDG</v>
          </cell>
          <cell r="C5058" t="str">
            <v>IBCBLDG</v>
          </cell>
          <cell r="D5058">
            <v>12</v>
          </cell>
          <cell r="E5058" t="str">
            <v>G</v>
          </cell>
        </row>
        <row r="5059">
          <cell r="B5059" t="str">
            <v>F514321</v>
          </cell>
          <cell r="C5059" t="str">
            <v>F514321</v>
          </cell>
          <cell r="D5059">
            <v>13</v>
          </cell>
          <cell r="E5059" t="str">
            <v>F</v>
          </cell>
        </row>
        <row r="5060">
          <cell r="B5060" t="str">
            <v>F514322</v>
          </cell>
          <cell r="C5060" t="str">
            <v>F514322</v>
          </cell>
          <cell r="D5060">
            <v>13</v>
          </cell>
          <cell r="E5060" t="str">
            <v>F</v>
          </cell>
        </row>
        <row r="5061">
          <cell r="B5061" t="str">
            <v>F514323</v>
          </cell>
          <cell r="C5061" t="str">
            <v>F514323</v>
          </cell>
          <cell r="D5061">
            <v>13</v>
          </cell>
          <cell r="E5061" t="str">
            <v>F</v>
          </cell>
        </row>
        <row r="5062">
          <cell r="B5062" t="str">
            <v>F514324</v>
          </cell>
          <cell r="C5062" t="str">
            <v>F514324</v>
          </cell>
          <cell r="D5062">
            <v>13</v>
          </cell>
          <cell r="E5062" t="str">
            <v>F</v>
          </cell>
        </row>
        <row r="5063">
          <cell r="B5063" t="str">
            <v>F514325</v>
          </cell>
          <cell r="C5063" t="str">
            <v>F514325</v>
          </cell>
          <cell r="D5063">
            <v>13</v>
          </cell>
          <cell r="E5063" t="str">
            <v>F</v>
          </cell>
        </row>
        <row r="5064">
          <cell r="B5064" t="str">
            <v>F514326</v>
          </cell>
          <cell r="C5064" t="str">
            <v>F514326</v>
          </cell>
          <cell r="D5064">
            <v>13</v>
          </cell>
          <cell r="E5064" t="str">
            <v>F</v>
          </cell>
        </row>
        <row r="5065">
          <cell r="B5065" t="str">
            <v>1000ICRCSITE</v>
          </cell>
          <cell r="C5065" t="str">
            <v>ICRCSITE</v>
          </cell>
          <cell r="D5065">
            <v>10</v>
          </cell>
          <cell r="E5065" t="str">
            <v>G</v>
          </cell>
        </row>
        <row r="5066">
          <cell r="B5066" t="str">
            <v>F514327</v>
          </cell>
          <cell r="C5066" t="str">
            <v>F514327</v>
          </cell>
          <cell r="D5066">
            <v>11</v>
          </cell>
          <cell r="E5066" t="str">
            <v>F</v>
          </cell>
        </row>
        <row r="5067">
          <cell r="B5067" t="str">
            <v>F514328</v>
          </cell>
          <cell r="C5067" t="str">
            <v>F514328</v>
          </cell>
          <cell r="D5067">
            <v>11</v>
          </cell>
          <cell r="E5067" t="str">
            <v>F</v>
          </cell>
        </row>
        <row r="5068">
          <cell r="B5068" t="str">
            <v>F514329</v>
          </cell>
          <cell r="C5068" t="str">
            <v>F514329</v>
          </cell>
          <cell r="D5068">
            <v>11</v>
          </cell>
          <cell r="E5068" t="str">
            <v>F</v>
          </cell>
        </row>
        <row r="5069">
          <cell r="B5069" t="str">
            <v>F514330</v>
          </cell>
          <cell r="C5069" t="str">
            <v>F514330</v>
          </cell>
          <cell r="D5069">
            <v>11</v>
          </cell>
          <cell r="E5069" t="str">
            <v>F</v>
          </cell>
        </row>
        <row r="5070">
          <cell r="B5070" t="str">
            <v>F514331</v>
          </cell>
          <cell r="C5070" t="str">
            <v>F514331</v>
          </cell>
          <cell r="D5070">
            <v>11</v>
          </cell>
          <cell r="E5070" t="str">
            <v>F</v>
          </cell>
        </row>
        <row r="5071">
          <cell r="B5071" t="str">
            <v>F514332</v>
          </cell>
          <cell r="C5071" t="str">
            <v>F514332</v>
          </cell>
          <cell r="D5071">
            <v>11</v>
          </cell>
          <cell r="E5071" t="str">
            <v>F</v>
          </cell>
        </row>
        <row r="5072">
          <cell r="B5072" t="str">
            <v>F514333</v>
          </cell>
          <cell r="C5072" t="str">
            <v>F514333</v>
          </cell>
          <cell r="D5072">
            <v>11</v>
          </cell>
          <cell r="E5072" t="str">
            <v>F</v>
          </cell>
        </row>
        <row r="5073">
          <cell r="B5073" t="str">
            <v>1000ICRCBLDG</v>
          </cell>
          <cell r="C5073" t="str">
            <v>ICRCBLDG</v>
          </cell>
          <cell r="D5073">
            <v>12</v>
          </cell>
          <cell r="E5073" t="str">
            <v>G</v>
          </cell>
        </row>
        <row r="5074">
          <cell r="B5074" t="str">
            <v>F514334</v>
          </cell>
          <cell r="C5074" t="str">
            <v>F514334</v>
          </cell>
          <cell r="D5074">
            <v>13</v>
          </cell>
          <cell r="E5074" t="str">
            <v>F</v>
          </cell>
        </row>
        <row r="5075">
          <cell r="B5075" t="str">
            <v>F514335</v>
          </cell>
          <cell r="C5075" t="str">
            <v>F514335</v>
          </cell>
          <cell r="D5075">
            <v>13</v>
          </cell>
          <cell r="E5075" t="str">
            <v>F</v>
          </cell>
        </row>
        <row r="5076">
          <cell r="B5076" t="str">
            <v>F514336</v>
          </cell>
          <cell r="C5076" t="str">
            <v>F514336</v>
          </cell>
          <cell r="D5076">
            <v>13</v>
          </cell>
          <cell r="E5076" t="str">
            <v>F</v>
          </cell>
        </row>
        <row r="5077">
          <cell r="B5077" t="str">
            <v>F514337</v>
          </cell>
          <cell r="C5077" t="str">
            <v>F514337</v>
          </cell>
          <cell r="D5077">
            <v>13</v>
          </cell>
          <cell r="E5077" t="str">
            <v>F</v>
          </cell>
        </row>
        <row r="5078">
          <cell r="B5078" t="str">
            <v>F514338</v>
          </cell>
          <cell r="C5078" t="str">
            <v>F514338</v>
          </cell>
          <cell r="D5078">
            <v>13</v>
          </cell>
          <cell r="E5078" t="str">
            <v>F</v>
          </cell>
        </row>
        <row r="5079">
          <cell r="B5079" t="str">
            <v>F514339</v>
          </cell>
          <cell r="C5079" t="str">
            <v>F514339</v>
          </cell>
          <cell r="D5079">
            <v>13</v>
          </cell>
          <cell r="E5079" t="str">
            <v>F</v>
          </cell>
        </row>
        <row r="5080">
          <cell r="B5080" t="str">
            <v>1000ICWSITE</v>
          </cell>
          <cell r="C5080" t="str">
            <v>ICWSITE</v>
          </cell>
          <cell r="D5080">
            <v>10</v>
          </cell>
          <cell r="E5080" t="str">
            <v>G</v>
          </cell>
        </row>
        <row r="5081">
          <cell r="B5081" t="str">
            <v>F514340</v>
          </cell>
          <cell r="C5081" t="str">
            <v>F514340</v>
          </cell>
          <cell r="D5081">
            <v>11</v>
          </cell>
          <cell r="E5081" t="str">
            <v>F</v>
          </cell>
        </row>
        <row r="5082">
          <cell r="B5082" t="str">
            <v>F514341</v>
          </cell>
          <cell r="C5082" t="str">
            <v>F514341</v>
          </cell>
          <cell r="D5082">
            <v>11</v>
          </cell>
          <cell r="E5082" t="str">
            <v>F</v>
          </cell>
        </row>
        <row r="5083">
          <cell r="B5083" t="str">
            <v>F514342</v>
          </cell>
          <cell r="C5083" t="str">
            <v>F514342</v>
          </cell>
          <cell r="D5083">
            <v>11</v>
          </cell>
          <cell r="E5083" t="str">
            <v>F</v>
          </cell>
        </row>
        <row r="5084">
          <cell r="B5084" t="str">
            <v>F514343</v>
          </cell>
          <cell r="C5084" t="str">
            <v>F514343</v>
          </cell>
          <cell r="D5084">
            <v>11</v>
          </cell>
          <cell r="E5084" t="str">
            <v>F</v>
          </cell>
        </row>
        <row r="5085">
          <cell r="B5085" t="str">
            <v>F514344</v>
          </cell>
          <cell r="C5085" t="str">
            <v>F514344</v>
          </cell>
          <cell r="D5085">
            <v>11</v>
          </cell>
          <cell r="E5085" t="str">
            <v>F</v>
          </cell>
        </row>
        <row r="5086">
          <cell r="B5086" t="str">
            <v>F514345</v>
          </cell>
          <cell r="C5086" t="str">
            <v>F514345</v>
          </cell>
          <cell r="D5086">
            <v>11</v>
          </cell>
          <cell r="E5086" t="str">
            <v>F</v>
          </cell>
        </row>
        <row r="5087">
          <cell r="B5087" t="str">
            <v>F514346</v>
          </cell>
          <cell r="C5087" t="str">
            <v>F514346</v>
          </cell>
          <cell r="D5087">
            <v>11</v>
          </cell>
          <cell r="E5087" t="str">
            <v>F</v>
          </cell>
        </row>
        <row r="5088">
          <cell r="B5088" t="str">
            <v>1000ICWBLDG</v>
          </cell>
          <cell r="C5088" t="str">
            <v>ICWBLDG</v>
          </cell>
          <cell r="D5088">
            <v>12</v>
          </cell>
          <cell r="E5088" t="str">
            <v>G</v>
          </cell>
        </row>
        <row r="5089">
          <cell r="B5089" t="str">
            <v>F514347</v>
          </cell>
          <cell r="C5089" t="str">
            <v>F514347</v>
          </cell>
          <cell r="D5089">
            <v>13</v>
          </cell>
          <cell r="E5089" t="str">
            <v>F</v>
          </cell>
        </row>
        <row r="5090">
          <cell r="B5090" t="str">
            <v>F514348</v>
          </cell>
          <cell r="C5090" t="str">
            <v>F514348</v>
          </cell>
          <cell r="D5090">
            <v>13</v>
          </cell>
          <cell r="E5090" t="str">
            <v>F</v>
          </cell>
        </row>
        <row r="5091">
          <cell r="B5091" t="str">
            <v>F514349</v>
          </cell>
          <cell r="C5091" t="str">
            <v>F514349</v>
          </cell>
          <cell r="D5091">
            <v>13</v>
          </cell>
          <cell r="E5091" t="str">
            <v>F</v>
          </cell>
        </row>
        <row r="5092">
          <cell r="B5092" t="str">
            <v>F514350</v>
          </cell>
          <cell r="C5092" t="str">
            <v>F514350</v>
          </cell>
          <cell r="D5092">
            <v>13</v>
          </cell>
          <cell r="E5092" t="str">
            <v>F</v>
          </cell>
        </row>
        <row r="5093">
          <cell r="B5093" t="str">
            <v>F514351</v>
          </cell>
          <cell r="C5093" t="str">
            <v>F514351</v>
          </cell>
          <cell r="D5093">
            <v>13</v>
          </cell>
          <cell r="E5093" t="str">
            <v>F</v>
          </cell>
        </row>
        <row r="5094">
          <cell r="B5094" t="str">
            <v>F514352</v>
          </cell>
          <cell r="C5094" t="str">
            <v>F514352</v>
          </cell>
          <cell r="D5094">
            <v>13</v>
          </cell>
          <cell r="E5094" t="str">
            <v>F</v>
          </cell>
        </row>
        <row r="5095">
          <cell r="B5095" t="str">
            <v>1000ICWGRG</v>
          </cell>
          <cell r="C5095" t="str">
            <v>ICWGRG</v>
          </cell>
          <cell r="D5095">
            <v>12</v>
          </cell>
          <cell r="E5095" t="str">
            <v>G</v>
          </cell>
        </row>
        <row r="5096">
          <cell r="B5096" t="str">
            <v>F514353</v>
          </cell>
          <cell r="C5096" t="str">
            <v>F514353</v>
          </cell>
          <cell r="D5096">
            <v>13</v>
          </cell>
          <cell r="E5096" t="str">
            <v>F</v>
          </cell>
        </row>
        <row r="5097">
          <cell r="B5097" t="str">
            <v>F514354</v>
          </cell>
          <cell r="C5097" t="str">
            <v>F514354</v>
          </cell>
          <cell r="D5097">
            <v>13</v>
          </cell>
          <cell r="E5097" t="str">
            <v>F</v>
          </cell>
        </row>
        <row r="5098">
          <cell r="B5098" t="str">
            <v>F514355</v>
          </cell>
          <cell r="C5098" t="str">
            <v>F514355</v>
          </cell>
          <cell r="D5098">
            <v>13</v>
          </cell>
          <cell r="E5098" t="str">
            <v>F</v>
          </cell>
        </row>
        <row r="5099">
          <cell r="B5099" t="str">
            <v>F514356</v>
          </cell>
          <cell r="C5099" t="str">
            <v>F514356</v>
          </cell>
          <cell r="D5099">
            <v>13</v>
          </cell>
          <cell r="E5099" t="str">
            <v>F</v>
          </cell>
        </row>
        <row r="5100">
          <cell r="B5100" t="str">
            <v>F514357</v>
          </cell>
          <cell r="C5100" t="str">
            <v>F514357</v>
          </cell>
          <cell r="D5100">
            <v>13</v>
          </cell>
          <cell r="E5100" t="str">
            <v>F</v>
          </cell>
        </row>
        <row r="5101">
          <cell r="B5101" t="str">
            <v>F514358</v>
          </cell>
          <cell r="C5101" t="str">
            <v>F514358</v>
          </cell>
          <cell r="D5101">
            <v>13</v>
          </cell>
          <cell r="E5101" t="str">
            <v>F</v>
          </cell>
        </row>
        <row r="5102">
          <cell r="B5102" t="str">
            <v>1000LBROSITE</v>
          </cell>
          <cell r="C5102" t="str">
            <v>LBROSITE</v>
          </cell>
          <cell r="D5102">
            <v>10</v>
          </cell>
          <cell r="E5102" t="str">
            <v>G</v>
          </cell>
        </row>
        <row r="5103">
          <cell r="B5103" t="str">
            <v>F514359</v>
          </cell>
          <cell r="C5103" t="str">
            <v>F514359</v>
          </cell>
          <cell r="D5103">
            <v>11</v>
          </cell>
          <cell r="E5103" t="str">
            <v>F</v>
          </cell>
        </row>
        <row r="5104">
          <cell r="B5104" t="str">
            <v>F514360</v>
          </cell>
          <cell r="C5104" t="str">
            <v>F514360</v>
          </cell>
          <cell r="D5104">
            <v>11</v>
          </cell>
          <cell r="E5104" t="str">
            <v>F</v>
          </cell>
        </row>
        <row r="5105">
          <cell r="B5105" t="str">
            <v>F514361</v>
          </cell>
          <cell r="C5105" t="str">
            <v>F514361</v>
          </cell>
          <cell r="D5105">
            <v>11</v>
          </cell>
          <cell r="E5105" t="str">
            <v>F</v>
          </cell>
        </row>
        <row r="5106">
          <cell r="B5106" t="str">
            <v>F514362</v>
          </cell>
          <cell r="C5106" t="str">
            <v>F514362</v>
          </cell>
          <cell r="D5106">
            <v>11</v>
          </cell>
          <cell r="E5106" t="str">
            <v>F</v>
          </cell>
        </row>
        <row r="5107">
          <cell r="B5107" t="str">
            <v>F514363</v>
          </cell>
          <cell r="C5107" t="str">
            <v>F514363</v>
          </cell>
          <cell r="D5107">
            <v>11</v>
          </cell>
          <cell r="E5107" t="str">
            <v>F</v>
          </cell>
        </row>
        <row r="5108">
          <cell r="B5108" t="str">
            <v>F514364</v>
          </cell>
          <cell r="C5108" t="str">
            <v>F514364</v>
          </cell>
          <cell r="D5108">
            <v>11</v>
          </cell>
          <cell r="E5108" t="str">
            <v>F</v>
          </cell>
        </row>
        <row r="5109">
          <cell r="B5109" t="str">
            <v>F514365</v>
          </cell>
          <cell r="C5109" t="str">
            <v>F514365</v>
          </cell>
          <cell r="D5109">
            <v>11</v>
          </cell>
          <cell r="E5109" t="str">
            <v>F</v>
          </cell>
        </row>
        <row r="5110">
          <cell r="B5110" t="str">
            <v>1000LBROBLDG</v>
          </cell>
          <cell r="C5110" t="str">
            <v>LBROBLDG</v>
          </cell>
          <cell r="D5110">
            <v>12</v>
          </cell>
          <cell r="E5110" t="str">
            <v>G</v>
          </cell>
        </row>
        <row r="5111">
          <cell r="B5111" t="str">
            <v>F514366</v>
          </cell>
          <cell r="C5111" t="str">
            <v>F514366</v>
          </cell>
          <cell r="D5111">
            <v>13</v>
          </cell>
          <cell r="E5111" t="str">
            <v>F</v>
          </cell>
        </row>
        <row r="5112">
          <cell r="B5112" t="str">
            <v>F514367</v>
          </cell>
          <cell r="C5112" t="str">
            <v>F514367</v>
          </cell>
          <cell r="D5112">
            <v>13</v>
          </cell>
          <cell r="E5112" t="str">
            <v>F</v>
          </cell>
        </row>
        <row r="5113">
          <cell r="B5113" t="str">
            <v>F514368</v>
          </cell>
          <cell r="C5113" t="str">
            <v>F514368</v>
          </cell>
          <cell r="D5113">
            <v>13</v>
          </cell>
          <cell r="E5113" t="str">
            <v>F</v>
          </cell>
        </row>
        <row r="5114">
          <cell r="B5114" t="str">
            <v>F514369</v>
          </cell>
          <cell r="C5114" t="str">
            <v>F514369</v>
          </cell>
          <cell r="D5114">
            <v>13</v>
          </cell>
          <cell r="E5114" t="str">
            <v>F</v>
          </cell>
        </row>
        <row r="5115">
          <cell r="B5115" t="str">
            <v>F514370</v>
          </cell>
          <cell r="C5115" t="str">
            <v>F514370</v>
          </cell>
          <cell r="D5115">
            <v>13</v>
          </cell>
          <cell r="E5115" t="str">
            <v>F</v>
          </cell>
        </row>
        <row r="5116">
          <cell r="B5116" t="str">
            <v>F514371</v>
          </cell>
          <cell r="C5116" t="str">
            <v>F514371</v>
          </cell>
          <cell r="D5116">
            <v>13</v>
          </cell>
          <cell r="E5116" t="str">
            <v>F</v>
          </cell>
        </row>
        <row r="5117">
          <cell r="B5117" t="str">
            <v>1000LBSCSITE</v>
          </cell>
          <cell r="C5117" t="str">
            <v>LBSCSITE</v>
          </cell>
          <cell r="D5117">
            <v>10</v>
          </cell>
          <cell r="E5117" t="str">
            <v>G</v>
          </cell>
        </row>
        <row r="5118">
          <cell r="B5118" t="str">
            <v>F514372</v>
          </cell>
          <cell r="C5118" t="str">
            <v>F514372</v>
          </cell>
          <cell r="D5118">
            <v>11</v>
          </cell>
          <cell r="E5118" t="str">
            <v>F</v>
          </cell>
        </row>
        <row r="5119">
          <cell r="B5119" t="str">
            <v>F514373</v>
          </cell>
          <cell r="C5119" t="str">
            <v>F514373</v>
          </cell>
          <cell r="D5119">
            <v>11</v>
          </cell>
          <cell r="E5119" t="str">
            <v>F</v>
          </cell>
        </row>
        <row r="5120">
          <cell r="B5120" t="str">
            <v>F514374</v>
          </cell>
          <cell r="C5120" t="str">
            <v>F514374</v>
          </cell>
          <cell r="D5120">
            <v>11</v>
          </cell>
          <cell r="E5120" t="str">
            <v>F</v>
          </cell>
        </row>
        <row r="5121">
          <cell r="B5121" t="str">
            <v>F514375</v>
          </cell>
          <cell r="C5121" t="str">
            <v>F514375</v>
          </cell>
          <cell r="D5121">
            <v>11</v>
          </cell>
          <cell r="E5121" t="str">
            <v>F</v>
          </cell>
        </row>
        <row r="5122">
          <cell r="B5122" t="str">
            <v>F514376</v>
          </cell>
          <cell r="C5122" t="str">
            <v>F514376</v>
          </cell>
          <cell r="D5122">
            <v>11</v>
          </cell>
          <cell r="E5122" t="str">
            <v>F</v>
          </cell>
        </row>
        <row r="5123">
          <cell r="B5123" t="str">
            <v>F514377</v>
          </cell>
          <cell r="C5123" t="str">
            <v>F514377</v>
          </cell>
          <cell r="D5123">
            <v>11</v>
          </cell>
          <cell r="E5123" t="str">
            <v>F</v>
          </cell>
        </row>
        <row r="5124">
          <cell r="B5124" t="str">
            <v>F514378</v>
          </cell>
          <cell r="C5124" t="str">
            <v>F514378</v>
          </cell>
          <cell r="D5124">
            <v>11</v>
          </cell>
          <cell r="E5124" t="str">
            <v>F</v>
          </cell>
        </row>
        <row r="5125">
          <cell r="B5125" t="str">
            <v>1000LBSCBLDG</v>
          </cell>
          <cell r="C5125" t="str">
            <v>LBSCBLDG</v>
          </cell>
          <cell r="D5125">
            <v>12</v>
          </cell>
          <cell r="E5125" t="str">
            <v>G</v>
          </cell>
        </row>
        <row r="5126">
          <cell r="B5126" t="str">
            <v>F514379</v>
          </cell>
          <cell r="C5126" t="str">
            <v>F514379</v>
          </cell>
          <cell r="D5126">
            <v>13</v>
          </cell>
          <cell r="E5126" t="str">
            <v>F</v>
          </cell>
        </row>
        <row r="5127">
          <cell r="B5127" t="str">
            <v>F514380</v>
          </cell>
          <cell r="C5127" t="str">
            <v>F514380</v>
          </cell>
          <cell r="D5127">
            <v>13</v>
          </cell>
          <cell r="E5127" t="str">
            <v>F</v>
          </cell>
        </row>
        <row r="5128">
          <cell r="B5128" t="str">
            <v>F514381</v>
          </cell>
          <cell r="C5128" t="str">
            <v>F514381</v>
          </cell>
          <cell r="D5128">
            <v>13</v>
          </cell>
          <cell r="E5128" t="str">
            <v>F</v>
          </cell>
        </row>
        <row r="5129">
          <cell r="B5129" t="str">
            <v>F514382</v>
          </cell>
          <cell r="C5129" t="str">
            <v>F514382</v>
          </cell>
          <cell r="D5129">
            <v>13</v>
          </cell>
          <cell r="E5129" t="str">
            <v>F</v>
          </cell>
        </row>
        <row r="5130">
          <cell r="B5130" t="str">
            <v>F514383</v>
          </cell>
          <cell r="C5130" t="str">
            <v>F514383</v>
          </cell>
          <cell r="D5130">
            <v>13</v>
          </cell>
          <cell r="E5130" t="str">
            <v>F</v>
          </cell>
        </row>
        <row r="5131">
          <cell r="B5131" t="str">
            <v>F514384</v>
          </cell>
          <cell r="C5131" t="str">
            <v>F514384</v>
          </cell>
          <cell r="D5131">
            <v>13</v>
          </cell>
          <cell r="E5131" t="str">
            <v>F</v>
          </cell>
        </row>
        <row r="5132">
          <cell r="B5132" t="str">
            <v>1000LBSCGRG</v>
          </cell>
          <cell r="C5132" t="str">
            <v>LBSCGRG</v>
          </cell>
          <cell r="D5132">
            <v>12</v>
          </cell>
          <cell r="E5132" t="str">
            <v>G</v>
          </cell>
        </row>
        <row r="5133">
          <cell r="B5133" t="str">
            <v>F514385</v>
          </cell>
          <cell r="C5133" t="str">
            <v>F514385</v>
          </cell>
          <cell r="D5133">
            <v>13</v>
          </cell>
          <cell r="E5133" t="str">
            <v>F</v>
          </cell>
        </row>
        <row r="5134">
          <cell r="B5134" t="str">
            <v>F514386</v>
          </cell>
          <cell r="C5134" t="str">
            <v>F514386</v>
          </cell>
          <cell r="D5134">
            <v>13</v>
          </cell>
          <cell r="E5134" t="str">
            <v>F</v>
          </cell>
        </row>
        <row r="5135">
          <cell r="B5135" t="str">
            <v>F514387</v>
          </cell>
          <cell r="C5135" t="str">
            <v>F514387</v>
          </cell>
          <cell r="D5135">
            <v>13</v>
          </cell>
          <cell r="E5135" t="str">
            <v>F</v>
          </cell>
        </row>
        <row r="5136">
          <cell r="B5136" t="str">
            <v>F514388</v>
          </cell>
          <cell r="C5136" t="str">
            <v>F514388</v>
          </cell>
          <cell r="D5136">
            <v>13</v>
          </cell>
          <cell r="E5136" t="str">
            <v>F</v>
          </cell>
        </row>
        <row r="5137">
          <cell r="B5137" t="str">
            <v>F514389</v>
          </cell>
          <cell r="C5137" t="str">
            <v>F514389</v>
          </cell>
          <cell r="D5137">
            <v>13</v>
          </cell>
          <cell r="E5137" t="str">
            <v>F</v>
          </cell>
        </row>
        <row r="5138">
          <cell r="B5138" t="str">
            <v>F514390</v>
          </cell>
          <cell r="C5138" t="str">
            <v>F514390</v>
          </cell>
          <cell r="D5138">
            <v>13</v>
          </cell>
          <cell r="E5138" t="str">
            <v>F</v>
          </cell>
        </row>
        <row r="5139">
          <cell r="B5139" t="str">
            <v>1000MASCSITE</v>
          </cell>
          <cell r="C5139" t="str">
            <v>MASCSITE</v>
          </cell>
          <cell r="D5139">
            <v>10</v>
          </cell>
          <cell r="E5139" t="str">
            <v>G</v>
          </cell>
        </row>
        <row r="5140">
          <cell r="B5140" t="str">
            <v>F514391</v>
          </cell>
          <cell r="C5140" t="str">
            <v>F514391</v>
          </cell>
          <cell r="D5140">
            <v>11</v>
          </cell>
          <cell r="E5140" t="str">
            <v>F</v>
          </cell>
        </row>
        <row r="5141">
          <cell r="B5141" t="str">
            <v>F514392</v>
          </cell>
          <cell r="C5141" t="str">
            <v>F514392</v>
          </cell>
          <cell r="D5141">
            <v>11</v>
          </cell>
          <cell r="E5141" t="str">
            <v>F</v>
          </cell>
        </row>
        <row r="5142">
          <cell r="B5142" t="str">
            <v>F514393</v>
          </cell>
          <cell r="C5142" t="str">
            <v>F514393</v>
          </cell>
          <cell r="D5142">
            <v>11</v>
          </cell>
          <cell r="E5142" t="str">
            <v>F</v>
          </cell>
        </row>
        <row r="5143">
          <cell r="B5143" t="str">
            <v>F514394</v>
          </cell>
          <cell r="C5143" t="str">
            <v>F514394</v>
          </cell>
          <cell r="D5143">
            <v>11</v>
          </cell>
          <cell r="E5143" t="str">
            <v>F</v>
          </cell>
        </row>
        <row r="5144">
          <cell r="B5144" t="str">
            <v>F514395</v>
          </cell>
          <cell r="C5144" t="str">
            <v>F514395</v>
          </cell>
          <cell r="D5144">
            <v>11</v>
          </cell>
          <cell r="E5144" t="str">
            <v>F</v>
          </cell>
        </row>
        <row r="5145">
          <cell r="B5145" t="str">
            <v>F514396</v>
          </cell>
          <cell r="C5145" t="str">
            <v>F514396</v>
          </cell>
          <cell r="D5145">
            <v>11</v>
          </cell>
          <cell r="E5145" t="str">
            <v>F</v>
          </cell>
        </row>
        <row r="5146">
          <cell r="B5146" t="str">
            <v>F514397</v>
          </cell>
          <cell r="C5146" t="str">
            <v>F514397</v>
          </cell>
          <cell r="D5146">
            <v>11</v>
          </cell>
          <cell r="E5146" t="str">
            <v>F</v>
          </cell>
        </row>
        <row r="5147">
          <cell r="B5147" t="str">
            <v>1000MASCBLDG</v>
          </cell>
          <cell r="C5147" t="str">
            <v>MASCBLDG</v>
          </cell>
          <cell r="D5147">
            <v>12</v>
          </cell>
          <cell r="E5147" t="str">
            <v>G</v>
          </cell>
        </row>
        <row r="5148">
          <cell r="B5148" t="str">
            <v>F514398</v>
          </cell>
          <cell r="C5148" t="str">
            <v>F514398</v>
          </cell>
          <cell r="D5148">
            <v>13</v>
          </cell>
          <cell r="E5148" t="str">
            <v>F</v>
          </cell>
        </row>
        <row r="5149">
          <cell r="B5149" t="str">
            <v>F514399</v>
          </cell>
          <cell r="C5149" t="str">
            <v>F514399</v>
          </cell>
          <cell r="D5149">
            <v>13</v>
          </cell>
          <cell r="E5149" t="str">
            <v>F</v>
          </cell>
        </row>
        <row r="5150">
          <cell r="B5150" t="str">
            <v>F514400</v>
          </cell>
          <cell r="C5150" t="str">
            <v>F514400</v>
          </cell>
          <cell r="D5150">
            <v>13</v>
          </cell>
          <cell r="E5150" t="str">
            <v>F</v>
          </cell>
        </row>
        <row r="5151">
          <cell r="B5151" t="str">
            <v>F514401</v>
          </cell>
          <cell r="C5151" t="str">
            <v>F514401</v>
          </cell>
          <cell r="D5151">
            <v>13</v>
          </cell>
          <cell r="E5151" t="str">
            <v>F</v>
          </cell>
        </row>
        <row r="5152">
          <cell r="B5152" t="str">
            <v>F514402</v>
          </cell>
          <cell r="C5152" t="str">
            <v>F514402</v>
          </cell>
          <cell r="D5152">
            <v>13</v>
          </cell>
          <cell r="E5152" t="str">
            <v>F</v>
          </cell>
        </row>
        <row r="5153">
          <cell r="B5153" t="str">
            <v>F514403</v>
          </cell>
          <cell r="C5153" t="str">
            <v>F514403</v>
          </cell>
          <cell r="D5153">
            <v>13</v>
          </cell>
          <cell r="E5153" t="str">
            <v>F</v>
          </cell>
        </row>
        <row r="5154">
          <cell r="B5154" t="str">
            <v>1000MASCGRG</v>
          </cell>
          <cell r="C5154" t="str">
            <v>MASCGRG</v>
          </cell>
          <cell r="D5154">
            <v>12</v>
          </cell>
          <cell r="E5154" t="str">
            <v>G</v>
          </cell>
        </row>
        <row r="5155">
          <cell r="B5155" t="str">
            <v>F514404</v>
          </cell>
          <cell r="C5155" t="str">
            <v>F514404</v>
          </cell>
          <cell r="D5155">
            <v>13</v>
          </cell>
          <cell r="E5155" t="str">
            <v>F</v>
          </cell>
        </row>
        <row r="5156">
          <cell r="B5156" t="str">
            <v>F514405</v>
          </cell>
          <cell r="C5156" t="str">
            <v>F514405</v>
          </cell>
          <cell r="D5156">
            <v>13</v>
          </cell>
          <cell r="E5156" t="str">
            <v>F</v>
          </cell>
        </row>
        <row r="5157">
          <cell r="B5157" t="str">
            <v>F514406</v>
          </cell>
          <cell r="C5157" t="str">
            <v>F514406</v>
          </cell>
          <cell r="D5157">
            <v>13</v>
          </cell>
          <cell r="E5157" t="str">
            <v>F</v>
          </cell>
        </row>
        <row r="5158">
          <cell r="B5158" t="str">
            <v>F514407</v>
          </cell>
          <cell r="C5158" t="str">
            <v>F514407</v>
          </cell>
          <cell r="D5158">
            <v>13</v>
          </cell>
          <cell r="E5158" t="str">
            <v>F</v>
          </cell>
        </row>
        <row r="5159">
          <cell r="B5159" t="str">
            <v>F514408</v>
          </cell>
          <cell r="C5159" t="str">
            <v>F514408</v>
          </cell>
          <cell r="D5159">
            <v>13</v>
          </cell>
          <cell r="E5159" t="str">
            <v>F</v>
          </cell>
        </row>
        <row r="5160">
          <cell r="B5160" t="str">
            <v>F514409</v>
          </cell>
          <cell r="C5160" t="str">
            <v>F514409</v>
          </cell>
          <cell r="D5160">
            <v>13</v>
          </cell>
          <cell r="E5160" t="str">
            <v>F</v>
          </cell>
        </row>
        <row r="5161">
          <cell r="B5161" t="str">
            <v>1000MOSCSITE</v>
          </cell>
          <cell r="C5161" t="str">
            <v>MOSCSITE</v>
          </cell>
          <cell r="D5161">
            <v>10</v>
          </cell>
          <cell r="E5161" t="str">
            <v>G</v>
          </cell>
        </row>
        <row r="5162">
          <cell r="B5162" t="str">
            <v>F514410</v>
          </cell>
          <cell r="C5162" t="str">
            <v>F514410</v>
          </cell>
          <cell r="D5162">
            <v>11</v>
          </cell>
          <cell r="E5162" t="str">
            <v>F</v>
          </cell>
        </row>
        <row r="5163">
          <cell r="B5163" t="str">
            <v>F514411</v>
          </cell>
          <cell r="C5163" t="str">
            <v>F514411</v>
          </cell>
          <cell r="D5163">
            <v>11</v>
          </cell>
          <cell r="E5163" t="str">
            <v>F</v>
          </cell>
        </row>
        <row r="5164">
          <cell r="B5164" t="str">
            <v>F514412</v>
          </cell>
          <cell r="C5164" t="str">
            <v>F514412</v>
          </cell>
          <cell r="D5164">
            <v>11</v>
          </cell>
          <cell r="E5164" t="str">
            <v>F</v>
          </cell>
        </row>
        <row r="5165">
          <cell r="B5165" t="str">
            <v>F514413</v>
          </cell>
          <cell r="C5165" t="str">
            <v>F514413</v>
          </cell>
          <cell r="D5165">
            <v>11</v>
          </cell>
          <cell r="E5165" t="str">
            <v>F</v>
          </cell>
        </row>
        <row r="5166">
          <cell r="B5166" t="str">
            <v>F514414</v>
          </cell>
          <cell r="C5166" t="str">
            <v>F514414</v>
          </cell>
          <cell r="D5166">
            <v>11</v>
          </cell>
          <cell r="E5166" t="str">
            <v>F</v>
          </cell>
        </row>
        <row r="5167">
          <cell r="B5167" t="str">
            <v>F514415</v>
          </cell>
          <cell r="C5167" t="str">
            <v>F514415</v>
          </cell>
          <cell r="D5167">
            <v>11</v>
          </cell>
          <cell r="E5167" t="str">
            <v>F</v>
          </cell>
        </row>
        <row r="5168">
          <cell r="B5168" t="str">
            <v>F514416</v>
          </cell>
          <cell r="C5168" t="str">
            <v>F514416</v>
          </cell>
          <cell r="D5168">
            <v>11</v>
          </cell>
          <cell r="E5168" t="str">
            <v>F</v>
          </cell>
        </row>
        <row r="5169">
          <cell r="B5169" t="str">
            <v>1000MOSCBLDG</v>
          </cell>
          <cell r="C5169" t="str">
            <v>MOSCBLDG</v>
          </cell>
          <cell r="D5169">
            <v>12</v>
          </cell>
          <cell r="E5169" t="str">
            <v>G</v>
          </cell>
        </row>
        <row r="5170">
          <cell r="B5170" t="str">
            <v>F514417</v>
          </cell>
          <cell r="C5170" t="str">
            <v>F514417</v>
          </cell>
          <cell r="D5170">
            <v>13</v>
          </cell>
          <cell r="E5170" t="str">
            <v>F</v>
          </cell>
        </row>
        <row r="5171">
          <cell r="B5171" t="str">
            <v>F514418</v>
          </cell>
          <cell r="C5171" t="str">
            <v>F514418</v>
          </cell>
          <cell r="D5171">
            <v>13</v>
          </cell>
          <cell r="E5171" t="str">
            <v>F</v>
          </cell>
        </row>
        <row r="5172">
          <cell r="B5172" t="str">
            <v>F514419</v>
          </cell>
          <cell r="C5172" t="str">
            <v>F514419</v>
          </cell>
          <cell r="D5172">
            <v>13</v>
          </cell>
          <cell r="E5172" t="str">
            <v>F</v>
          </cell>
        </row>
        <row r="5173">
          <cell r="B5173" t="str">
            <v>F514420</v>
          </cell>
          <cell r="C5173" t="str">
            <v>F514420</v>
          </cell>
          <cell r="D5173">
            <v>13</v>
          </cell>
          <cell r="E5173" t="str">
            <v>F</v>
          </cell>
        </row>
        <row r="5174">
          <cell r="B5174" t="str">
            <v>F514421</v>
          </cell>
          <cell r="C5174" t="str">
            <v>F514421</v>
          </cell>
          <cell r="D5174">
            <v>13</v>
          </cell>
          <cell r="E5174" t="str">
            <v>F</v>
          </cell>
        </row>
        <row r="5175">
          <cell r="B5175" t="str">
            <v>F514422</v>
          </cell>
          <cell r="C5175" t="str">
            <v>F514422</v>
          </cell>
          <cell r="D5175">
            <v>13</v>
          </cell>
          <cell r="E5175" t="str">
            <v>F</v>
          </cell>
        </row>
        <row r="5176">
          <cell r="B5176" t="str">
            <v>1000MOSCGRG</v>
          </cell>
          <cell r="C5176" t="str">
            <v>MOSCGRG</v>
          </cell>
          <cell r="D5176">
            <v>12</v>
          </cell>
          <cell r="E5176" t="str">
            <v>G</v>
          </cell>
        </row>
        <row r="5177">
          <cell r="B5177" t="str">
            <v>F514423</v>
          </cell>
          <cell r="C5177" t="str">
            <v>F514423</v>
          </cell>
          <cell r="D5177">
            <v>13</v>
          </cell>
          <cell r="E5177" t="str">
            <v>F</v>
          </cell>
        </row>
        <row r="5178">
          <cell r="B5178" t="str">
            <v>F514424</v>
          </cell>
          <cell r="C5178" t="str">
            <v>F514424</v>
          </cell>
          <cell r="D5178">
            <v>13</v>
          </cell>
          <cell r="E5178" t="str">
            <v>F</v>
          </cell>
        </row>
        <row r="5179">
          <cell r="B5179" t="str">
            <v>F514425</v>
          </cell>
          <cell r="C5179" t="str">
            <v>F514425</v>
          </cell>
          <cell r="D5179">
            <v>13</v>
          </cell>
          <cell r="E5179" t="str">
            <v>F</v>
          </cell>
        </row>
        <row r="5180">
          <cell r="B5180" t="str">
            <v>F514426</v>
          </cell>
          <cell r="C5180" t="str">
            <v>F514426</v>
          </cell>
          <cell r="D5180">
            <v>13</v>
          </cell>
          <cell r="E5180" t="str">
            <v>F</v>
          </cell>
        </row>
        <row r="5181">
          <cell r="B5181" t="str">
            <v>F514427</v>
          </cell>
          <cell r="C5181" t="str">
            <v>F514427</v>
          </cell>
          <cell r="D5181">
            <v>13</v>
          </cell>
          <cell r="E5181" t="str">
            <v>F</v>
          </cell>
        </row>
        <row r="5182">
          <cell r="B5182" t="str">
            <v>F514428</v>
          </cell>
          <cell r="C5182" t="str">
            <v>F514428</v>
          </cell>
          <cell r="D5182">
            <v>13</v>
          </cell>
          <cell r="E5182" t="str">
            <v>F</v>
          </cell>
        </row>
        <row r="5183">
          <cell r="B5183" t="str">
            <v>1000MVGS</v>
          </cell>
          <cell r="C5183" t="str">
            <v>MVGS</v>
          </cell>
          <cell r="D5183">
            <v>10</v>
          </cell>
          <cell r="E5183" t="str">
            <v>G</v>
          </cell>
        </row>
        <row r="5184">
          <cell r="B5184" t="str">
            <v>F515281</v>
          </cell>
          <cell r="C5184" t="str">
            <v>F515281</v>
          </cell>
          <cell r="D5184">
            <v>11</v>
          </cell>
          <cell r="E5184" t="str">
            <v>F</v>
          </cell>
        </row>
        <row r="5185">
          <cell r="B5185" t="str">
            <v>F515282</v>
          </cell>
          <cell r="C5185" t="str">
            <v>F515282</v>
          </cell>
          <cell r="D5185">
            <v>11</v>
          </cell>
          <cell r="E5185" t="str">
            <v>F</v>
          </cell>
        </row>
        <row r="5186">
          <cell r="B5186" t="str">
            <v>F515283</v>
          </cell>
          <cell r="C5186" t="str">
            <v>F515283</v>
          </cell>
          <cell r="D5186">
            <v>11</v>
          </cell>
          <cell r="E5186" t="str">
            <v>F</v>
          </cell>
        </row>
        <row r="5187">
          <cell r="B5187" t="str">
            <v>F515284</v>
          </cell>
          <cell r="C5187" t="str">
            <v>F515284</v>
          </cell>
          <cell r="D5187">
            <v>11</v>
          </cell>
          <cell r="E5187" t="str">
            <v>F</v>
          </cell>
        </row>
        <row r="5188">
          <cell r="B5188" t="str">
            <v>F515285</v>
          </cell>
          <cell r="C5188" t="str">
            <v>F515285</v>
          </cell>
          <cell r="D5188">
            <v>11</v>
          </cell>
          <cell r="E5188" t="str">
            <v>F</v>
          </cell>
        </row>
        <row r="5189">
          <cell r="B5189" t="str">
            <v>F515286</v>
          </cell>
          <cell r="C5189" t="str">
            <v>F515286</v>
          </cell>
          <cell r="D5189">
            <v>11</v>
          </cell>
          <cell r="E5189" t="str">
            <v>F</v>
          </cell>
        </row>
        <row r="5190">
          <cell r="B5190" t="str">
            <v>F515287</v>
          </cell>
          <cell r="C5190" t="str">
            <v>F515287</v>
          </cell>
          <cell r="D5190">
            <v>11</v>
          </cell>
          <cell r="E5190" t="str">
            <v>F</v>
          </cell>
        </row>
        <row r="5191">
          <cell r="B5191" t="str">
            <v>1000NOSCSITE</v>
          </cell>
          <cell r="C5191" t="str">
            <v>NOSCSITE</v>
          </cell>
          <cell r="D5191">
            <v>10</v>
          </cell>
          <cell r="E5191" t="str">
            <v>G</v>
          </cell>
        </row>
        <row r="5192">
          <cell r="B5192" t="str">
            <v>F514429</v>
          </cell>
          <cell r="C5192" t="str">
            <v>F514429</v>
          </cell>
          <cell r="D5192">
            <v>11</v>
          </cell>
          <cell r="E5192" t="str">
            <v>F</v>
          </cell>
        </row>
        <row r="5193">
          <cell r="B5193" t="str">
            <v>F514430</v>
          </cell>
          <cell r="C5193" t="str">
            <v>F514430</v>
          </cell>
          <cell r="D5193">
            <v>11</v>
          </cell>
          <cell r="E5193" t="str">
            <v>F</v>
          </cell>
        </row>
        <row r="5194">
          <cell r="B5194" t="str">
            <v>F514431</v>
          </cell>
          <cell r="C5194" t="str">
            <v>F514431</v>
          </cell>
          <cell r="D5194">
            <v>11</v>
          </cell>
          <cell r="E5194" t="str">
            <v>F</v>
          </cell>
        </row>
        <row r="5195">
          <cell r="B5195" t="str">
            <v>F514432</v>
          </cell>
          <cell r="C5195" t="str">
            <v>F514432</v>
          </cell>
          <cell r="D5195">
            <v>11</v>
          </cell>
          <cell r="E5195" t="str">
            <v>F</v>
          </cell>
        </row>
        <row r="5196">
          <cell r="B5196" t="str">
            <v>F514433</v>
          </cell>
          <cell r="C5196" t="str">
            <v>F514433</v>
          </cell>
          <cell r="D5196">
            <v>11</v>
          </cell>
          <cell r="E5196" t="str">
            <v>F</v>
          </cell>
        </row>
        <row r="5197">
          <cell r="B5197" t="str">
            <v>F514434</v>
          </cell>
          <cell r="C5197" t="str">
            <v>F514434</v>
          </cell>
          <cell r="D5197">
            <v>11</v>
          </cell>
          <cell r="E5197" t="str">
            <v>F</v>
          </cell>
        </row>
        <row r="5198">
          <cell r="B5198" t="str">
            <v>F514435</v>
          </cell>
          <cell r="C5198" t="str">
            <v>F514435</v>
          </cell>
          <cell r="D5198">
            <v>11</v>
          </cell>
          <cell r="E5198" t="str">
            <v>F</v>
          </cell>
        </row>
        <row r="5199">
          <cell r="B5199" t="str">
            <v>1000NOSCMAIN</v>
          </cell>
          <cell r="C5199" t="str">
            <v>NOSCMAIN</v>
          </cell>
          <cell r="D5199">
            <v>12</v>
          </cell>
          <cell r="E5199" t="str">
            <v>G</v>
          </cell>
        </row>
        <row r="5200">
          <cell r="B5200" t="str">
            <v>F514436</v>
          </cell>
          <cell r="C5200" t="str">
            <v>F514436</v>
          </cell>
          <cell r="D5200">
            <v>13</v>
          </cell>
          <cell r="E5200" t="str">
            <v>F</v>
          </cell>
        </row>
        <row r="5201">
          <cell r="B5201" t="str">
            <v>F514437</v>
          </cell>
          <cell r="C5201" t="str">
            <v>F514437</v>
          </cell>
          <cell r="D5201">
            <v>13</v>
          </cell>
          <cell r="E5201" t="str">
            <v>F</v>
          </cell>
        </row>
        <row r="5202">
          <cell r="B5202" t="str">
            <v>F514438</v>
          </cell>
          <cell r="C5202" t="str">
            <v>F514438</v>
          </cell>
          <cell r="D5202">
            <v>13</v>
          </cell>
          <cell r="E5202" t="str">
            <v>F</v>
          </cell>
        </row>
        <row r="5203">
          <cell r="B5203" t="str">
            <v>F514439</v>
          </cell>
          <cell r="C5203" t="str">
            <v>F514439</v>
          </cell>
          <cell r="D5203">
            <v>13</v>
          </cell>
          <cell r="E5203" t="str">
            <v>F</v>
          </cell>
        </row>
        <row r="5204">
          <cell r="B5204" t="str">
            <v>F514440</v>
          </cell>
          <cell r="C5204" t="str">
            <v>F514440</v>
          </cell>
          <cell r="D5204">
            <v>13</v>
          </cell>
          <cell r="E5204" t="str">
            <v>F</v>
          </cell>
        </row>
        <row r="5205">
          <cell r="B5205" t="str">
            <v>F514441</v>
          </cell>
          <cell r="C5205" t="str">
            <v>F514441</v>
          </cell>
          <cell r="D5205">
            <v>13</v>
          </cell>
          <cell r="E5205" t="str">
            <v>F</v>
          </cell>
        </row>
        <row r="5206">
          <cell r="B5206" t="str">
            <v>1000NOSCGRG</v>
          </cell>
          <cell r="C5206" t="str">
            <v>NOSCGRG</v>
          </cell>
          <cell r="D5206">
            <v>12</v>
          </cell>
          <cell r="E5206" t="str">
            <v>G</v>
          </cell>
        </row>
        <row r="5207">
          <cell r="B5207" t="str">
            <v>F514442</v>
          </cell>
          <cell r="C5207" t="str">
            <v>F514442</v>
          </cell>
          <cell r="D5207">
            <v>13</v>
          </cell>
          <cell r="E5207" t="str">
            <v>F</v>
          </cell>
        </row>
        <row r="5208">
          <cell r="B5208" t="str">
            <v>F514443</v>
          </cell>
          <cell r="C5208" t="str">
            <v>F514443</v>
          </cell>
          <cell r="D5208">
            <v>13</v>
          </cell>
          <cell r="E5208" t="str">
            <v>F</v>
          </cell>
        </row>
        <row r="5209">
          <cell r="B5209" t="str">
            <v>F514444</v>
          </cell>
          <cell r="C5209" t="str">
            <v>F514444</v>
          </cell>
          <cell r="D5209">
            <v>13</v>
          </cell>
          <cell r="E5209" t="str">
            <v>F</v>
          </cell>
        </row>
        <row r="5210">
          <cell r="B5210" t="str">
            <v>F514445</v>
          </cell>
          <cell r="C5210" t="str">
            <v>F514445</v>
          </cell>
          <cell r="D5210">
            <v>13</v>
          </cell>
          <cell r="E5210" t="str">
            <v>F</v>
          </cell>
        </row>
        <row r="5211">
          <cell r="B5211" t="str">
            <v>F514446</v>
          </cell>
          <cell r="C5211" t="str">
            <v>F514446</v>
          </cell>
          <cell r="D5211">
            <v>13</v>
          </cell>
          <cell r="E5211" t="str">
            <v>F</v>
          </cell>
        </row>
        <row r="5212">
          <cell r="B5212" t="str">
            <v>F514447</v>
          </cell>
          <cell r="C5212" t="str">
            <v>F514447</v>
          </cell>
          <cell r="D5212">
            <v>13</v>
          </cell>
          <cell r="E5212" t="str">
            <v>F</v>
          </cell>
        </row>
        <row r="5213">
          <cell r="B5213" t="str">
            <v>1000NOSCBLD</v>
          </cell>
          <cell r="C5213" t="str">
            <v>NOSCBLD</v>
          </cell>
          <cell r="D5213">
            <v>12</v>
          </cell>
          <cell r="E5213" t="str">
            <v>G</v>
          </cell>
        </row>
        <row r="5214">
          <cell r="B5214" t="str">
            <v>F514448</v>
          </cell>
          <cell r="C5214" t="str">
            <v>F514448</v>
          </cell>
          <cell r="D5214">
            <v>13</v>
          </cell>
          <cell r="E5214" t="str">
            <v>F</v>
          </cell>
        </row>
        <row r="5215">
          <cell r="B5215" t="str">
            <v>F514449</v>
          </cell>
          <cell r="C5215" t="str">
            <v>F514449</v>
          </cell>
          <cell r="D5215">
            <v>13</v>
          </cell>
          <cell r="E5215" t="str">
            <v>F</v>
          </cell>
        </row>
        <row r="5216">
          <cell r="B5216" t="str">
            <v>F514450</v>
          </cell>
          <cell r="C5216" t="str">
            <v>F514450</v>
          </cell>
          <cell r="D5216">
            <v>13</v>
          </cell>
          <cell r="E5216" t="str">
            <v>F</v>
          </cell>
        </row>
        <row r="5217">
          <cell r="B5217" t="str">
            <v>F514451</v>
          </cell>
          <cell r="C5217" t="str">
            <v>F514451</v>
          </cell>
          <cell r="D5217">
            <v>13</v>
          </cell>
          <cell r="E5217" t="str">
            <v>F</v>
          </cell>
        </row>
        <row r="5218">
          <cell r="B5218" t="str">
            <v>F514452</v>
          </cell>
          <cell r="C5218" t="str">
            <v>F514452</v>
          </cell>
          <cell r="D5218">
            <v>13</v>
          </cell>
          <cell r="E5218" t="str">
            <v>F</v>
          </cell>
        </row>
        <row r="5219">
          <cell r="B5219" t="str">
            <v>F514453</v>
          </cell>
          <cell r="C5219" t="str">
            <v>F514453</v>
          </cell>
          <cell r="D5219">
            <v>13</v>
          </cell>
          <cell r="E5219" t="str">
            <v>F</v>
          </cell>
        </row>
        <row r="5220">
          <cell r="B5220" t="str">
            <v>1000NOSCBLE</v>
          </cell>
          <cell r="C5220" t="str">
            <v>NOSCBLE</v>
          </cell>
          <cell r="D5220">
            <v>12</v>
          </cell>
          <cell r="E5220" t="str">
            <v>G</v>
          </cell>
        </row>
        <row r="5221">
          <cell r="B5221" t="str">
            <v>F514454</v>
          </cell>
          <cell r="C5221" t="str">
            <v>F514454</v>
          </cell>
          <cell r="D5221">
            <v>13</v>
          </cell>
          <cell r="E5221" t="str">
            <v>F</v>
          </cell>
        </row>
        <row r="5222">
          <cell r="B5222" t="str">
            <v>F514455</v>
          </cell>
          <cell r="C5222" t="str">
            <v>F514455</v>
          </cell>
          <cell r="D5222">
            <v>13</v>
          </cell>
          <cell r="E5222" t="str">
            <v>F</v>
          </cell>
        </row>
        <row r="5223">
          <cell r="B5223" t="str">
            <v>F514456</v>
          </cell>
          <cell r="C5223" t="str">
            <v>F514456</v>
          </cell>
          <cell r="D5223">
            <v>13</v>
          </cell>
          <cell r="E5223" t="str">
            <v>F</v>
          </cell>
        </row>
        <row r="5224">
          <cell r="B5224" t="str">
            <v>F514457</v>
          </cell>
          <cell r="C5224" t="str">
            <v>F514457</v>
          </cell>
          <cell r="D5224">
            <v>13</v>
          </cell>
          <cell r="E5224" t="str">
            <v>F</v>
          </cell>
        </row>
        <row r="5225">
          <cell r="B5225" t="str">
            <v>F514458</v>
          </cell>
          <cell r="C5225" t="str">
            <v>F514458</v>
          </cell>
          <cell r="D5225">
            <v>13</v>
          </cell>
          <cell r="E5225" t="str">
            <v>F</v>
          </cell>
        </row>
        <row r="5226">
          <cell r="B5226" t="str">
            <v>F514459</v>
          </cell>
          <cell r="C5226" t="str">
            <v>F514459</v>
          </cell>
          <cell r="D5226">
            <v>13</v>
          </cell>
          <cell r="E5226" t="str">
            <v>F</v>
          </cell>
        </row>
        <row r="5227">
          <cell r="B5227" t="str">
            <v>1000NOSCBLF</v>
          </cell>
          <cell r="C5227" t="str">
            <v>NOSCBLF</v>
          </cell>
          <cell r="D5227">
            <v>12</v>
          </cell>
          <cell r="E5227" t="str">
            <v>G</v>
          </cell>
        </row>
        <row r="5228">
          <cell r="B5228" t="str">
            <v>F514460</v>
          </cell>
          <cell r="C5228" t="str">
            <v>F514460</v>
          </cell>
          <cell r="D5228">
            <v>13</v>
          </cell>
          <cell r="E5228" t="str">
            <v>F</v>
          </cell>
        </row>
        <row r="5229">
          <cell r="B5229" t="str">
            <v>F514461</v>
          </cell>
          <cell r="C5229" t="str">
            <v>F514461</v>
          </cell>
          <cell r="D5229">
            <v>13</v>
          </cell>
          <cell r="E5229" t="str">
            <v>F</v>
          </cell>
        </row>
        <row r="5230">
          <cell r="B5230" t="str">
            <v>F514462</v>
          </cell>
          <cell r="C5230" t="str">
            <v>F514462</v>
          </cell>
          <cell r="D5230">
            <v>13</v>
          </cell>
          <cell r="E5230" t="str">
            <v>F</v>
          </cell>
        </row>
        <row r="5231">
          <cell r="B5231" t="str">
            <v>F514463</v>
          </cell>
          <cell r="C5231" t="str">
            <v>F514463</v>
          </cell>
          <cell r="D5231">
            <v>13</v>
          </cell>
          <cell r="E5231" t="str">
            <v>F</v>
          </cell>
        </row>
        <row r="5232">
          <cell r="B5232" t="str">
            <v>F514464</v>
          </cell>
          <cell r="C5232" t="str">
            <v>F514464</v>
          </cell>
          <cell r="D5232">
            <v>13</v>
          </cell>
          <cell r="E5232" t="str">
            <v>F</v>
          </cell>
        </row>
        <row r="5233">
          <cell r="B5233" t="str">
            <v>F514465</v>
          </cell>
          <cell r="C5233" t="str">
            <v>F514465</v>
          </cell>
          <cell r="D5233">
            <v>13</v>
          </cell>
          <cell r="E5233" t="str">
            <v>F</v>
          </cell>
        </row>
        <row r="5234">
          <cell r="B5234" t="str">
            <v>1000NOSCBLG</v>
          </cell>
          <cell r="C5234" t="str">
            <v>NOSCBLG</v>
          </cell>
          <cell r="D5234">
            <v>12</v>
          </cell>
          <cell r="E5234" t="str">
            <v>G</v>
          </cell>
        </row>
        <row r="5235">
          <cell r="B5235" t="str">
            <v>F514466</v>
          </cell>
          <cell r="C5235" t="str">
            <v>F514466</v>
          </cell>
          <cell r="D5235">
            <v>13</v>
          </cell>
          <cell r="E5235" t="str">
            <v>F</v>
          </cell>
        </row>
        <row r="5236">
          <cell r="B5236" t="str">
            <v>F514467</v>
          </cell>
          <cell r="C5236" t="str">
            <v>F514467</v>
          </cell>
          <cell r="D5236">
            <v>13</v>
          </cell>
          <cell r="E5236" t="str">
            <v>F</v>
          </cell>
        </row>
        <row r="5237">
          <cell r="B5237" t="str">
            <v>F514468</v>
          </cell>
          <cell r="C5237" t="str">
            <v>F514468</v>
          </cell>
          <cell r="D5237">
            <v>13</v>
          </cell>
          <cell r="E5237" t="str">
            <v>F</v>
          </cell>
        </row>
        <row r="5238">
          <cell r="B5238" t="str">
            <v>F514469</v>
          </cell>
          <cell r="C5238" t="str">
            <v>F514469</v>
          </cell>
          <cell r="D5238">
            <v>13</v>
          </cell>
          <cell r="E5238" t="str">
            <v>F</v>
          </cell>
        </row>
        <row r="5239">
          <cell r="B5239" t="str">
            <v>F514470</v>
          </cell>
          <cell r="C5239" t="str">
            <v>F514470</v>
          </cell>
          <cell r="D5239">
            <v>13</v>
          </cell>
          <cell r="E5239" t="str">
            <v>F</v>
          </cell>
        </row>
        <row r="5240">
          <cell r="B5240" t="str">
            <v>F514471</v>
          </cell>
          <cell r="C5240" t="str">
            <v>F514471</v>
          </cell>
          <cell r="D5240">
            <v>13</v>
          </cell>
          <cell r="E5240" t="str">
            <v>F</v>
          </cell>
        </row>
        <row r="5241">
          <cell r="B5241" t="str">
            <v>1000OAOSITE</v>
          </cell>
          <cell r="C5241" t="str">
            <v>OAOSITE</v>
          </cell>
          <cell r="D5241">
            <v>10</v>
          </cell>
          <cell r="E5241" t="str">
            <v>G</v>
          </cell>
        </row>
        <row r="5242">
          <cell r="B5242" t="str">
            <v>F514472</v>
          </cell>
          <cell r="C5242" t="str">
            <v>F514472</v>
          </cell>
          <cell r="D5242">
            <v>11</v>
          </cell>
          <cell r="E5242" t="str">
            <v>F</v>
          </cell>
        </row>
        <row r="5243">
          <cell r="B5243" t="str">
            <v>F514473</v>
          </cell>
          <cell r="C5243" t="str">
            <v>F514473</v>
          </cell>
          <cell r="D5243">
            <v>11</v>
          </cell>
          <cell r="E5243" t="str">
            <v>F</v>
          </cell>
        </row>
        <row r="5244">
          <cell r="B5244" t="str">
            <v>F514474</v>
          </cell>
          <cell r="C5244" t="str">
            <v>F514474</v>
          </cell>
          <cell r="D5244">
            <v>11</v>
          </cell>
          <cell r="E5244" t="str">
            <v>F</v>
          </cell>
        </row>
        <row r="5245">
          <cell r="B5245" t="str">
            <v>F514475</v>
          </cell>
          <cell r="C5245" t="str">
            <v>F514475</v>
          </cell>
          <cell r="D5245">
            <v>11</v>
          </cell>
          <cell r="E5245" t="str">
            <v>F</v>
          </cell>
        </row>
        <row r="5246">
          <cell r="B5246" t="str">
            <v>F514476</v>
          </cell>
          <cell r="C5246" t="str">
            <v>F514476</v>
          </cell>
          <cell r="D5246">
            <v>11</v>
          </cell>
          <cell r="E5246" t="str">
            <v>F</v>
          </cell>
        </row>
        <row r="5247">
          <cell r="B5247" t="str">
            <v>F514477</v>
          </cell>
          <cell r="C5247" t="str">
            <v>F514477</v>
          </cell>
          <cell r="D5247">
            <v>11</v>
          </cell>
          <cell r="E5247" t="str">
            <v>F</v>
          </cell>
        </row>
        <row r="5248">
          <cell r="B5248" t="str">
            <v>F514478</v>
          </cell>
          <cell r="C5248" t="str">
            <v>F514478</v>
          </cell>
          <cell r="D5248">
            <v>11</v>
          </cell>
          <cell r="E5248" t="str">
            <v>F</v>
          </cell>
        </row>
        <row r="5249">
          <cell r="B5249" t="str">
            <v>1000OAOBLDG</v>
          </cell>
          <cell r="C5249" t="str">
            <v>OAOBLDG</v>
          </cell>
          <cell r="D5249">
            <v>12</v>
          </cell>
          <cell r="E5249" t="str">
            <v>G</v>
          </cell>
        </row>
        <row r="5250">
          <cell r="B5250" t="str">
            <v>F514479</v>
          </cell>
          <cell r="C5250" t="str">
            <v>F514479</v>
          </cell>
          <cell r="D5250">
            <v>13</v>
          </cell>
          <cell r="E5250" t="str">
            <v>F</v>
          </cell>
        </row>
        <row r="5251">
          <cell r="B5251" t="str">
            <v>F514480</v>
          </cell>
          <cell r="C5251" t="str">
            <v>F514480</v>
          </cell>
          <cell r="D5251">
            <v>13</v>
          </cell>
          <cell r="E5251" t="str">
            <v>F</v>
          </cell>
        </row>
        <row r="5252">
          <cell r="B5252" t="str">
            <v>F514481</v>
          </cell>
          <cell r="C5252" t="str">
            <v>F514481</v>
          </cell>
          <cell r="D5252">
            <v>13</v>
          </cell>
          <cell r="E5252" t="str">
            <v>F</v>
          </cell>
        </row>
        <row r="5253">
          <cell r="B5253" t="str">
            <v>F514482</v>
          </cell>
          <cell r="C5253" t="str">
            <v>F514482</v>
          </cell>
          <cell r="D5253">
            <v>13</v>
          </cell>
          <cell r="E5253" t="str">
            <v>F</v>
          </cell>
        </row>
        <row r="5254">
          <cell r="B5254" t="str">
            <v>F514483</v>
          </cell>
          <cell r="C5254" t="str">
            <v>F514483</v>
          </cell>
          <cell r="D5254">
            <v>13</v>
          </cell>
          <cell r="E5254" t="str">
            <v>F</v>
          </cell>
        </row>
        <row r="5255">
          <cell r="B5255" t="str">
            <v>F514484</v>
          </cell>
          <cell r="C5255" t="str">
            <v>F514484</v>
          </cell>
          <cell r="D5255">
            <v>13</v>
          </cell>
          <cell r="E5255" t="str">
            <v>F</v>
          </cell>
        </row>
        <row r="5256">
          <cell r="B5256" t="str">
            <v>1000OOSCSITE</v>
          </cell>
          <cell r="C5256" t="str">
            <v>OOSCSITE</v>
          </cell>
          <cell r="D5256">
            <v>10</v>
          </cell>
          <cell r="E5256" t="str">
            <v>G</v>
          </cell>
        </row>
        <row r="5257">
          <cell r="B5257" t="str">
            <v>F514485</v>
          </cell>
          <cell r="C5257" t="str">
            <v>F514485</v>
          </cell>
          <cell r="D5257">
            <v>11</v>
          </cell>
          <cell r="E5257" t="str">
            <v>F</v>
          </cell>
        </row>
        <row r="5258">
          <cell r="B5258" t="str">
            <v>F514486</v>
          </cell>
          <cell r="C5258" t="str">
            <v>F514486</v>
          </cell>
          <cell r="D5258">
            <v>11</v>
          </cell>
          <cell r="E5258" t="str">
            <v>F</v>
          </cell>
        </row>
        <row r="5259">
          <cell r="B5259" t="str">
            <v>F514487</v>
          </cell>
          <cell r="C5259" t="str">
            <v>F514487</v>
          </cell>
          <cell r="D5259">
            <v>11</v>
          </cell>
          <cell r="E5259" t="str">
            <v>F</v>
          </cell>
        </row>
        <row r="5260">
          <cell r="B5260" t="str">
            <v>F514488</v>
          </cell>
          <cell r="C5260" t="str">
            <v>F514488</v>
          </cell>
          <cell r="D5260">
            <v>11</v>
          </cell>
          <cell r="E5260" t="str">
            <v>F</v>
          </cell>
        </row>
        <row r="5261">
          <cell r="B5261" t="str">
            <v>F514489</v>
          </cell>
          <cell r="C5261" t="str">
            <v>F514489</v>
          </cell>
          <cell r="D5261">
            <v>11</v>
          </cell>
          <cell r="E5261" t="str">
            <v>F</v>
          </cell>
        </row>
        <row r="5262">
          <cell r="B5262" t="str">
            <v>F514490</v>
          </cell>
          <cell r="C5262" t="str">
            <v>F514490</v>
          </cell>
          <cell r="D5262">
            <v>11</v>
          </cell>
          <cell r="E5262" t="str">
            <v>F</v>
          </cell>
        </row>
        <row r="5263">
          <cell r="B5263" t="str">
            <v>F514491</v>
          </cell>
          <cell r="C5263" t="str">
            <v>F514491</v>
          </cell>
          <cell r="D5263">
            <v>11</v>
          </cell>
          <cell r="E5263" t="str">
            <v>F</v>
          </cell>
        </row>
        <row r="5264">
          <cell r="B5264" t="str">
            <v>1000OOSCMAIN</v>
          </cell>
          <cell r="C5264" t="str">
            <v>OOSCMAIN</v>
          </cell>
          <cell r="D5264">
            <v>12</v>
          </cell>
          <cell r="E5264" t="str">
            <v>G</v>
          </cell>
        </row>
        <row r="5265">
          <cell r="B5265" t="str">
            <v>F514492</v>
          </cell>
          <cell r="C5265" t="str">
            <v>F514492</v>
          </cell>
          <cell r="D5265">
            <v>13</v>
          </cell>
          <cell r="E5265" t="str">
            <v>F</v>
          </cell>
        </row>
        <row r="5266">
          <cell r="B5266" t="str">
            <v>F514493</v>
          </cell>
          <cell r="C5266" t="str">
            <v>F514493</v>
          </cell>
          <cell r="D5266">
            <v>13</v>
          </cell>
          <cell r="E5266" t="str">
            <v>F</v>
          </cell>
        </row>
        <row r="5267">
          <cell r="B5267" t="str">
            <v>F514494</v>
          </cell>
          <cell r="C5267" t="str">
            <v>F514494</v>
          </cell>
          <cell r="D5267">
            <v>13</v>
          </cell>
          <cell r="E5267" t="str">
            <v>F</v>
          </cell>
        </row>
        <row r="5268">
          <cell r="B5268" t="str">
            <v>F514495</v>
          </cell>
          <cell r="C5268" t="str">
            <v>F514495</v>
          </cell>
          <cell r="D5268">
            <v>13</v>
          </cell>
          <cell r="E5268" t="str">
            <v>F</v>
          </cell>
        </row>
        <row r="5269">
          <cell r="B5269" t="str">
            <v>F514496</v>
          </cell>
          <cell r="C5269" t="str">
            <v>F514496</v>
          </cell>
          <cell r="D5269">
            <v>13</v>
          </cell>
          <cell r="E5269" t="str">
            <v>F</v>
          </cell>
        </row>
        <row r="5270">
          <cell r="B5270" t="str">
            <v>F514497</v>
          </cell>
          <cell r="C5270" t="str">
            <v>F514497</v>
          </cell>
          <cell r="D5270">
            <v>13</v>
          </cell>
          <cell r="E5270" t="str">
            <v>F</v>
          </cell>
        </row>
        <row r="5271">
          <cell r="B5271" t="str">
            <v>1000OOSCGRG</v>
          </cell>
          <cell r="C5271" t="str">
            <v>OOSCGRG</v>
          </cell>
          <cell r="D5271">
            <v>12</v>
          </cell>
          <cell r="E5271" t="str">
            <v>G</v>
          </cell>
        </row>
        <row r="5272">
          <cell r="B5272" t="str">
            <v>F514498</v>
          </cell>
          <cell r="C5272" t="str">
            <v>F514498</v>
          </cell>
          <cell r="D5272">
            <v>13</v>
          </cell>
          <cell r="E5272" t="str">
            <v>F</v>
          </cell>
        </row>
        <row r="5273">
          <cell r="B5273" t="str">
            <v>F514499</v>
          </cell>
          <cell r="C5273" t="str">
            <v>F514499</v>
          </cell>
          <cell r="D5273">
            <v>13</v>
          </cell>
          <cell r="E5273" t="str">
            <v>F</v>
          </cell>
        </row>
        <row r="5274">
          <cell r="B5274" t="str">
            <v>F514500</v>
          </cell>
          <cell r="C5274" t="str">
            <v>F514500</v>
          </cell>
          <cell r="D5274">
            <v>13</v>
          </cell>
          <cell r="E5274" t="str">
            <v>F</v>
          </cell>
        </row>
        <row r="5275">
          <cell r="B5275" t="str">
            <v>F514501</v>
          </cell>
          <cell r="C5275" t="str">
            <v>F514501</v>
          </cell>
          <cell r="D5275">
            <v>13</v>
          </cell>
          <cell r="E5275" t="str">
            <v>F</v>
          </cell>
        </row>
        <row r="5276">
          <cell r="B5276" t="str">
            <v>F514502</v>
          </cell>
          <cell r="C5276" t="str">
            <v>F514502</v>
          </cell>
          <cell r="D5276">
            <v>13</v>
          </cell>
          <cell r="E5276" t="str">
            <v>F</v>
          </cell>
        </row>
        <row r="5277">
          <cell r="B5277" t="str">
            <v>F514503</v>
          </cell>
          <cell r="C5277" t="str">
            <v>F514503</v>
          </cell>
          <cell r="D5277">
            <v>13</v>
          </cell>
          <cell r="E5277" t="str">
            <v>F</v>
          </cell>
        </row>
        <row r="5278">
          <cell r="B5278" t="str">
            <v>1000OOSCWHSE</v>
          </cell>
          <cell r="C5278" t="str">
            <v>OOSCWHSE</v>
          </cell>
          <cell r="D5278">
            <v>12</v>
          </cell>
          <cell r="E5278" t="str">
            <v>G</v>
          </cell>
        </row>
        <row r="5279">
          <cell r="B5279" t="str">
            <v>F514504</v>
          </cell>
          <cell r="C5279" t="str">
            <v>F514504</v>
          </cell>
          <cell r="D5279">
            <v>13</v>
          </cell>
          <cell r="E5279" t="str">
            <v>F</v>
          </cell>
        </row>
        <row r="5280">
          <cell r="B5280" t="str">
            <v>F514505</v>
          </cell>
          <cell r="C5280" t="str">
            <v>F514505</v>
          </cell>
          <cell r="D5280">
            <v>13</v>
          </cell>
          <cell r="E5280" t="str">
            <v>F</v>
          </cell>
        </row>
        <row r="5281">
          <cell r="B5281" t="str">
            <v>F514506</v>
          </cell>
          <cell r="C5281" t="str">
            <v>F514506</v>
          </cell>
          <cell r="D5281">
            <v>13</v>
          </cell>
          <cell r="E5281" t="str">
            <v>F</v>
          </cell>
        </row>
        <row r="5282">
          <cell r="B5282" t="str">
            <v>F514507</v>
          </cell>
          <cell r="C5282" t="str">
            <v>F514507</v>
          </cell>
          <cell r="D5282">
            <v>13</v>
          </cell>
          <cell r="E5282" t="str">
            <v>F</v>
          </cell>
        </row>
        <row r="5283">
          <cell r="B5283" t="str">
            <v>F514508</v>
          </cell>
          <cell r="C5283" t="str">
            <v>F514508</v>
          </cell>
          <cell r="D5283">
            <v>13</v>
          </cell>
          <cell r="E5283" t="str">
            <v>F</v>
          </cell>
        </row>
        <row r="5284">
          <cell r="B5284" t="str">
            <v>F514509</v>
          </cell>
          <cell r="C5284" t="str">
            <v>F514509</v>
          </cell>
          <cell r="D5284">
            <v>13</v>
          </cell>
          <cell r="E5284" t="str">
            <v>F</v>
          </cell>
        </row>
        <row r="5285">
          <cell r="B5285" t="str">
            <v>1000OCSCSITE</v>
          </cell>
          <cell r="C5285" t="str">
            <v>OCSCSITE</v>
          </cell>
          <cell r="D5285">
            <v>10</v>
          </cell>
          <cell r="E5285" t="str">
            <v>G</v>
          </cell>
        </row>
        <row r="5286">
          <cell r="B5286" t="str">
            <v>F514510</v>
          </cell>
          <cell r="C5286" t="str">
            <v>F514510</v>
          </cell>
          <cell r="D5286">
            <v>11</v>
          </cell>
          <cell r="E5286" t="str">
            <v>F</v>
          </cell>
        </row>
        <row r="5287">
          <cell r="B5287" t="str">
            <v>F514511</v>
          </cell>
          <cell r="C5287" t="str">
            <v>F514511</v>
          </cell>
          <cell r="D5287">
            <v>11</v>
          </cell>
          <cell r="E5287" t="str">
            <v>F</v>
          </cell>
        </row>
        <row r="5288">
          <cell r="B5288" t="str">
            <v>F514512</v>
          </cell>
          <cell r="C5288" t="str">
            <v>F514512</v>
          </cell>
          <cell r="D5288">
            <v>11</v>
          </cell>
          <cell r="E5288" t="str">
            <v>F</v>
          </cell>
        </row>
        <row r="5289">
          <cell r="B5289" t="str">
            <v>F514513</v>
          </cell>
          <cell r="C5289" t="str">
            <v>F514513</v>
          </cell>
          <cell r="D5289">
            <v>11</v>
          </cell>
          <cell r="E5289" t="str">
            <v>F</v>
          </cell>
        </row>
        <row r="5290">
          <cell r="B5290" t="str">
            <v>F514514</v>
          </cell>
          <cell r="C5290" t="str">
            <v>F514514</v>
          </cell>
          <cell r="D5290">
            <v>11</v>
          </cell>
          <cell r="E5290" t="str">
            <v>F</v>
          </cell>
        </row>
        <row r="5291">
          <cell r="B5291" t="str">
            <v>F514515</v>
          </cell>
          <cell r="C5291" t="str">
            <v>F514515</v>
          </cell>
          <cell r="D5291">
            <v>11</v>
          </cell>
          <cell r="E5291" t="str">
            <v>F</v>
          </cell>
        </row>
        <row r="5292">
          <cell r="B5292" t="str">
            <v>F514516</v>
          </cell>
          <cell r="C5292" t="str">
            <v>F514516</v>
          </cell>
          <cell r="D5292">
            <v>11</v>
          </cell>
          <cell r="E5292" t="str">
            <v>F</v>
          </cell>
        </row>
        <row r="5293">
          <cell r="B5293" t="str">
            <v>1000OCSCMAIN</v>
          </cell>
          <cell r="C5293" t="str">
            <v>OCSCMAIN</v>
          </cell>
          <cell r="D5293">
            <v>12</v>
          </cell>
          <cell r="E5293" t="str">
            <v>G</v>
          </cell>
        </row>
        <row r="5294">
          <cell r="B5294" t="str">
            <v>F514517</v>
          </cell>
          <cell r="C5294" t="str">
            <v>F514517</v>
          </cell>
          <cell r="D5294">
            <v>13</v>
          </cell>
          <cell r="E5294" t="str">
            <v>F</v>
          </cell>
        </row>
        <row r="5295">
          <cell r="B5295" t="str">
            <v>F514518</v>
          </cell>
          <cell r="C5295" t="str">
            <v>F514518</v>
          </cell>
          <cell r="D5295">
            <v>13</v>
          </cell>
          <cell r="E5295" t="str">
            <v>F</v>
          </cell>
        </row>
        <row r="5296">
          <cell r="B5296" t="str">
            <v>F514519</v>
          </cell>
          <cell r="C5296" t="str">
            <v>F514519</v>
          </cell>
          <cell r="D5296">
            <v>13</v>
          </cell>
          <cell r="E5296" t="str">
            <v>F</v>
          </cell>
        </row>
        <row r="5297">
          <cell r="B5297" t="str">
            <v>F514520</v>
          </cell>
          <cell r="C5297" t="str">
            <v>F514520</v>
          </cell>
          <cell r="D5297">
            <v>13</v>
          </cell>
          <cell r="E5297" t="str">
            <v>F</v>
          </cell>
        </row>
        <row r="5298">
          <cell r="B5298" t="str">
            <v>F514521</v>
          </cell>
          <cell r="C5298" t="str">
            <v>F514521</v>
          </cell>
          <cell r="D5298">
            <v>13</v>
          </cell>
          <cell r="E5298" t="str">
            <v>F</v>
          </cell>
        </row>
        <row r="5299">
          <cell r="B5299" t="str">
            <v>F514522</v>
          </cell>
          <cell r="C5299" t="str">
            <v>F514522</v>
          </cell>
          <cell r="D5299">
            <v>13</v>
          </cell>
          <cell r="E5299" t="str">
            <v>F</v>
          </cell>
        </row>
        <row r="5300">
          <cell r="B5300" t="str">
            <v>1000OCSCGRG</v>
          </cell>
          <cell r="C5300" t="str">
            <v>OCSCGRG</v>
          </cell>
          <cell r="D5300">
            <v>12</v>
          </cell>
          <cell r="E5300" t="str">
            <v>G</v>
          </cell>
        </row>
        <row r="5301">
          <cell r="B5301" t="str">
            <v>F514523</v>
          </cell>
          <cell r="C5301" t="str">
            <v>F514523</v>
          </cell>
          <cell r="D5301">
            <v>13</v>
          </cell>
          <cell r="E5301" t="str">
            <v>F</v>
          </cell>
        </row>
        <row r="5302">
          <cell r="B5302" t="str">
            <v>F514524</v>
          </cell>
          <cell r="C5302" t="str">
            <v>F514524</v>
          </cell>
          <cell r="D5302">
            <v>13</v>
          </cell>
          <cell r="E5302" t="str">
            <v>F</v>
          </cell>
        </row>
        <row r="5303">
          <cell r="B5303" t="str">
            <v>F514525</v>
          </cell>
          <cell r="C5303" t="str">
            <v>F514525</v>
          </cell>
          <cell r="D5303">
            <v>13</v>
          </cell>
          <cell r="E5303" t="str">
            <v>F</v>
          </cell>
        </row>
        <row r="5304">
          <cell r="B5304" t="str">
            <v>F514526</v>
          </cell>
          <cell r="C5304" t="str">
            <v>F514526</v>
          </cell>
          <cell r="D5304">
            <v>13</v>
          </cell>
          <cell r="E5304" t="str">
            <v>F</v>
          </cell>
        </row>
        <row r="5305">
          <cell r="B5305" t="str">
            <v>F514527</v>
          </cell>
          <cell r="C5305" t="str">
            <v>F514527</v>
          </cell>
          <cell r="D5305">
            <v>13</v>
          </cell>
          <cell r="E5305" t="str">
            <v>F</v>
          </cell>
        </row>
        <row r="5306">
          <cell r="B5306" t="str">
            <v>F514528</v>
          </cell>
          <cell r="C5306" t="str">
            <v>F514528</v>
          </cell>
          <cell r="D5306">
            <v>13</v>
          </cell>
          <cell r="E5306" t="str">
            <v>F</v>
          </cell>
        </row>
        <row r="5307">
          <cell r="B5307" t="str">
            <v>1000OCSCPFB</v>
          </cell>
          <cell r="C5307" t="str">
            <v>OCSCPFB</v>
          </cell>
          <cell r="D5307">
            <v>12</v>
          </cell>
          <cell r="E5307" t="str">
            <v>G</v>
          </cell>
        </row>
        <row r="5308">
          <cell r="B5308" t="str">
            <v>F514529</v>
          </cell>
          <cell r="C5308" t="str">
            <v>F514529</v>
          </cell>
          <cell r="D5308">
            <v>13</v>
          </cell>
          <cell r="E5308" t="str">
            <v>F</v>
          </cell>
        </row>
        <row r="5309">
          <cell r="B5309" t="str">
            <v>F514530</v>
          </cell>
          <cell r="C5309" t="str">
            <v>F514530</v>
          </cell>
          <cell r="D5309">
            <v>13</v>
          </cell>
          <cell r="E5309" t="str">
            <v>F</v>
          </cell>
        </row>
        <row r="5310">
          <cell r="B5310" t="str">
            <v>F514531</v>
          </cell>
          <cell r="C5310" t="str">
            <v>F514531</v>
          </cell>
          <cell r="D5310">
            <v>13</v>
          </cell>
          <cell r="E5310" t="str">
            <v>F</v>
          </cell>
        </row>
        <row r="5311">
          <cell r="B5311" t="str">
            <v>F514532</v>
          </cell>
          <cell r="C5311" t="str">
            <v>F514532</v>
          </cell>
          <cell r="D5311">
            <v>13</v>
          </cell>
          <cell r="E5311" t="str">
            <v>F</v>
          </cell>
        </row>
        <row r="5312">
          <cell r="B5312" t="str">
            <v>F514533</v>
          </cell>
          <cell r="C5312" t="str">
            <v>F514533</v>
          </cell>
          <cell r="D5312">
            <v>13</v>
          </cell>
          <cell r="E5312" t="str">
            <v>F</v>
          </cell>
        </row>
        <row r="5313">
          <cell r="B5313" t="str">
            <v>F514534</v>
          </cell>
          <cell r="C5313" t="str">
            <v>F514534</v>
          </cell>
          <cell r="D5313">
            <v>13</v>
          </cell>
          <cell r="E5313" t="str">
            <v>F</v>
          </cell>
        </row>
        <row r="5314">
          <cell r="B5314" t="str">
            <v>1000PSSCSITE</v>
          </cell>
          <cell r="C5314" t="str">
            <v>PSSCSITE</v>
          </cell>
          <cell r="D5314">
            <v>10</v>
          </cell>
          <cell r="E5314" t="str">
            <v>G</v>
          </cell>
        </row>
        <row r="5315">
          <cell r="B5315" t="str">
            <v>F514535</v>
          </cell>
          <cell r="C5315" t="str">
            <v>F514535</v>
          </cell>
          <cell r="D5315">
            <v>11</v>
          </cell>
          <cell r="E5315" t="str">
            <v>F</v>
          </cell>
        </row>
        <row r="5316">
          <cell r="B5316" t="str">
            <v>F514536</v>
          </cell>
          <cell r="C5316" t="str">
            <v>F514536</v>
          </cell>
          <cell r="D5316">
            <v>11</v>
          </cell>
          <cell r="E5316" t="str">
            <v>F</v>
          </cell>
        </row>
        <row r="5317">
          <cell r="B5317" t="str">
            <v>F514537</v>
          </cell>
          <cell r="C5317" t="str">
            <v>F514537</v>
          </cell>
          <cell r="D5317">
            <v>11</v>
          </cell>
          <cell r="E5317" t="str">
            <v>F</v>
          </cell>
        </row>
        <row r="5318">
          <cell r="B5318" t="str">
            <v>F514538</v>
          </cell>
          <cell r="C5318" t="str">
            <v>F514538</v>
          </cell>
          <cell r="D5318">
            <v>11</v>
          </cell>
          <cell r="E5318" t="str">
            <v>F</v>
          </cell>
        </row>
        <row r="5319">
          <cell r="B5319" t="str">
            <v>F514539</v>
          </cell>
          <cell r="C5319" t="str">
            <v>F514539</v>
          </cell>
          <cell r="D5319">
            <v>11</v>
          </cell>
          <cell r="E5319" t="str">
            <v>F</v>
          </cell>
        </row>
        <row r="5320">
          <cell r="B5320" t="str">
            <v>F514540</v>
          </cell>
          <cell r="C5320" t="str">
            <v>F514540</v>
          </cell>
          <cell r="D5320">
            <v>11</v>
          </cell>
          <cell r="E5320" t="str">
            <v>F</v>
          </cell>
        </row>
        <row r="5321">
          <cell r="B5321" t="str">
            <v>F514541</v>
          </cell>
          <cell r="C5321" t="str">
            <v>F514541</v>
          </cell>
          <cell r="D5321">
            <v>11</v>
          </cell>
          <cell r="E5321" t="str">
            <v>F</v>
          </cell>
        </row>
        <row r="5322">
          <cell r="B5322" t="str">
            <v>1000PSSCMAIN</v>
          </cell>
          <cell r="C5322" t="str">
            <v>PSSCMAIN</v>
          </cell>
          <cell r="D5322">
            <v>12</v>
          </cell>
          <cell r="E5322" t="str">
            <v>G</v>
          </cell>
        </row>
        <row r="5323">
          <cell r="B5323" t="str">
            <v>F514542</v>
          </cell>
          <cell r="C5323" t="str">
            <v>F514542</v>
          </cell>
          <cell r="D5323">
            <v>13</v>
          </cell>
          <cell r="E5323" t="str">
            <v>F</v>
          </cell>
        </row>
        <row r="5324">
          <cell r="B5324" t="str">
            <v>F514543</v>
          </cell>
          <cell r="C5324" t="str">
            <v>F514543</v>
          </cell>
          <cell r="D5324">
            <v>13</v>
          </cell>
          <cell r="E5324" t="str">
            <v>F</v>
          </cell>
        </row>
        <row r="5325">
          <cell r="B5325" t="str">
            <v>F514544</v>
          </cell>
          <cell r="C5325" t="str">
            <v>F514544</v>
          </cell>
          <cell r="D5325">
            <v>13</v>
          </cell>
          <cell r="E5325" t="str">
            <v>F</v>
          </cell>
        </row>
        <row r="5326">
          <cell r="B5326" t="str">
            <v>F514545</v>
          </cell>
          <cell r="C5326" t="str">
            <v>F514545</v>
          </cell>
          <cell r="D5326">
            <v>13</v>
          </cell>
          <cell r="E5326" t="str">
            <v>F</v>
          </cell>
        </row>
        <row r="5327">
          <cell r="B5327" t="str">
            <v>F514546</v>
          </cell>
          <cell r="C5327" t="str">
            <v>F514546</v>
          </cell>
          <cell r="D5327">
            <v>13</v>
          </cell>
          <cell r="E5327" t="str">
            <v>F</v>
          </cell>
        </row>
        <row r="5328">
          <cell r="B5328" t="str">
            <v>F514547</v>
          </cell>
          <cell r="C5328" t="str">
            <v>F514547</v>
          </cell>
          <cell r="D5328">
            <v>13</v>
          </cell>
          <cell r="E5328" t="str">
            <v>F</v>
          </cell>
        </row>
        <row r="5329">
          <cell r="B5329" t="str">
            <v>1000PSSCYARD</v>
          </cell>
          <cell r="C5329" t="str">
            <v>PSSCYARD</v>
          </cell>
          <cell r="D5329">
            <v>12</v>
          </cell>
          <cell r="E5329" t="str">
            <v>G</v>
          </cell>
        </row>
        <row r="5330">
          <cell r="B5330" t="str">
            <v>F514548</v>
          </cell>
          <cell r="C5330" t="str">
            <v>F514548</v>
          </cell>
          <cell r="D5330">
            <v>13</v>
          </cell>
          <cell r="E5330" t="str">
            <v>F</v>
          </cell>
        </row>
        <row r="5331">
          <cell r="B5331" t="str">
            <v>F514549</v>
          </cell>
          <cell r="C5331" t="str">
            <v>F514549</v>
          </cell>
          <cell r="D5331">
            <v>13</v>
          </cell>
          <cell r="E5331" t="str">
            <v>F</v>
          </cell>
        </row>
        <row r="5332">
          <cell r="B5332" t="str">
            <v>F514550</v>
          </cell>
          <cell r="C5332" t="str">
            <v>F514550</v>
          </cell>
          <cell r="D5332">
            <v>13</v>
          </cell>
          <cell r="E5332" t="str">
            <v>F</v>
          </cell>
        </row>
        <row r="5333">
          <cell r="B5333" t="str">
            <v>F514551</v>
          </cell>
          <cell r="C5333" t="str">
            <v>F514551</v>
          </cell>
          <cell r="D5333">
            <v>13</v>
          </cell>
          <cell r="E5333" t="str">
            <v>F</v>
          </cell>
        </row>
        <row r="5334">
          <cell r="B5334" t="str">
            <v>F514552</v>
          </cell>
          <cell r="C5334" t="str">
            <v>F514552</v>
          </cell>
          <cell r="D5334">
            <v>13</v>
          </cell>
          <cell r="E5334" t="str">
            <v>F</v>
          </cell>
        </row>
        <row r="5335">
          <cell r="B5335" t="str">
            <v>F514553</v>
          </cell>
          <cell r="C5335" t="str">
            <v>F514553</v>
          </cell>
          <cell r="D5335">
            <v>13</v>
          </cell>
          <cell r="E5335" t="str">
            <v>F</v>
          </cell>
        </row>
        <row r="5336">
          <cell r="B5336" t="str">
            <v>1000PSSCGRG</v>
          </cell>
          <cell r="C5336" t="str">
            <v>PSSCGRG</v>
          </cell>
          <cell r="D5336">
            <v>12</v>
          </cell>
          <cell r="E5336" t="str">
            <v>G</v>
          </cell>
        </row>
        <row r="5337">
          <cell r="B5337" t="str">
            <v>F514554</v>
          </cell>
          <cell r="C5337" t="str">
            <v>F514554</v>
          </cell>
          <cell r="D5337">
            <v>13</v>
          </cell>
          <cell r="E5337" t="str">
            <v>F</v>
          </cell>
        </row>
        <row r="5338">
          <cell r="B5338" t="str">
            <v>F514555</v>
          </cell>
          <cell r="C5338" t="str">
            <v>F514555</v>
          </cell>
          <cell r="D5338">
            <v>13</v>
          </cell>
          <cell r="E5338" t="str">
            <v>F</v>
          </cell>
        </row>
        <row r="5339">
          <cell r="B5339" t="str">
            <v>F514556</v>
          </cell>
          <cell r="C5339" t="str">
            <v>F514556</v>
          </cell>
          <cell r="D5339">
            <v>13</v>
          </cell>
          <cell r="E5339" t="str">
            <v>F</v>
          </cell>
        </row>
        <row r="5340">
          <cell r="B5340" t="str">
            <v>F514557</v>
          </cell>
          <cell r="C5340" t="str">
            <v>F514557</v>
          </cell>
          <cell r="D5340">
            <v>13</v>
          </cell>
          <cell r="E5340" t="str">
            <v>F</v>
          </cell>
        </row>
        <row r="5341">
          <cell r="B5341" t="str">
            <v>F514558</v>
          </cell>
          <cell r="C5341" t="str">
            <v>F514558</v>
          </cell>
          <cell r="D5341">
            <v>13</v>
          </cell>
          <cell r="E5341" t="str">
            <v>F</v>
          </cell>
        </row>
        <row r="5342">
          <cell r="B5342" t="str">
            <v>F514559</v>
          </cell>
          <cell r="C5342" t="str">
            <v>F514559</v>
          </cell>
          <cell r="D5342">
            <v>13</v>
          </cell>
          <cell r="E5342" t="str">
            <v>F</v>
          </cell>
        </row>
        <row r="5343">
          <cell r="B5343" t="str">
            <v>1000PSSCMTLB</v>
          </cell>
          <cell r="C5343" t="str">
            <v>PSSCMTLB</v>
          </cell>
          <cell r="D5343">
            <v>12</v>
          </cell>
          <cell r="E5343" t="str">
            <v>G</v>
          </cell>
        </row>
        <row r="5344">
          <cell r="B5344" t="str">
            <v>F514560</v>
          </cell>
          <cell r="C5344" t="str">
            <v>F514560</v>
          </cell>
          <cell r="D5344">
            <v>13</v>
          </cell>
          <cell r="E5344" t="str">
            <v>F</v>
          </cell>
        </row>
        <row r="5345">
          <cell r="B5345" t="str">
            <v>F514561</v>
          </cell>
          <cell r="C5345" t="str">
            <v>F514561</v>
          </cell>
          <cell r="D5345">
            <v>13</v>
          </cell>
          <cell r="E5345" t="str">
            <v>F</v>
          </cell>
        </row>
        <row r="5346">
          <cell r="B5346" t="str">
            <v>F514562</v>
          </cell>
          <cell r="C5346" t="str">
            <v>F514562</v>
          </cell>
          <cell r="D5346">
            <v>13</v>
          </cell>
          <cell r="E5346" t="str">
            <v>F</v>
          </cell>
        </row>
        <row r="5347">
          <cell r="B5347" t="str">
            <v>F514563</v>
          </cell>
          <cell r="C5347" t="str">
            <v>F514563</v>
          </cell>
          <cell r="D5347">
            <v>13</v>
          </cell>
          <cell r="E5347" t="str">
            <v>F</v>
          </cell>
        </row>
        <row r="5348">
          <cell r="B5348" t="str">
            <v>F514564</v>
          </cell>
          <cell r="C5348" t="str">
            <v>F514564</v>
          </cell>
          <cell r="D5348">
            <v>13</v>
          </cell>
          <cell r="E5348" t="str">
            <v>F</v>
          </cell>
        </row>
        <row r="5349">
          <cell r="B5349" t="str">
            <v>F514565</v>
          </cell>
          <cell r="C5349" t="str">
            <v>F514565</v>
          </cell>
          <cell r="D5349">
            <v>13</v>
          </cell>
          <cell r="E5349" t="str">
            <v>F</v>
          </cell>
        </row>
        <row r="5350">
          <cell r="B5350" t="str">
            <v>1000PTSDSITE</v>
          </cell>
          <cell r="C5350" t="str">
            <v>PTSDSITE</v>
          </cell>
          <cell r="D5350">
            <v>10</v>
          </cell>
          <cell r="E5350" t="str">
            <v>G</v>
          </cell>
        </row>
        <row r="5351">
          <cell r="B5351" t="str">
            <v>F514566</v>
          </cell>
          <cell r="C5351" t="str">
            <v>F514566</v>
          </cell>
          <cell r="D5351">
            <v>11</v>
          </cell>
          <cell r="E5351" t="str">
            <v>F</v>
          </cell>
        </row>
        <row r="5352">
          <cell r="B5352" t="str">
            <v>F514567</v>
          </cell>
          <cell r="C5352" t="str">
            <v>F514567</v>
          </cell>
          <cell r="D5352">
            <v>11</v>
          </cell>
          <cell r="E5352" t="str">
            <v>F</v>
          </cell>
        </row>
        <row r="5353">
          <cell r="B5353" t="str">
            <v>F514568</v>
          </cell>
          <cell r="C5353" t="str">
            <v>F514568</v>
          </cell>
          <cell r="D5353">
            <v>11</v>
          </cell>
          <cell r="E5353" t="str">
            <v>F</v>
          </cell>
        </row>
        <row r="5354">
          <cell r="B5354" t="str">
            <v>F514569</v>
          </cell>
          <cell r="C5354" t="str">
            <v>F514569</v>
          </cell>
          <cell r="D5354">
            <v>11</v>
          </cell>
          <cell r="E5354" t="str">
            <v>F</v>
          </cell>
        </row>
        <row r="5355">
          <cell r="B5355" t="str">
            <v>F514570</v>
          </cell>
          <cell r="C5355" t="str">
            <v>F514570</v>
          </cell>
          <cell r="D5355">
            <v>11</v>
          </cell>
          <cell r="E5355" t="str">
            <v>F</v>
          </cell>
        </row>
        <row r="5356">
          <cell r="B5356" t="str">
            <v>F514571</v>
          </cell>
          <cell r="C5356" t="str">
            <v>F514571</v>
          </cell>
          <cell r="D5356">
            <v>11</v>
          </cell>
          <cell r="E5356" t="str">
            <v>F</v>
          </cell>
        </row>
        <row r="5357">
          <cell r="B5357" t="str">
            <v>F514572</v>
          </cell>
          <cell r="C5357" t="str">
            <v>F514572</v>
          </cell>
          <cell r="D5357">
            <v>11</v>
          </cell>
          <cell r="E5357" t="str">
            <v>F</v>
          </cell>
        </row>
        <row r="5358">
          <cell r="B5358" t="str">
            <v>1000PTSDMAIN</v>
          </cell>
          <cell r="C5358" t="str">
            <v>PTSDMAIN</v>
          </cell>
          <cell r="D5358">
            <v>12</v>
          </cell>
          <cell r="E5358" t="str">
            <v>G</v>
          </cell>
        </row>
        <row r="5359">
          <cell r="B5359" t="str">
            <v>F514573</v>
          </cell>
          <cell r="C5359" t="str">
            <v>F514573</v>
          </cell>
          <cell r="D5359">
            <v>13</v>
          </cell>
          <cell r="E5359" t="str">
            <v>F</v>
          </cell>
        </row>
        <row r="5360">
          <cell r="B5360" t="str">
            <v>F514574</v>
          </cell>
          <cell r="C5360" t="str">
            <v>F514574</v>
          </cell>
          <cell r="D5360">
            <v>13</v>
          </cell>
          <cell r="E5360" t="str">
            <v>F</v>
          </cell>
        </row>
        <row r="5361">
          <cell r="B5361" t="str">
            <v>F514575</v>
          </cell>
          <cell r="C5361" t="str">
            <v>F514575</v>
          </cell>
          <cell r="D5361">
            <v>13</v>
          </cell>
          <cell r="E5361" t="str">
            <v>F</v>
          </cell>
        </row>
        <row r="5362">
          <cell r="B5362" t="str">
            <v>F514576</v>
          </cell>
          <cell r="C5362" t="str">
            <v>F514576</v>
          </cell>
          <cell r="D5362">
            <v>13</v>
          </cell>
          <cell r="E5362" t="str">
            <v>F</v>
          </cell>
        </row>
        <row r="5363">
          <cell r="B5363" t="str">
            <v>F514577</v>
          </cell>
          <cell r="C5363" t="str">
            <v>F514577</v>
          </cell>
          <cell r="D5363">
            <v>13</v>
          </cell>
          <cell r="E5363" t="str">
            <v>F</v>
          </cell>
        </row>
        <row r="5364">
          <cell r="B5364" t="str">
            <v>F514578</v>
          </cell>
          <cell r="C5364" t="str">
            <v>F514578</v>
          </cell>
          <cell r="D5364">
            <v>13</v>
          </cell>
          <cell r="E5364" t="str">
            <v>F</v>
          </cell>
        </row>
        <row r="5365">
          <cell r="B5365" t="str">
            <v>1000PTSDTRNG</v>
          </cell>
          <cell r="C5365" t="str">
            <v>PTSDTRNG</v>
          </cell>
          <cell r="D5365">
            <v>12</v>
          </cell>
          <cell r="E5365" t="str">
            <v>G</v>
          </cell>
        </row>
        <row r="5366">
          <cell r="B5366" t="str">
            <v>F514579</v>
          </cell>
          <cell r="C5366" t="str">
            <v>F514579</v>
          </cell>
          <cell r="D5366">
            <v>13</v>
          </cell>
          <cell r="E5366" t="str">
            <v>F</v>
          </cell>
        </row>
        <row r="5367">
          <cell r="B5367" t="str">
            <v>F514580</v>
          </cell>
          <cell r="C5367" t="str">
            <v>F514580</v>
          </cell>
          <cell r="D5367">
            <v>13</v>
          </cell>
          <cell r="E5367" t="str">
            <v>F</v>
          </cell>
        </row>
        <row r="5368">
          <cell r="B5368" t="str">
            <v>F514581</v>
          </cell>
          <cell r="C5368" t="str">
            <v>F514581</v>
          </cell>
          <cell r="D5368">
            <v>13</v>
          </cell>
          <cell r="E5368" t="str">
            <v>F</v>
          </cell>
        </row>
        <row r="5369">
          <cell r="B5369" t="str">
            <v>F514582</v>
          </cell>
          <cell r="C5369" t="str">
            <v>F514582</v>
          </cell>
          <cell r="D5369">
            <v>13</v>
          </cell>
          <cell r="E5369" t="str">
            <v>F</v>
          </cell>
        </row>
        <row r="5370">
          <cell r="B5370" t="str">
            <v>F514583</v>
          </cell>
          <cell r="C5370" t="str">
            <v>F514583</v>
          </cell>
          <cell r="D5370">
            <v>13</v>
          </cell>
          <cell r="E5370" t="str">
            <v>F</v>
          </cell>
        </row>
        <row r="5371">
          <cell r="B5371" t="str">
            <v>F514584</v>
          </cell>
          <cell r="C5371" t="str">
            <v>F514584</v>
          </cell>
          <cell r="D5371">
            <v>13</v>
          </cell>
          <cell r="E5371" t="str">
            <v>F</v>
          </cell>
        </row>
        <row r="5372">
          <cell r="B5372" t="str">
            <v>1000PTSDGRG</v>
          </cell>
          <cell r="C5372" t="str">
            <v>PTSDGRG</v>
          </cell>
          <cell r="D5372">
            <v>12</v>
          </cell>
          <cell r="E5372" t="str">
            <v>G</v>
          </cell>
        </row>
        <row r="5373">
          <cell r="B5373" t="str">
            <v>F514585</v>
          </cell>
          <cell r="C5373" t="str">
            <v>F514585</v>
          </cell>
          <cell r="D5373">
            <v>13</v>
          </cell>
          <cell r="E5373" t="str">
            <v>F</v>
          </cell>
        </row>
        <row r="5374">
          <cell r="B5374" t="str">
            <v>F514586</v>
          </cell>
          <cell r="C5374" t="str">
            <v>F514586</v>
          </cell>
          <cell r="D5374">
            <v>13</v>
          </cell>
          <cell r="E5374" t="str">
            <v>F</v>
          </cell>
        </row>
        <row r="5375">
          <cell r="B5375" t="str">
            <v>F514587</v>
          </cell>
          <cell r="C5375" t="str">
            <v>F514587</v>
          </cell>
          <cell r="D5375">
            <v>13</v>
          </cell>
          <cell r="E5375" t="str">
            <v>F</v>
          </cell>
        </row>
        <row r="5376">
          <cell r="B5376" t="str">
            <v>F514588</v>
          </cell>
          <cell r="C5376" t="str">
            <v>F514588</v>
          </cell>
          <cell r="D5376">
            <v>13</v>
          </cell>
          <cell r="E5376" t="str">
            <v>F</v>
          </cell>
        </row>
        <row r="5377">
          <cell r="B5377" t="str">
            <v>F514589</v>
          </cell>
          <cell r="C5377" t="str">
            <v>F514589</v>
          </cell>
          <cell r="D5377">
            <v>13</v>
          </cell>
          <cell r="E5377" t="str">
            <v>F</v>
          </cell>
        </row>
        <row r="5378">
          <cell r="B5378" t="str">
            <v>F514590</v>
          </cell>
          <cell r="C5378" t="str">
            <v>F514590</v>
          </cell>
          <cell r="D5378">
            <v>13</v>
          </cell>
          <cell r="E5378" t="str">
            <v>F</v>
          </cell>
        </row>
        <row r="5379">
          <cell r="B5379" t="str">
            <v>1000PTSDPNTB</v>
          </cell>
          <cell r="C5379" t="str">
            <v>PTSDPNTB</v>
          </cell>
          <cell r="D5379">
            <v>12</v>
          </cell>
          <cell r="E5379" t="str">
            <v>G</v>
          </cell>
        </row>
        <row r="5380">
          <cell r="B5380" t="str">
            <v>F514591</v>
          </cell>
          <cell r="C5380" t="str">
            <v>F514591</v>
          </cell>
          <cell r="D5380">
            <v>13</v>
          </cell>
          <cell r="E5380" t="str">
            <v>F</v>
          </cell>
        </row>
        <row r="5381">
          <cell r="B5381" t="str">
            <v>F514592</v>
          </cell>
          <cell r="C5381" t="str">
            <v>F514592</v>
          </cell>
          <cell r="D5381">
            <v>13</v>
          </cell>
          <cell r="E5381" t="str">
            <v>F</v>
          </cell>
        </row>
        <row r="5382">
          <cell r="B5382" t="str">
            <v>F514593</v>
          </cell>
          <cell r="C5382" t="str">
            <v>F514593</v>
          </cell>
          <cell r="D5382">
            <v>13</v>
          </cell>
          <cell r="E5382" t="str">
            <v>F</v>
          </cell>
        </row>
        <row r="5383">
          <cell r="B5383" t="str">
            <v>F514594</v>
          </cell>
          <cell r="C5383" t="str">
            <v>F514594</v>
          </cell>
          <cell r="D5383">
            <v>13</v>
          </cell>
          <cell r="E5383" t="str">
            <v>F</v>
          </cell>
        </row>
        <row r="5384">
          <cell r="B5384" t="str">
            <v>F514595</v>
          </cell>
          <cell r="C5384" t="str">
            <v>F514595</v>
          </cell>
          <cell r="D5384">
            <v>13</v>
          </cell>
          <cell r="E5384" t="str">
            <v>F</v>
          </cell>
        </row>
        <row r="5385">
          <cell r="B5385" t="str">
            <v>F514596</v>
          </cell>
          <cell r="C5385" t="str">
            <v>F514596</v>
          </cell>
          <cell r="D5385">
            <v>13</v>
          </cell>
          <cell r="E5385" t="str">
            <v>F</v>
          </cell>
        </row>
        <row r="5386">
          <cell r="B5386" t="str">
            <v>1000RKSITE</v>
          </cell>
          <cell r="C5386" t="str">
            <v>RKSITE</v>
          </cell>
          <cell r="D5386">
            <v>10</v>
          </cell>
          <cell r="E5386" t="str">
            <v>G</v>
          </cell>
        </row>
        <row r="5387">
          <cell r="B5387" t="str">
            <v>F514597</v>
          </cell>
          <cell r="C5387" t="str">
            <v>F514597</v>
          </cell>
          <cell r="D5387">
            <v>11</v>
          </cell>
          <cell r="E5387" t="str">
            <v>F</v>
          </cell>
        </row>
        <row r="5388">
          <cell r="B5388" t="str">
            <v>F514598</v>
          </cell>
          <cell r="C5388" t="str">
            <v>F514598</v>
          </cell>
          <cell r="D5388">
            <v>11</v>
          </cell>
          <cell r="E5388" t="str">
            <v>F</v>
          </cell>
        </row>
        <row r="5389">
          <cell r="B5389" t="str">
            <v>F514599</v>
          </cell>
          <cell r="C5389" t="str">
            <v>F514599</v>
          </cell>
          <cell r="D5389">
            <v>11</v>
          </cell>
          <cell r="E5389" t="str">
            <v>F</v>
          </cell>
        </row>
        <row r="5390">
          <cell r="B5390" t="str">
            <v>F514600</v>
          </cell>
          <cell r="C5390" t="str">
            <v>F514600</v>
          </cell>
          <cell r="D5390">
            <v>11</v>
          </cell>
          <cell r="E5390" t="str">
            <v>F</v>
          </cell>
        </row>
        <row r="5391">
          <cell r="B5391" t="str">
            <v>F514601</v>
          </cell>
          <cell r="C5391" t="str">
            <v>F514601</v>
          </cell>
          <cell r="D5391">
            <v>11</v>
          </cell>
          <cell r="E5391" t="str">
            <v>F</v>
          </cell>
        </row>
        <row r="5392">
          <cell r="B5392" t="str">
            <v>F514602</v>
          </cell>
          <cell r="C5392" t="str">
            <v>F514602</v>
          </cell>
          <cell r="D5392">
            <v>11</v>
          </cell>
          <cell r="E5392" t="str">
            <v>F</v>
          </cell>
        </row>
        <row r="5393">
          <cell r="B5393" t="str">
            <v>F514603</v>
          </cell>
          <cell r="C5393" t="str">
            <v>F514603</v>
          </cell>
          <cell r="D5393">
            <v>11</v>
          </cell>
          <cell r="E5393" t="str">
            <v>F</v>
          </cell>
        </row>
        <row r="5394">
          <cell r="B5394" t="str">
            <v>1000RKMAIN</v>
          </cell>
          <cell r="C5394" t="str">
            <v>RKMAIN</v>
          </cell>
          <cell r="D5394">
            <v>12</v>
          </cell>
          <cell r="E5394" t="str">
            <v>G</v>
          </cell>
        </row>
        <row r="5395">
          <cell r="B5395" t="str">
            <v>F513796</v>
          </cell>
          <cell r="C5395" t="str">
            <v>F513796</v>
          </cell>
          <cell r="D5395">
            <v>13</v>
          </cell>
          <cell r="E5395" t="str">
            <v>F</v>
          </cell>
        </row>
        <row r="5396">
          <cell r="B5396" t="str">
            <v>F513797</v>
          </cell>
          <cell r="C5396" t="str">
            <v>F513797</v>
          </cell>
          <cell r="D5396">
            <v>13</v>
          </cell>
          <cell r="E5396" t="str">
            <v>F</v>
          </cell>
        </row>
        <row r="5397">
          <cell r="B5397" t="str">
            <v>F513798</v>
          </cell>
          <cell r="C5397" t="str">
            <v>F513798</v>
          </cell>
          <cell r="D5397">
            <v>13</v>
          </cell>
          <cell r="E5397" t="str">
            <v>F</v>
          </cell>
        </row>
        <row r="5398">
          <cell r="B5398" t="str">
            <v>F513799</v>
          </cell>
          <cell r="C5398" t="str">
            <v>F513799</v>
          </cell>
          <cell r="D5398">
            <v>13</v>
          </cell>
          <cell r="E5398" t="str">
            <v>F</v>
          </cell>
        </row>
        <row r="5399">
          <cell r="B5399" t="str">
            <v>F513800</v>
          </cell>
          <cell r="C5399" t="str">
            <v>F513800</v>
          </cell>
          <cell r="D5399">
            <v>13</v>
          </cell>
          <cell r="E5399" t="str">
            <v>F</v>
          </cell>
        </row>
        <row r="5400">
          <cell r="B5400" t="str">
            <v>F513801</v>
          </cell>
          <cell r="C5400" t="str">
            <v>F513801</v>
          </cell>
          <cell r="D5400">
            <v>13</v>
          </cell>
          <cell r="E5400" t="str">
            <v>F</v>
          </cell>
        </row>
        <row r="5401">
          <cell r="B5401" t="str">
            <v>1000RSSCSITE</v>
          </cell>
          <cell r="C5401" t="str">
            <v>RSSCSITE</v>
          </cell>
          <cell r="D5401">
            <v>10</v>
          </cell>
          <cell r="E5401" t="str">
            <v>G</v>
          </cell>
        </row>
        <row r="5402">
          <cell r="B5402" t="str">
            <v>F514604</v>
          </cell>
          <cell r="C5402" t="str">
            <v>F514604</v>
          </cell>
          <cell r="D5402">
            <v>11</v>
          </cell>
          <cell r="E5402" t="str">
            <v>F</v>
          </cell>
        </row>
        <row r="5403">
          <cell r="B5403" t="str">
            <v>F514605</v>
          </cell>
          <cell r="C5403" t="str">
            <v>F514605</v>
          </cell>
          <cell r="D5403">
            <v>11</v>
          </cell>
          <cell r="E5403" t="str">
            <v>F</v>
          </cell>
        </row>
        <row r="5404">
          <cell r="B5404" t="str">
            <v>F514606</v>
          </cell>
          <cell r="C5404" t="str">
            <v>F514606</v>
          </cell>
          <cell r="D5404">
            <v>11</v>
          </cell>
          <cell r="E5404" t="str">
            <v>F</v>
          </cell>
        </row>
        <row r="5405">
          <cell r="B5405" t="str">
            <v>F514607</v>
          </cell>
          <cell r="C5405" t="str">
            <v>F514607</v>
          </cell>
          <cell r="D5405">
            <v>11</v>
          </cell>
          <cell r="E5405" t="str">
            <v>F</v>
          </cell>
        </row>
        <row r="5406">
          <cell r="B5406" t="str">
            <v>F514608</v>
          </cell>
          <cell r="C5406" t="str">
            <v>F514608</v>
          </cell>
          <cell r="D5406">
            <v>11</v>
          </cell>
          <cell r="E5406" t="str">
            <v>F</v>
          </cell>
        </row>
        <row r="5407">
          <cell r="B5407" t="str">
            <v>F514609</v>
          </cell>
          <cell r="C5407" t="str">
            <v>F514609</v>
          </cell>
          <cell r="D5407">
            <v>11</v>
          </cell>
          <cell r="E5407" t="str">
            <v>F</v>
          </cell>
        </row>
        <row r="5408">
          <cell r="B5408" t="str">
            <v>F514610</v>
          </cell>
          <cell r="C5408" t="str">
            <v>F514610</v>
          </cell>
          <cell r="D5408">
            <v>11</v>
          </cell>
          <cell r="E5408" t="str">
            <v>F</v>
          </cell>
        </row>
        <row r="5409">
          <cell r="B5409" t="str">
            <v>1000RSSCMAIN</v>
          </cell>
          <cell r="C5409" t="str">
            <v>RSSCMAIN</v>
          </cell>
          <cell r="D5409">
            <v>12</v>
          </cell>
          <cell r="E5409" t="str">
            <v>G</v>
          </cell>
        </row>
        <row r="5410">
          <cell r="B5410" t="str">
            <v>F514611</v>
          </cell>
          <cell r="C5410" t="str">
            <v>F514611</v>
          </cell>
          <cell r="D5410">
            <v>13</v>
          </cell>
          <cell r="E5410" t="str">
            <v>F</v>
          </cell>
        </row>
        <row r="5411">
          <cell r="B5411" t="str">
            <v>F514612</v>
          </cell>
          <cell r="C5411" t="str">
            <v>F514612</v>
          </cell>
          <cell r="D5411">
            <v>13</v>
          </cell>
          <cell r="E5411" t="str">
            <v>F</v>
          </cell>
        </row>
        <row r="5412">
          <cell r="B5412" t="str">
            <v>F514613</v>
          </cell>
          <cell r="C5412" t="str">
            <v>F514613</v>
          </cell>
          <cell r="D5412">
            <v>13</v>
          </cell>
          <cell r="E5412" t="str">
            <v>F</v>
          </cell>
        </row>
        <row r="5413">
          <cell r="B5413" t="str">
            <v>F514614</v>
          </cell>
          <cell r="C5413" t="str">
            <v>F514614</v>
          </cell>
          <cell r="D5413">
            <v>13</v>
          </cell>
          <cell r="E5413" t="str">
            <v>F</v>
          </cell>
        </row>
        <row r="5414">
          <cell r="B5414" t="str">
            <v>F514615</v>
          </cell>
          <cell r="C5414" t="str">
            <v>F514615</v>
          </cell>
          <cell r="D5414">
            <v>13</v>
          </cell>
          <cell r="E5414" t="str">
            <v>F</v>
          </cell>
        </row>
        <row r="5415">
          <cell r="B5415" t="str">
            <v>F514616</v>
          </cell>
          <cell r="C5415" t="str">
            <v>F514616</v>
          </cell>
          <cell r="D5415">
            <v>13</v>
          </cell>
          <cell r="E5415" t="str">
            <v>F</v>
          </cell>
        </row>
        <row r="5416">
          <cell r="B5416" t="str">
            <v>1000RSSCGRG</v>
          </cell>
          <cell r="C5416" t="str">
            <v>RSSCGRG</v>
          </cell>
          <cell r="D5416">
            <v>12</v>
          </cell>
          <cell r="E5416" t="str">
            <v>G</v>
          </cell>
        </row>
        <row r="5417">
          <cell r="B5417" t="str">
            <v>F514617</v>
          </cell>
          <cell r="C5417" t="str">
            <v>F514617</v>
          </cell>
          <cell r="D5417">
            <v>13</v>
          </cell>
          <cell r="E5417" t="str">
            <v>F</v>
          </cell>
        </row>
        <row r="5418">
          <cell r="B5418" t="str">
            <v>F514618</v>
          </cell>
          <cell r="C5418" t="str">
            <v>F514618</v>
          </cell>
          <cell r="D5418">
            <v>13</v>
          </cell>
          <cell r="E5418" t="str">
            <v>F</v>
          </cell>
        </row>
        <row r="5419">
          <cell r="B5419" t="str">
            <v>F514619</v>
          </cell>
          <cell r="C5419" t="str">
            <v>F514619</v>
          </cell>
          <cell r="D5419">
            <v>13</v>
          </cell>
          <cell r="E5419" t="str">
            <v>F</v>
          </cell>
        </row>
        <row r="5420">
          <cell r="B5420" t="str">
            <v>F514620</v>
          </cell>
          <cell r="C5420" t="str">
            <v>F514620</v>
          </cell>
          <cell r="D5420">
            <v>13</v>
          </cell>
          <cell r="E5420" t="str">
            <v>F</v>
          </cell>
        </row>
        <row r="5421">
          <cell r="B5421" t="str">
            <v>F514621</v>
          </cell>
          <cell r="C5421" t="str">
            <v>F514621</v>
          </cell>
          <cell r="D5421">
            <v>13</v>
          </cell>
          <cell r="E5421" t="str">
            <v>F</v>
          </cell>
        </row>
        <row r="5422">
          <cell r="B5422" t="str">
            <v>F514622</v>
          </cell>
          <cell r="C5422" t="str">
            <v>F514622</v>
          </cell>
          <cell r="D5422">
            <v>13</v>
          </cell>
          <cell r="E5422" t="str">
            <v>F</v>
          </cell>
        </row>
        <row r="5423">
          <cell r="B5423" t="str">
            <v>1000RSSCPRFB</v>
          </cell>
          <cell r="C5423" t="str">
            <v>RSSCPRFB</v>
          </cell>
          <cell r="D5423">
            <v>12</v>
          </cell>
          <cell r="E5423" t="str">
            <v>G</v>
          </cell>
        </row>
        <row r="5424">
          <cell r="B5424" t="str">
            <v>F514623</v>
          </cell>
          <cell r="C5424" t="str">
            <v>F514623</v>
          </cell>
          <cell r="D5424">
            <v>13</v>
          </cell>
          <cell r="E5424" t="str">
            <v>F</v>
          </cell>
        </row>
        <row r="5425">
          <cell r="B5425" t="str">
            <v>F514624</v>
          </cell>
          <cell r="C5425" t="str">
            <v>F514624</v>
          </cell>
          <cell r="D5425">
            <v>13</v>
          </cell>
          <cell r="E5425" t="str">
            <v>F</v>
          </cell>
        </row>
        <row r="5426">
          <cell r="B5426" t="str">
            <v>F514625</v>
          </cell>
          <cell r="C5426" t="str">
            <v>F514625</v>
          </cell>
          <cell r="D5426">
            <v>13</v>
          </cell>
          <cell r="E5426" t="str">
            <v>F</v>
          </cell>
        </row>
        <row r="5427">
          <cell r="B5427" t="str">
            <v>F514626</v>
          </cell>
          <cell r="C5427" t="str">
            <v>F514626</v>
          </cell>
          <cell r="D5427">
            <v>13</v>
          </cell>
          <cell r="E5427" t="str">
            <v>F</v>
          </cell>
        </row>
        <row r="5428">
          <cell r="B5428" t="str">
            <v>F514627</v>
          </cell>
          <cell r="C5428" t="str">
            <v>F514627</v>
          </cell>
          <cell r="D5428">
            <v>13</v>
          </cell>
          <cell r="E5428" t="str">
            <v>F</v>
          </cell>
        </row>
        <row r="5429">
          <cell r="B5429" t="str">
            <v>F514628</v>
          </cell>
          <cell r="C5429" t="str">
            <v>F514628</v>
          </cell>
          <cell r="D5429">
            <v>13</v>
          </cell>
          <cell r="E5429" t="str">
            <v>F</v>
          </cell>
        </row>
        <row r="5430">
          <cell r="B5430" t="str">
            <v>1000RSSCOFF</v>
          </cell>
          <cell r="C5430" t="str">
            <v>RSSCOFF</v>
          </cell>
          <cell r="D5430">
            <v>12</v>
          </cell>
          <cell r="E5430" t="str">
            <v>G</v>
          </cell>
        </row>
        <row r="5431">
          <cell r="B5431" t="str">
            <v>F514629</v>
          </cell>
          <cell r="C5431" t="str">
            <v>F514629</v>
          </cell>
          <cell r="D5431">
            <v>13</v>
          </cell>
          <cell r="E5431" t="str">
            <v>F</v>
          </cell>
        </row>
        <row r="5432">
          <cell r="B5432" t="str">
            <v>F514630</v>
          </cell>
          <cell r="C5432" t="str">
            <v>F514630</v>
          </cell>
          <cell r="D5432">
            <v>13</v>
          </cell>
          <cell r="E5432" t="str">
            <v>F</v>
          </cell>
        </row>
        <row r="5433">
          <cell r="B5433" t="str">
            <v>F514631</v>
          </cell>
          <cell r="C5433" t="str">
            <v>F514631</v>
          </cell>
          <cell r="D5433">
            <v>13</v>
          </cell>
          <cell r="E5433" t="str">
            <v>F</v>
          </cell>
        </row>
        <row r="5434">
          <cell r="B5434" t="str">
            <v>F514632</v>
          </cell>
          <cell r="C5434" t="str">
            <v>F514632</v>
          </cell>
          <cell r="D5434">
            <v>13</v>
          </cell>
          <cell r="E5434" t="str">
            <v>F</v>
          </cell>
        </row>
        <row r="5435">
          <cell r="B5435" t="str">
            <v>F514633</v>
          </cell>
          <cell r="C5435" t="str">
            <v>F514633</v>
          </cell>
          <cell r="D5435">
            <v>13</v>
          </cell>
          <cell r="E5435" t="str">
            <v>F</v>
          </cell>
        </row>
        <row r="5436">
          <cell r="B5436" t="str">
            <v>F514634</v>
          </cell>
          <cell r="C5436" t="str">
            <v>F514634</v>
          </cell>
          <cell r="D5436">
            <v>13</v>
          </cell>
          <cell r="E5436" t="str">
            <v>F</v>
          </cell>
        </row>
        <row r="5437">
          <cell r="B5437" t="str">
            <v>1000RCFSITE</v>
          </cell>
          <cell r="C5437" t="str">
            <v>RCFSITE</v>
          </cell>
          <cell r="D5437">
            <v>10</v>
          </cell>
          <cell r="E5437" t="str">
            <v>G</v>
          </cell>
        </row>
        <row r="5438">
          <cell r="B5438" t="str">
            <v>F514635</v>
          </cell>
          <cell r="C5438" t="str">
            <v>F514635</v>
          </cell>
          <cell r="D5438">
            <v>11</v>
          </cell>
          <cell r="E5438" t="str">
            <v>F</v>
          </cell>
        </row>
        <row r="5439">
          <cell r="B5439" t="str">
            <v>F514636</v>
          </cell>
          <cell r="C5439" t="str">
            <v>F514636</v>
          </cell>
          <cell r="D5439">
            <v>11</v>
          </cell>
          <cell r="E5439" t="str">
            <v>F</v>
          </cell>
        </row>
        <row r="5440">
          <cell r="B5440" t="str">
            <v>F514637</v>
          </cell>
          <cell r="C5440" t="str">
            <v>F514637</v>
          </cell>
          <cell r="D5440">
            <v>11</v>
          </cell>
          <cell r="E5440" t="str">
            <v>F</v>
          </cell>
        </row>
        <row r="5441">
          <cell r="B5441" t="str">
            <v>F514638</v>
          </cell>
          <cell r="C5441" t="str">
            <v>F514638</v>
          </cell>
          <cell r="D5441">
            <v>11</v>
          </cell>
          <cell r="E5441" t="str">
            <v>F</v>
          </cell>
        </row>
        <row r="5442">
          <cell r="B5442" t="str">
            <v>F514639</v>
          </cell>
          <cell r="C5442" t="str">
            <v>F514639</v>
          </cell>
          <cell r="D5442">
            <v>11</v>
          </cell>
          <cell r="E5442" t="str">
            <v>F</v>
          </cell>
        </row>
        <row r="5443">
          <cell r="B5443" t="str">
            <v>F514640</v>
          </cell>
          <cell r="C5443" t="str">
            <v>F514640</v>
          </cell>
          <cell r="D5443">
            <v>11</v>
          </cell>
          <cell r="E5443" t="str">
            <v>F</v>
          </cell>
        </row>
        <row r="5444">
          <cell r="B5444" t="str">
            <v>F514641</v>
          </cell>
          <cell r="C5444" t="str">
            <v>F514641</v>
          </cell>
          <cell r="D5444">
            <v>11</v>
          </cell>
          <cell r="E5444" t="str">
            <v>F</v>
          </cell>
        </row>
        <row r="5445">
          <cell r="B5445" t="str">
            <v>1000RCFBLDGC</v>
          </cell>
          <cell r="C5445" t="str">
            <v>RCFBLDGC</v>
          </cell>
          <cell r="D5445">
            <v>12</v>
          </cell>
          <cell r="E5445" t="str">
            <v>G</v>
          </cell>
        </row>
        <row r="5446">
          <cell r="B5446" t="str">
            <v>F514642</v>
          </cell>
          <cell r="C5446" t="str">
            <v>F514642</v>
          </cell>
          <cell r="D5446">
            <v>13</v>
          </cell>
          <cell r="E5446" t="str">
            <v>F</v>
          </cell>
        </row>
        <row r="5447">
          <cell r="B5447" t="str">
            <v>F514643</v>
          </cell>
          <cell r="C5447" t="str">
            <v>F514643</v>
          </cell>
          <cell r="D5447">
            <v>13</v>
          </cell>
          <cell r="E5447" t="str">
            <v>F</v>
          </cell>
        </row>
        <row r="5448">
          <cell r="B5448" t="str">
            <v>F514644</v>
          </cell>
          <cell r="C5448" t="str">
            <v>F514644</v>
          </cell>
          <cell r="D5448">
            <v>13</v>
          </cell>
          <cell r="E5448" t="str">
            <v>F</v>
          </cell>
        </row>
        <row r="5449">
          <cell r="B5449" t="str">
            <v>F514645</v>
          </cell>
          <cell r="C5449" t="str">
            <v>F514645</v>
          </cell>
          <cell r="D5449">
            <v>13</v>
          </cell>
          <cell r="E5449" t="str">
            <v>F</v>
          </cell>
        </row>
        <row r="5450">
          <cell r="B5450" t="str">
            <v>F514646</v>
          </cell>
          <cell r="C5450" t="str">
            <v>F514646</v>
          </cell>
          <cell r="D5450">
            <v>13</v>
          </cell>
          <cell r="E5450" t="str">
            <v>F</v>
          </cell>
        </row>
        <row r="5451">
          <cell r="B5451" t="str">
            <v>F514647</v>
          </cell>
          <cell r="C5451" t="str">
            <v>F514647</v>
          </cell>
          <cell r="D5451">
            <v>13</v>
          </cell>
          <cell r="E5451" t="str">
            <v>F</v>
          </cell>
        </row>
        <row r="5452">
          <cell r="B5452" t="str">
            <v>1000RCFBLDGB</v>
          </cell>
          <cell r="C5452" t="str">
            <v>RCFBLDGB</v>
          </cell>
          <cell r="D5452">
            <v>12</v>
          </cell>
          <cell r="E5452" t="str">
            <v>G</v>
          </cell>
        </row>
        <row r="5453">
          <cell r="B5453" t="str">
            <v>F514648</v>
          </cell>
          <cell r="C5453" t="str">
            <v>F514648</v>
          </cell>
          <cell r="D5453">
            <v>13</v>
          </cell>
          <cell r="E5453" t="str">
            <v>F</v>
          </cell>
        </row>
        <row r="5454">
          <cell r="B5454" t="str">
            <v>F514649</v>
          </cell>
          <cell r="C5454" t="str">
            <v>F514649</v>
          </cell>
          <cell r="D5454">
            <v>13</v>
          </cell>
          <cell r="E5454" t="str">
            <v>F</v>
          </cell>
        </row>
        <row r="5455">
          <cell r="B5455" t="str">
            <v>F514650</v>
          </cell>
          <cell r="C5455" t="str">
            <v>F514650</v>
          </cell>
          <cell r="D5455">
            <v>13</v>
          </cell>
          <cell r="E5455" t="str">
            <v>F</v>
          </cell>
        </row>
        <row r="5456">
          <cell r="B5456" t="str">
            <v>F514651</v>
          </cell>
          <cell r="C5456" t="str">
            <v>F514651</v>
          </cell>
          <cell r="D5456">
            <v>13</v>
          </cell>
          <cell r="E5456" t="str">
            <v>F</v>
          </cell>
        </row>
        <row r="5457">
          <cell r="B5457" t="str">
            <v>F514652</v>
          </cell>
          <cell r="C5457" t="str">
            <v>F514652</v>
          </cell>
          <cell r="D5457">
            <v>13</v>
          </cell>
          <cell r="E5457" t="str">
            <v>F</v>
          </cell>
        </row>
        <row r="5458">
          <cell r="B5458" t="str">
            <v>F514653</v>
          </cell>
          <cell r="C5458" t="str">
            <v>F514653</v>
          </cell>
          <cell r="D5458">
            <v>13</v>
          </cell>
          <cell r="E5458" t="str">
            <v>F</v>
          </cell>
        </row>
        <row r="5459">
          <cell r="B5459" t="str">
            <v>1000RCFBLDGD</v>
          </cell>
          <cell r="C5459" t="str">
            <v>RCFBLDGD</v>
          </cell>
          <cell r="D5459">
            <v>12</v>
          </cell>
          <cell r="E5459" t="str">
            <v>G</v>
          </cell>
        </row>
        <row r="5460">
          <cell r="B5460" t="str">
            <v>F514654</v>
          </cell>
          <cell r="C5460" t="str">
            <v>F514654</v>
          </cell>
          <cell r="D5460">
            <v>13</v>
          </cell>
          <cell r="E5460" t="str">
            <v>F</v>
          </cell>
        </row>
        <row r="5461">
          <cell r="B5461" t="str">
            <v>F514655</v>
          </cell>
          <cell r="C5461" t="str">
            <v>F514655</v>
          </cell>
          <cell r="D5461">
            <v>13</v>
          </cell>
          <cell r="E5461" t="str">
            <v>F</v>
          </cell>
        </row>
        <row r="5462">
          <cell r="B5462" t="str">
            <v>F514656</v>
          </cell>
          <cell r="C5462" t="str">
            <v>F514656</v>
          </cell>
          <cell r="D5462">
            <v>13</v>
          </cell>
          <cell r="E5462" t="str">
            <v>F</v>
          </cell>
        </row>
        <row r="5463">
          <cell r="B5463" t="str">
            <v>F514657</v>
          </cell>
          <cell r="C5463" t="str">
            <v>F514657</v>
          </cell>
          <cell r="D5463">
            <v>13</v>
          </cell>
          <cell r="E5463" t="str">
            <v>F</v>
          </cell>
        </row>
        <row r="5464">
          <cell r="B5464" t="str">
            <v>F514658</v>
          </cell>
          <cell r="C5464" t="str">
            <v>F514658</v>
          </cell>
          <cell r="D5464">
            <v>13</v>
          </cell>
          <cell r="E5464" t="str">
            <v>F</v>
          </cell>
        </row>
        <row r="5465">
          <cell r="B5465" t="str">
            <v>F514659</v>
          </cell>
          <cell r="C5465" t="str">
            <v>F514659</v>
          </cell>
          <cell r="D5465">
            <v>13</v>
          </cell>
          <cell r="E5465" t="str">
            <v>F</v>
          </cell>
        </row>
        <row r="5466">
          <cell r="B5466" t="str">
            <v>1000SKSCSITE</v>
          </cell>
          <cell r="C5466" t="str">
            <v>SKSCSITE</v>
          </cell>
          <cell r="D5466">
            <v>10</v>
          </cell>
          <cell r="E5466" t="str">
            <v>G</v>
          </cell>
        </row>
        <row r="5467">
          <cell r="B5467" t="str">
            <v>F514660</v>
          </cell>
          <cell r="C5467" t="str">
            <v>F514660</v>
          </cell>
          <cell r="D5467">
            <v>11</v>
          </cell>
          <cell r="E5467" t="str">
            <v>F</v>
          </cell>
        </row>
        <row r="5468">
          <cell r="B5468" t="str">
            <v>F514661</v>
          </cell>
          <cell r="C5468" t="str">
            <v>F514661</v>
          </cell>
          <cell r="D5468">
            <v>11</v>
          </cell>
          <cell r="E5468" t="str">
            <v>F</v>
          </cell>
        </row>
        <row r="5469">
          <cell r="B5469" t="str">
            <v>F514662</v>
          </cell>
          <cell r="C5469" t="str">
            <v>F514662</v>
          </cell>
          <cell r="D5469">
            <v>11</v>
          </cell>
          <cell r="E5469" t="str">
            <v>F</v>
          </cell>
        </row>
        <row r="5470">
          <cell r="B5470" t="str">
            <v>F514663</v>
          </cell>
          <cell r="C5470" t="str">
            <v>F514663</v>
          </cell>
          <cell r="D5470">
            <v>11</v>
          </cell>
          <cell r="E5470" t="str">
            <v>F</v>
          </cell>
        </row>
        <row r="5471">
          <cell r="B5471" t="str">
            <v>F514664</v>
          </cell>
          <cell r="C5471" t="str">
            <v>F514664</v>
          </cell>
          <cell r="D5471">
            <v>11</v>
          </cell>
          <cell r="E5471" t="str">
            <v>F</v>
          </cell>
        </row>
        <row r="5472">
          <cell r="B5472" t="str">
            <v>F514665</v>
          </cell>
          <cell r="C5472" t="str">
            <v>F514665</v>
          </cell>
          <cell r="D5472">
            <v>11</v>
          </cell>
          <cell r="E5472" t="str">
            <v>F</v>
          </cell>
        </row>
        <row r="5473">
          <cell r="B5473" t="str">
            <v>F514666</v>
          </cell>
          <cell r="C5473" t="str">
            <v>F514666</v>
          </cell>
          <cell r="D5473">
            <v>11</v>
          </cell>
          <cell r="E5473" t="str">
            <v>F</v>
          </cell>
        </row>
        <row r="5474">
          <cell r="B5474" t="str">
            <v>1000SKSCMAIN</v>
          </cell>
          <cell r="C5474" t="str">
            <v>SKSCMAIN</v>
          </cell>
          <cell r="D5474">
            <v>12</v>
          </cell>
          <cell r="E5474" t="str">
            <v>G</v>
          </cell>
        </row>
        <row r="5475">
          <cell r="B5475" t="str">
            <v>F514667</v>
          </cell>
          <cell r="C5475" t="str">
            <v>F514667</v>
          </cell>
          <cell r="D5475">
            <v>13</v>
          </cell>
          <cell r="E5475" t="str">
            <v>F</v>
          </cell>
        </row>
        <row r="5476">
          <cell r="B5476" t="str">
            <v>F514668</v>
          </cell>
          <cell r="C5476" t="str">
            <v>F514668</v>
          </cell>
          <cell r="D5476">
            <v>13</v>
          </cell>
          <cell r="E5476" t="str">
            <v>F</v>
          </cell>
        </row>
        <row r="5477">
          <cell r="B5477" t="str">
            <v>F514669</v>
          </cell>
          <cell r="C5477" t="str">
            <v>F514669</v>
          </cell>
          <cell r="D5477">
            <v>13</v>
          </cell>
          <cell r="E5477" t="str">
            <v>F</v>
          </cell>
        </row>
        <row r="5478">
          <cell r="B5478" t="str">
            <v>F514670</v>
          </cell>
          <cell r="C5478" t="str">
            <v>F514670</v>
          </cell>
          <cell r="D5478">
            <v>13</v>
          </cell>
          <cell r="E5478" t="str">
            <v>F</v>
          </cell>
        </row>
        <row r="5479">
          <cell r="B5479" t="str">
            <v>F514671</v>
          </cell>
          <cell r="C5479" t="str">
            <v>F514671</v>
          </cell>
          <cell r="D5479">
            <v>13</v>
          </cell>
          <cell r="E5479" t="str">
            <v>F</v>
          </cell>
        </row>
        <row r="5480">
          <cell r="B5480" t="str">
            <v>F514672</v>
          </cell>
          <cell r="C5480" t="str">
            <v>F514672</v>
          </cell>
          <cell r="D5480">
            <v>13</v>
          </cell>
          <cell r="E5480" t="str">
            <v>F</v>
          </cell>
        </row>
        <row r="5481">
          <cell r="B5481" t="str">
            <v>1000SKSCWHSE</v>
          </cell>
          <cell r="C5481" t="str">
            <v>SKSCWHSE</v>
          </cell>
          <cell r="D5481">
            <v>12</v>
          </cell>
          <cell r="E5481" t="str">
            <v>G</v>
          </cell>
        </row>
        <row r="5482">
          <cell r="B5482" t="str">
            <v>F514673</v>
          </cell>
          <cell r="C5482" t="str">
            <v>F514673</v>
          </cell>
          <cell r="D5482">
            <v>13</v>
          </cell>
          <cell r="E5482" t="str">
            <v>F</v>
          </cell>
        </row>
        <row r="5483">
          <cell r="B5483" t="str">
            <v>F514674</v>
          </cell>
          <cell r="C5483" t="str">
            <v>F514674</v>
          </cell>
          <cell r="D5483">
            <v>13</v>
          </cell>
          <cell r="E5483" t="str">
            <v>F</v>
          </cell>
        </row>
        <row r="5484">
          <cell r="B5484" t="str">
            <v>F514675</v>
          </cell>
          <cell r="C5484" t="str">
            <v>F514675</v>
          </cell>
          <cell r="D5484">
            <v>13</v>
          </cell>
          <cell r="E5484" t="str">
            <v>F</v>
          </cell>
        </row>
        <row r="5485">
          <cell r="B5485" t="str">
            <v>F514676</v>
          </cell>
          <cell r="C5485" t="str">
            <v>F514676</v>
          </cell>
          <cell r="D5485">
            <v>13</v>
          </cell>
          <cell r="E5485" t="str">
            <v>F</v>
          </cell>
        </row>
        <row r="5486">
          <cell r="B5486" t="str">
            <v>F514677</v>
          </cell>
          <cell r="C5486" t="str">
            <v>F514677</v>
          </cell>
          <cell r="D5486">
            <v>13</v>
          </cell>
          <cell r="E5486" t="str">
            <v>F</v>
          </cell>
        </row>
        <row r="5487">
          <cell r="B5487" t="str">
            <v>F514678</v>
          </cell>
          <cell r="C5487" t="str">
            <v>F514678</v>
          </cell>
          <cell r="D5487">
            <v>13</v>
          </cell>
          <cell r="E5487" t="str">
            <v>F</v>
          </cell>
        </row>
        <row r="5488">
          <cell r="B5488" t="str">
            <v>1000SKSCGRG</v>
          </cell>
          <cell r="C5488" t="str">
            <v>SKSCGRG</v>
          </cell>
          <cell r="D5488">
            <v>12</v>
          </cell>
          <cell r="E5488" t="str">
            <v>G</v>
          </cell>
        </row>
        <row r="5489">
          <cell r="B5489" t="str">
            <v>F514679</v>
          </cell>
          <cell r="C5489" t="str">
            <v>F514679</v>
          </cell>
          <cell r="D5489">
            <v>13</v>
          </cell>
          <cell r="E5489" t="str">
            <v>F</v>
          </cell>
        </row>
        <row r="5490">
          <cell r="B5490" t="str">
            <v>F514680</v>
          </cell>
          <cell r="C5490" t="str">
            <v>F514680</v>
          </cell>
          <cell r="D5490">
            <v>13</v>
          </cell>
          <cell r="E5490" t="str">
            <v>F</v>
          </cell>
        </row>
        <row r="5491">
          <cell r="B5491" t="str">
            <v>F514681</v>
          </cell>
          <cell r="C5491" t="str">
            <v>F514681</v>
          </cell>
          <cell r="D5491">
            <v>13</v>
          </cell>
          <cell r="E5491" t="str">
            <v>F</v>
          </cell>
        </row>
        <row r="5492">
          <cell r="B5492" t="str">
            <v>F514682</v>
          </cell>
          <cell r="C5492" t="str">
            <v>F514682</v>
          </cell>
          <cell r="D5492">
            <v>13</v>
          </cell>
          <cell r="E5492" t="str">
            <v>F</v>
          </cell>
        </row>
        <row r="5493">
          <cell r="B5493" t="str">
            <v>F514683</v>
          </cell>
          <cell r="C5493" t="str">
            <v>F514683</v>
          </cell>
          <cell r="D5493">
            <v>13</v>
          </cell>
          <cell r="E5493" t="str">
            <v>F</v>
          </cell>
        </row>
        <row r="5494">
          <cell r="B5494" t="str">
            <v>F514684</v>
          </cell>
          <cell r="C5494" t="str">
            <v>F514684</v>
          </cell>
          <cell r="D5494">
            <v>13</v>
          </cell>
          <cell r="E5494" t="str">
            <v>F</v>
          </cell>
        </row>
        <row r="5495">
          <cell r="B5495" t="str">
            <v>1000SBROSITE</v>
          </cell>
          <cell r="C5495" t="str">
            <v>SBROSITE</v>
          </cell>
          <cell r="D5495">
            <v>10</v>
          </cell>
          <cell r="E5495" t="str">
            <v>G</v>
          </cell>
        </row>
        <row r="5496">
          <cell r="B5496" t="str">
            <v>F514685</v>
          </cell>
          <cell r="C5496" t="str">
            <v>F514685</v>
          </cell>
          <cell r="D5496">
            <v>11</v>
          </cell>
          <cell r="E5496" t="str">
            <v>F</v>
          </cell>
        </row>
        <row r="5497">
          <cell r="B5497" t="str">
            <v>F514686</v>
          </cell>
          <cell r="C5497" t="str">
            <v>F514686</v>
          </cell>
          <cell r="D5497">
            <v>11</v>
          </cell>
          <cell r="E5497" t="str">
            <v>F</v>
          </cell>
        </row>
        <row r="5498">
          <cell r="B5498" t="str">
            <v>F514687</v>
          </cell>
          <cell r="C5498" t="str">
            <v>F514687</v>
          </cell>
          <cell r="D5498">
            <v>11</v>
          </cell>
          <cell r="E5498" t="str">
            <v>F</v>
          </cell>
        </row>
        <row r="5499">
          <cell r="B5499" t="str">
            <v>F514688</v>
          </cell>
          <cell r="C5499" t="str">
            <v>F514688</v>
          </cell>
          <cell r="D5499">
            <v>11</v>
          </cell>
          <cell r="E5499" t="str">
            <v>F</v>
          </cell>
        </row>
        <row r="5500">
          <cell r="B5500" t="str">
            <v>F514689</v>
          </cell>
          <cell r="C5500" t="str">
            <v>F514689</v>
          </cell>
          <cell r="D5500">
            <v>11</v>
          </cell>
          <cell r="E5500" t="str">
            <v>F</v>
          </cell>
        </row>
        <row r="5501">
          <cell r="B5501" t="str">
            <v>F514690</v>
          </cell>
          <cell r="C5501" t="str">
            <v>F514690</v>
          </cell>
          <cell r="D5501">
            <v>11</v>
          </cell>
          <cell r="E5501" t="str">
            <v>F</v>
          </cell>
        </row>
        <row r="5502">
          <cell r="B5502" t="str">
            <v>F514691</v>
          </cell>
          <cell r="C5502" t="str">
            <v>F514691</v>
          </cell>
          <cell r="D5502">
            <v>11</v>
          </cell>
          <cell r="E5502" t="str">
            <v>F</v>
          </cell>
        </row>
        <row r="5503">
          <cell r="B5503" t="str">
            <v>1000SBROBLDG</v>
          </cell>
          <cell r="C5503" t="str">
            <v>SBROBLDG</v>
          </cell>
          <cell r="D5503">
            <v>12</v>
          </cell>
          <cell r="E5503" t="str">
            <v>G</v>
          </cell>
        </row>
        <row r="5504">
          <cell r="B5504" t="str">
            <v>F514692</v>
          </cell>
          <cell r="C5504" t="str">
            <v>F514692</v>
          </cell>
          <cell r="D5504">
            <v>13</v>
          </cell>
          <cell r="E5504" t="str">
            <v>F</v>
          </cell>
        </row>
        <row r="5505">
          <cell r="B5505" t="str">
            <v>F514693</v>
          </cell>
          <cell r="C5505" t="str">
            <v>F514693</v>
          </cell>
          <cell r="D5505">
            <v>13</v>
          </cell>
          <cell r="E5505" t="str">
            <v>F</v>
          </cell>
        </row>
        <row r="5506">
          <cell r="B5506" t="str">
            <v>F514694</v>
          </cell>
          <cell r="C5506" t="str">
            <v>F514694</v>
          </cell>
          <cell r="D5506">
            <v>13</v>
          </cell>
          <cell r="E5506" t="str">
            <v>F</v>
          </cell>
        </row>
        <row r="5507">
          <cell r="B5507" t="str">
            <v>F514695</v>
          </cell>
          <cell r="C5507" t="str">
            <v>F514695</v>
          </cell>
          <cell r="D5507">
            <v>13</v>
          </cell>
          <cell r="E5507" t="str">
            <v>F</v>
          </cell>
        </row>
        <row r="5508">
          <cell r="B5508" t="str">
            <v>F514696</v>
          </cell>
          <cell r="C5508" t="str">
            <v>F514696</v>
          </cell>
          <cell r="D5508">
            <v>13</v>
          </cell>
          <cell r="E5508" t="str">
            <v>F</v>
          </cell>
        </row>
        <row r="5509">
          <cell r="B5509" t="str">
            <v>F514697</v>
          </cell>
          <cell r="C5509" t="str">
            <v>F514697</v>
          </cell>
          <cell r="D5509">
            <v>13</v>
          </cell>
          <cell r="E5509" t="str">
            <v>F</v>
          </cell>
        </row>
        <row r="5510">
          <cell r="B5510" t="str">
            <v>1000SDBLDG</v>
          </cell>
          <cell r="C5510" t="str">
            <v>SDBLDG</v>
          </cell>
          <cell r="D5510">
            <v>10</v>
          </cell>
          <cell r="E5510" t="str">
            <v>G</v>
          </cell>
        </row>
        <row r="5511">
          <cell r="B5511" t="str">
            <v>F514698</v>
          </cell>
          <cell r="C5511" t="str">
            <v>F514698</v>
          </cell>
          <cell r="D5511">
            <v>11</v>
          </cell>
          <cell r="E5511" t="str">
            <v>F</v>
          </cell>
        </row>
        <row r="5512">
          <cell r="B5512" t="str">
            <v>F514699</v>
          </cell>
          <cell r="C5512" t="str">
            <v>F514699</v>
          </cell>
          <cell r="D5512">
            <v>11</v>
          </cell>
          <cell r="E5512" t="str">
            <v>F</v>
          </cell>
        </row>
        <row r="5513">
          <cell r="B5513" t="str">
            <v>F514700</v>
          </cell>
          <cell r="C5513" t="str">
            <v>F514700</v>
          </cell>
          <cell r="D5513">
            <v>11</v>
          </cell>
          <cell r="E5513" t="str">
            <v>F</v>
          </cell>
        </row>
        <row r="5514">
          <cell r="B5514" t="str">
            <v>F514701</v>
          </cell>
          <cell r="C5514" t="str">
            <v>F514701</v>
          </cell>
          <cell r="D5514">
            <v>11</v>
          </cell>
          <cell r="E5514" t="str">
            <v>F</v>
          </cell>
        </row>
        <row r="5515">
          <cell r="B5515" t="str">
            <v>F514702</v>
          </cell>
          <cell r="C5515" t="str">
            <v>F514702</v>
          </cell>
          <cell r="D5515">
            <v>11</v>
          </cell>
          <cell r="E5515" t="str">
            <v>F</v>
          </cell>
        </row>
        <row r="5516">
          <cell r="B5516" t="str">
            <v>F514703</v>
          </cell>
          <cell r="C5516" t="str">
            <v>F514703</v>
          </cell>
          <cell r="D5516">
            <v>11</v>
          </cell>
          <cell r="E5516" t="str">
            <v>F</v>
          </cell>
        </row>
        <row r="5517">
          <cell r="B5517" t="str">
            <v>F515305</v>
          </cell>
          <cell r="C5517" t="str">
            <v>F515305</v>
          </cell>
          <cell r="D5517">
            <v>11</v>
          </cell>
          <cell r="E5517" t="str">
            <v>F</v>
          </cell>
        </row>
        <row r="5518">
          <cell r="B5518" t="str">
            <v>1000SGVCCSITE</v>
          </cell>
          <cell r="C5518" t="str">
            <v>SGVCCSITE</v>
          </cell>
          <cell r="D5518">
            <v>10</v>
          </cell>
          <cell r="E5518" t="str">
            <v>G</v>
          </cell>
        </row>
        <row r="5519">
          <cell r="B5519" t="str">
            <v>F514704</v>
          </cell>
          <cell r="C5519" t="str">
            <v>F514704</v>
          </cell>
          <cell r="D5519">
            <v>11</v>
          </cell>
          <cell r="E5519" t="str">
            <v>F</v>
          </cell>
        </row>
        <row r="5520">
          <cell r="B5520" t="str">
            <v>F514705</v>
          </cell>
          <cell r="C5520" t="str">
            <v>F514705</v>
          </cell>
          <cell r="D5520">
            <v>11</v>
          </cell>
          <cell r="E5520" t="str">
            <v>F</v>
          </cell>
        </row>
        <row r="5521">
          <cell r="B5521" t="str">
            <v>F514706</v>
          </cell>
          <cell r="C5521" t="str">
            <v>F514706</v>
          </cell>
          <cell r="D5521">
            <v>11</v>
          </cell>
          <cell r="E5521" t="str">
            <v>F</v>
          </cell>
        </row>
        <row r="5522">
          <cell r="B5522" t="str">
            <v>F514707</v>
          </cell>
          <cell r="C5522" t="str">
            <v>F514707</v>
          </cell>
          <cell r="D5522">
            <v>11</v>
          </cell>
          <cell r="E5522" t="str">
            <v>F</v>
          </cell>
        </row>
        <row r="5523">
          <cell r="B5523" t="str">
            <v>F514708</v>
          </cell>
          <cell r="C5523" t="str">
            <v>F514708</v>
          </cell>
          <cell r="D5523">
            <v>11</v>
          </cell>
          <cell r="E5523" t="str">
            <v>F</v>
          </cell>
        </row>
        <row r="5524">
          <cell r="B5524" t="str">
            <v>F514709</v>
          </cell>
          <cell r="C5524" t="str">
            <v>F514709</v>
          </cell>
          <cell r="D5524">
            <v>11</v>
          </cell>
          <cell r="E5524" t="str">
            <v>F</v>
          </cell>
        </row>
        <row r="5525">
          <cell r="B5525" t="str">
            <v>F514710</v>
          </cell>
          <cell r="C5525" t="str">
            <v>F514710</v>
          </cell>
          <cell r="D5525">
            <v>11</v>
          </cell>
          <cell r="E5525" t="str">
            <v>F</v>
          </cell>
        </row>
        <row r="5526">
          <cell r="B5526" t="str">
            <v>1000SGVCCBL2</v>
          </cell>
          <cell r="C5526" t="str">
            <v>SGVCCBL2</v>
          </cell>
          <cell r="D5526">
            <v>12</v>
          </cell>
          <cell r="E5526" t="str">
            <v>G</v>
          </cell>
        </row>
        <row r="5527">
          <cell r="B5527" t="str">
            <v>F514711</v>
          </cell>
          <cell r="C5527" t="str">
            <v>F514711</v>
          </cell>
          <cell r="D5527">
            <v>13</v>
          </cell>
          <cell r="E5527" t="str">
            <v>F</v>
          </cell>
        </row>
        <row r="5528">
          <cell r="B5528" t="str">
            <v>F514712</v>
          </cell>
          <cell r="C5528" t="str">
            <v>F514712</v>
          </cell>
          <cell r="D5528">
            <v>13</v>
          </cell>
          <cell r="E5528" t="str">
            <v>F</v>
          </cell>
        </row>
        <row r="5529">
          <cell r="B5529" t="str">
            <v>F514713</v>
          </cell>
          <cell r="C5529" t="str">
            <v>F514713</v>
          </cell>
          <cell r="D5529">
            <v>13</v>
          </cell>
          <cell r="E5529" t="str">
            <v>F</v>
          </cell>
        </row>
        <row r="5530">
          <cell r="B5530" t="str">
            <v>F514714</v>
          </cell>
          <cell r="C5530" t="str">
            <v>F514714</v>
          </cell>
          <cell r="D5530">
            <v>13</v>
          </cell>
          <cell r="E5530" t="str">
            <v>F</v>
          </cell>
        </row>
        <row r="5531">
          <cell r="B5531" t="str">
            <v>F514715</v>
          </cell>
          <cell r="C5531" t="str">
            <v>F514715</v>
          </cell>
          <cell r="D5531">
            <v>13</v>
          </cell>
          <cell r="E5531" t="str">
            <v>F</v>
          </cell>
        </row>
        <row r="5532">
          <cell r="B5532" t="str">
            <v>F514716</v>
          </cell>
          <cell r="C5532" t="str">
            <v>F514716</v>
          </cell>
          <cell r="D5532">
            <v>13</v>
          </cell>
          <cell r="E5532" t="str">
            <v>F</v>
          </cell>
        </row>
        <row r="5533">
          <cell r="B5533" t="str">
            <v>1000SGVCCBL3</v>
          </cell>
          <cell r="C5533" t="str">
            <v>SGVCCBL3</v>
          </cell>
          <cell r="D5533">
            <v>12</v>
          </cell>
          <cell r="E5533" t="str">
            <v>G</v>
          </cell>
        </row>
        <row r="5534">
          <cell r="B5534" t="str">
            <v>F514717</v>
          </cell>
          <cell r="C5534" t="str">
            <v>F514717</v>
          </cell>
          <cell r="D5534">
            <v>13</v>
          </cell>
          <cell r="E5534" t="str">
            <v>F</v>
          </cell>
        </row>
        <row r="5535">
          <cell r="B5535" t="str">
            <v>F514718</v>
          </cell>
          <cell r="C5535" t="str">
            <v>F514718</v>
          </cell>
          <cell r="D5535">
            <v>13</v>
          </cell>
          <cell r="E5535" t="str">
            <v>F</v>
          </cell>
        </row>
        <row r="5536">
          <cell r="B5536" t="str">
            <v>F514719</v>
          </cell>
          <cell r="C5536" t="str">
            <v>F514719</v>
          </cell>
          <cell r="D5536">
            <v>13</v>
          </cell>
          <cell r="E5536" t="str">
            <v>F</v>
          </cell>
        </row>
        <row r="5537">
          <cell r="B5537" t="str">
            <v>F514720</v>
          </cell>
          <cell r="C5537" t="str">
            <v>F514720</v>
          </cell>
          <cell r="D5537">
            <v>13</v>
          </cell>
          <cell r="E5537" t="str">
            <v>F</v>
          </cell>
        </row>
        <row r="5538">
          <cell r="B5538" t="str">
            <v>F514721</v>
          </cell>
          <cell r="C5538" t="str">
            <v>F514721</v>
          </cell>
          <cell r="D5538">
            <v>13</v>
          </cell>
          <cell r="E5538" t="str">
            <v>F</v>
          </cell>
        </row>
        <row r="5539">
          <cell r="B5539" t="str">
            <v>F514722</v>
          </cell>
          <cell r="C5539" t="str">
            <v>F514722</v>
          </cell>
          <cell r="D5539">
            <v>13</v>
          </cell>
          <cell r="E5539" t="str">
            <v>F</v>
          </cell>
        </row>
        <row r="5540">
          <cell r="B5540" t="str">
            <v>1000SJACSCSITE</v>
          </cell>
          <cell r="C5540" t="str">
            <v>SJACSCSITE</v>
          </cell>
          <cell r="D5540">
            <v>10</v>
          </cell>
          <cell r="E5540" t="str">
            <v>G</v>
          </cell>
        </row>
        <row r="5541">
          <cell r="B5541" t="str">
            <v>F514723</v>
          </cell>
          <cell r="C5541" t="str">
            <v>F514723</v>
          </cell>
          <cell r="D5541">
            <v>11</v>
          </cell>
          <cell r="E5541" t="str">
            <v>F</v>
          </cell>
        </row>
        <row r="5542">
          <cell r="B5542" t="str">
            <v>F514724</v>
          </cell>
          <cell r="C5542" t="str">
            <v>F514724</v>
          </cell>
          <cell r="D5542">
            <v>11</v>
          </cell>
          <cell r="E5542" t="str">
            <v>F</v>
          </cell>
        </row>
        <row r="5543">
          <cell r="B5543" t="str">
            <v>F514725</v>
          </cell>
          <cell r="C5543" t="str">
            <v>F514725</v>
          </cell>
          <cell r="D5543">
            <v>11</v>
          </cell>
          <cell r="E5543" t="str">
            <v>F</v>
          </cell>
        </row>
        <row r="5544">
          <cell r="B5544" t="str">
            <v>F514726</v>
          </cell>
          <cell r="C5544" t="str">
            <v>F514726</v>
          </cell>
          <cell r="D5544">
            <v>11</v>
          </cell>
          <cell r="E5544" t="str">
            <v>F</v>
          </cell>
        </row>
        <row r="5545">
          <cell r="B5545" t="str">
            <v>F514727</v>
          </cell>
          <cell r="C5545" t="str">
            <v>F514727</v>
          </cell>
          <cell r="D5545">
            <v>11</v>
          </cell>
          <cell r="E5545" t="str">
            <v>F</v>
          </cell>
        </row>
        <row r="5546">
          <cell r="B5546" t="str">
            <v>F514728</v>
          </cell>
          <cell r="C5546" t="str">
            <v>F514728</v>
          </cell>
          <cell r="D5546">
            <v>11</v>
          </cell>
          <cell r="E5546" t="str">
            <v>F</v>
          </cell>
        </row>
        <row r="5547">
          <cell r="B5547" t="str">
            <v>F514729</v>
          </cell>
          <cell r="C5547" t="str">
            <v>F514729</v>
          </cell>
          <cell r="D5547">
            <v>11</v>
          </cell>
          <cell r="E5547" t="str">
            <v>F</v>
          </cell>
        </row>
        <row r="5548">
          <cell r="B5548" t="str">
            <v>1000SJACSCMAIN</v>
          </cell>
          <cell r="C5548" t="str">
            <v>SJACSCMAIN</v>
          </cell>
          <cell r="D5548">
            <v>12</v>
          </cell>
          <cell r="E5548" t="str">
            <v>G</v>
          </cell>
        </row>
        <row r="5549">
          <cell r="B5549" t="str">
            <v>F514730</v>
          </cell>
          <cell r="C5549" t="str">
            <v>F514730</v>
          </cell>
          <cell r="D5549">
            <v>13</v>
          </cell>
          <cell r="E5549" t="str">
            <v>F</v>
          </cell>
        </row>
        <row r="5550">
          <cell r="B5550" t="str">
            <v>F514731</v>
          </cell>
          <cell r="C5550" t="str">
            <v>F514731</v>
          </cell>
          <cell r="D5550">
            <v>13</v>
          </cell>
          <cell r="E5550" t="str">
            <v>F</v>
          </cell>
        </row>
        <row r="5551">
          <cell r="B5551" t="str">
            <v>F514732</v>
          </cell>
          <cell r="C5551" t="str">
            <v>F514732</v>
          </cell>
          <cell r="D5551">
            <v>13</v>
          </cell>
          <cell r="E5551" t="str">
            <v>F</v>
          </cell>
        </row>
        <row r="5552">
          <cell r="B5552" t="str">
            <v>F514733</v>
          </cell>
          <cell r="C5552" t="str">
            <v>F514733</v>
          </cell>
          <cell r="D5552">
            <v>13</v>
          </cell>
          <cell r="E5552" t="str">
            <v>F</v>
          </cell>
        </row>
        <row r="5553">
          <cell r="B5553" t="str">
            <v>F514734</v>
          </cell>
          <cell r="C5553" t="str">
            <v>F514734</v>
          </cell>
          <cell r="D5553">
            <v>13</v>
          </cell>
          <cell r="E5553" t="str">
            <v>F</v>
          </cell>
        </row>
        <row r="5554">
          <cell r="B5554" t="str">
            <v>F514735</v>
          </cell>
          <cell r="C5554" t="str">
            <v>F514735</v>
          </cell>
          <cell r="D5554">
            <v>13</v>
          </cell>
          <cell r="E5554" t="str">
            <v>F</v>
          </cell>
        </row>
        <row r="5555">
          <cell r="B5555" t="str">
            <v>1000SJACSCOFF2</v>
          </cell>
          <cell r="C5555" t="str">
            <v>SJACSCOFF2</v>
          </cell>
          <cell r="D5555">
            <v>12</v>
          </cell>
          <cell r="E5555" t="str">
            <v>G</v>
          </cell>
        </row>
        <row r="5556">
          <cell r="B5556" t="str">
            <v>F514736</v>
          </cell>
          <cell r="C5556" t="str">
            <v>F514736</v>
          </cell>
          <cell r="D5556">
            <v>13</v>
          </cell>
          <cell r="E5556" t="str">
            <v>F</v>
          </cell>
        </row>
        <row r="5557">
          <cell r="B5557" t="str">
            <v>F514737</v>
          </cell>
          <cell r="C5557" t="str">
            <v>F514737</v>
          </cell>
          <cell r="D5557">
            <v>13</v>
          </cell>
          <cell r="E5557" t="str">
            <v>F</v>
          </cell>
        </row>
        <row r="5558">
          <cell r="B5558" t="str">
            <v>F514738</v>
          </cell>
          <cell r="C5558" t="str">
            <v>F514738</v>
          </cell>
          <cell r="D5558">
            <v>13</v>
          </cell>
          <cell r="E5558" t="str">
            <v>F</v>
          </cell>
        </row>
        <row r="5559">
          <cell r="B5559" t="str">
            <v>F514739</v>
          </cell>
          <cell r="C5559" t="str">
            <v>F514739</v>
          </cell>
          <cell r="D5559">
            <v>13</v>
          </cell>
          <cell r="E5559" t="str">
            <v>F</v>
          </cell>
        </row>
        <row r="5560">
          <cell r="B5560" t="str">
            <v>F514740</v>
          </cell>
          <cell r="C5560" t="str">
            <v>F514740</v>
          </cell>
          <cell r="D5560">
            <v>13</v>
          </cell>
          <cell r="E5560" t="str">
            <v>F</v>
          </cell>
        </row>
        <row r="5561">
          <cell r="B5561" t="str">
            <v>F514741</v>
          </cell>
          <cell r="C5561" t="str">
            <v>F514741</v>
          </cell>
          <cell r="D5561">
            <v>13</v>
          </cell>
          <cell r="E5561" t="str">
            <v>F</v>
          </cell>
        </row>
        <row r="5562">
          <cell r="B5562" t="str">
            <v>1000SJACSCWHSE</v>
          </cell>
          <cell r="C5562" t="str">
            <v>SJACSCWHSE</v>
          </cell>
          <cell r="D5562">
            <v>12</v>
          </cell>
          <cell r="E5562" t="str">
            <v>G</v>
          </cell>
        </row>
        <row r="5563">
          <cell r="B5563" t="str">
            <v>F514742</v>
          </cell>
          <cell r="C5563" t="str">
            <v>F514742</v>
          </cell>
          <cell r="D5563">
            <v>13</v>
          </cell>
          <cell r="E5563" t="str">
            <v>F</v>
          </cell>
        </row>
        <row r="5564">
          <cell r="B5564" t="str">
            <v>F514743</v>
          </cell>
          <cell r="C5564" t="str">
            <v>F514743</v>
          </cell>
          <cell r="D5564">
            <v>13</v>
          </cell>
          <cell r="E5564" t="str">
            <v>F</v>
          </cell>
        </row>
        <row r="5565">
          <cell r="B5565" t="str">
            <v>F514744</v>
          </cell>
          <cell r="C5565" t="str">
            <v>F514744</v>
          </cell>
          <cell r="D5565">
            <v>13</v>
          </cell>
          <cell r="E5565" t="str">
            <v>F</v>
          </cell>
        </row>
        <row r="5566">
          <cell r="B5566" t="str">
            <v>F514745</v>
          </cell>
          <cell r="C5566" t="str">
            <v>F514745</v>
          </cell>
          <cell r="D5566">
            <v>13</v>
          </cell>
          <cell r="E5566" t="str">
            <v>F</v>
          </cell>
        </row>
        <row r="5567">
          <cell r="B5567" t="str">
            <v>F514746</v>
          </cell>
          <cell r="C5567" t="str">
            <v>F514746</v>
          </cell>
          <cell r="D5567">
            <v>13</v>
          </cell>
          <cell r="E5567" t="str">
            <v>F</v>
          </cell>
        </row>
        <row r="5568">
          <cell r="B5568" t="str">
            <v>F514747</v>
          </cell>
          <cell r="C5568" t="str">
            <v>F514747</v>
          </cell>
          <cell r="D5568">
            <v>13</v>
          </cell>
          <cell r="E5568" t="str">
            <v>F</v>
          </cell>
        </row>
        <row r="5569">
          <cell r="B5569" t="str">
            <v>1000SJACSCGRG</v>
          </cell>
          <cell r="C5569" t="str">
            <v>SJACSCGRG</v>
          </cell>
          <cell r="D5569">
            <v>12</v>
          </cell>
          <cell r="E5569" t="str">
            <v>G</v>
          </cell>
        </row>
        <row r="5570">
          <cell r="B5570" t="str">
            <v>F514748</v>
          </cell>
          <cell r="C5570" t="str">
            <v>F514748</v>
          </cell>
          <cell r="D5570">
            <v>13</v>
          </cell>
          <cell r="E5570" t="str">
            <v>F</v>
          </cell>
        </row>
        <row r="5571">
          <cell r="B5571" t="str">
            <v>F514749</v>
          </cell>
          <cell r="C5571" t="str">
            <v>F514749</v>
          </cell>
          <cell r="D5571">
            <v>13</v>
          </cell>
          <cell r="E5571" t="str">
            <v>F</v>
          </cell>
        </row>
        <row r="5572">
          <cell r="B5572" t="str">
            <v>F514750</v>
          </cell>
          <cell r="C5572" t="str">
            <v>F514750</v>
          </cell>
          <cell r="D5572">
            <v>13</v>
          </cell>
          <cell r="E5572" t="str">
            <v>F</v>
          </cell>
        </row>
        <row r="5573">
          <cell r="B5573" t="str">
            <v>F514751</v>
          </cell>
          <cell r="C5573" t="str">
            <v>F514751</v>
          </cell>
          <cell r="D5573">
            <v>13</v>
          </cell>
          <cell r="E5573" t="str">
            <v>F</v>
          </cell>
        </row>
        <row r="5574">
          <cell r="B5574" t="str">
            <v>F514752</v>
          </cell>
          <cell r="C5574" t="str">
            <v>F514752</v>
          </cell>
          <cell r="D5574">
            <v>13</v>
          </cell>
          <cell r="E5574" t="str">
            <v>F</v>
          </cell>
        </row>
        <row r="5575">
          <cell r="B5575" t="str">
            <v>F514753</v>
          </cell>
          <cell r="C5575" t="str">
            <v>F514753</v>
          </cell>
          <cell r="D5575">
            <v>13</v>
          </cell>
          <cell r="E5575" t="str">
            <v>F</v>
          </cell>
        </row>
        <row r="5576">
          <cell r="B5576" t="str">
            <v>1000SMSCSITE</v>
          </cell>
          <cell r="C5576" t="str">
            <v>SMSCSITE</v>
          </cell>
          <cell r="D5576">
            <v>10</v>
          </cell>
          <cell r="E5576" t="str">
            <v>G</v>
          </cell>
        </row>
        <row r="5577">
          <cell r="B5577" t="str">
            <v>F514754</v>
          </cell>
          <cell r="C5577" t="str">
            <v>F514754</v>
          </cell>
          <cell r="D5577">
            <v>11</v>
          </cell>
          <cell r="E5577" t="str">
            <v>F</v>
          </cell>
        </row>
        <row r="5578">
          <cell r="B5578" t="str">
            <v>F514755</v>
          </cell>
          <cell r="C5578" t="str">
            <v>F514755</v>
          </cell>
          <cell r="D5578">
            <v>11</v>
          </cell>
          <cell r="E5578" t="str">
            <v>F</v>
          </cell>
        </row>
        <row r="5579">
          <cell r="B5579" t="str">
            <v>F514756</v>
          </cell>
          <cell r="C5579" t="str">
            <v>F514756</v>
          </cell>
          <cell r="D5579">
            <v>11</v>
          </cell>
          <cell r="E5579" t="str">
            <v>F</v>
          </cell>
        </row>
        <row r="5580">
          <cell r="B5580" t="str">
            <v>F514757</v>
          </cell>
          <cell r="C5580" t="str">
            <v>F514757</v>
          </cell>
          <cell r="D5580">
            <v>11</v>
          </cell>
          <cell r="E5580" t="str">
            <v>F</v>
          </cell>
        </row>
        <row r="5581">
          <cell r="B5581" t="str">
            <v>F514758</v>
          </cell>
          <cell r="C5581" t="str">
            <v>F514758</v>
          </cell>
          <cell r="D5581">
            <v>11</v>
          </cell>
          <cell r="E5581" t="str">
            <v>F</v>
          </cell>
        </row>
        <row r="5582">
          <cell r="B5582" t="str">
            <v>F514759</v>
          </cell>
          <cell r="C5582" t="str">
            <v>F514759</v>
          </cell>
          <cell r="D5582">
            <v>11</v>
          </cell>
          <cell r="E5582" t="str">
            <v>F</v>
          </cell>
        </row>
        <row r="5583">
          <cell r="B5583" t="str">
            <v>F514760</v>
          </cell>
          <cell r="C5583" t="str">
            <v>F514760</v>
          </cell>
          <cell r="D5583">
            <v>11</v>
          </cell>
          <cell r="E5583" t="str">
            <v>F</v>
          </cell>
        </row>
        <row r="5584">
          <cell r="B5584" t="str">
            <v>1000SMSCMAIN</v>
          </cell>
          <cell r="C5584" t="str">
            <v>SMSCMAIN</v>
          </cell>
          <cell r="D5584">
            <v>12</v>
          </cell>
          <cell r="E5584" t="str">
            <v>G</v>
          </cell>
        </row>
        <row r="5585">
          <cell r="B5585" t="str">
            <v>F514761</v>
          </cell>
          <cell r="C5585" t="str">
            <v>F514761</v>
          </cell>
          <cell r="D5585">
            <v>13</v>
          </cell>
          <cell r="E5585" t="str">
            <v>F</v>
          </cell>
        </row>
        <row r="5586">
          <cell r="B5586" t="str">
            <v>F514762</v>
          </cell>
          <cell r="C5586" t="str">
            <v>F514762</v>
          </cell>
          <cell r="D5586">
            <v>13</v>
          </cell>
          <cell r="E5586" t="str">
            <v>F</v>
          </cell>
        </row>
        <row r="5587">
          <cell r="B5587" t="str">
            <v>F514763</v>
          </cell>
          <cell r="C5587" t="str">
            <v>F514763</v>
          </cell>
          <cell r="D5587">
            <v>13</v>
          </cell>
          <cell r="E5587" t="str">
            <v>F</v>
          </cell>
        </row>
        <row r="5588">
          <cell r="B5588" t="str">
            <v>F514764</v>
          </cell>
          <cell r="C5588" t="str">
            <v>F514764</v>
          </cell>
          <cell r="D5588">
            <v>13</v>
          </cell>
          <cell r="E5588" t="str">
            <v>F</v>
          </cell>
        </row>
        <row r="5589">
          <cell r="B5589" t="str">
            <v>F514765</v>
          </cell>
          <cell r="C5589" t="str">
            <v>F514765</v>
          </cell>
          <cell r="D5589">
            <v>13</v>
          </cell>
          <cell r="E5589" t="str">
            <v>F</v>
          </cell>
        </row>
        <row r="5590">
          <cell r="B5590" t="str">
            <v>F514766</v>
          </cell>
          <cell r="C5590" t="str">
            <v>F514766</v>
          </cell>
          <cell r="D5590">
            <v>13</v>
          </cell>
          <cell r="E5590" t="str">
            <v>F</v>
          </cell>
        </row>
        <row r="5591">
          <cell r="B5591" t="str">
            <v>1000SMSCGRG</v>
          </cell>
          <cell r="C5591" t="str">
            <v>SMSCGRG</v>
          </cell>
          <cell r="D5591">
            <v>12</v>
          </cell>
          <cell r="E5591" t="str">
            <v>G</v>
          </cell>
        </row>
        <row r="5592">
          <cell r="B5592" t="str">
            <v>F514767</v>
          </cell>
          <cell r="C5592" t="str">
            <v>F514767</v>
          </cell>
          <cell r="D5592">
            <v>13</v>
          </cell>
          <cell r="E5592" t="str">
            <v>F</v>
          </cell>
        </row>
        <row r="5593">
          <cell r="B5593" t="str">
            <v>F514768</v>
          </cell>
          <cell r="C5593" t="str">
            <v>F514768</v>
          </cell>
          <cell r="D5593">
            <v>13</v>
          </cell>
          <cell r="E5593" t="str">
            <v>F</v>
          </cell>
        </row>
        <row r="5594">
          <cell r="B5594" t="str">
            <v>F514769</v>
          </cell>
          <cell r="C5594" t="str">
            <v>F514769</v>
          </cell>
          <cell r="D5594">
            <v>13</v>
          </cell>
          <cell r="E5594" t="str">
            <v>F</v>
          </cell>
        </row>
        <row r="5595">
          <cell r="B5595" t="str">
            <v>F514770</v>
          </cell>
          <cell r="C5595" t="str">
            <v>F514770</v>
          </cell>
          <cell r="D5595">
            <v>13</v>
          </cell>
          <cell r="E5595" t="str">
            <v>F</v>
          </cell>
        </row>
        <row r="5596">
          <cell r="B5596" t="str">
            <v>F514771</v>
          </cell>
          <cell r="C5596" t="str">
            <v>F514771</v>
          </cell>
          <cell r="D5596">
            <v>13</v>
          </cell>
          <cell r="E5596" t="str">
            <v>F</v>
          </cell>
        </row>
        <row r="5597">
          <cell r="B5597" t="str">
            <v>F514772</v>
          </cell>
          <cell r="C5597" t="str">
            <v>F514772</v>
          </cell>
          <cell r="D5597">
            <v>13</v>
          </cell>
          <cell r="E5597" t="str">
            <v>F</v>
          </cell>
        </row>
        <row r="5598">
          <cell r="B5598" t="str">
            <v>1000SBYSCSITE</v>
          </cell>
          <cell r="C5598" t="str">
            <v>SBYSCSITE</v>
          </cell>
          <cell r="D5598">
            <v>10</v>
          </cell>
          <cell r="E5598" t="str">
            <v>G</v>
          </cell>
        </row>
        <row r="5599">
          <cell r="B5599" t="str">
            <v>F514773</v>
          </cell>
          <cell r="C5599" t="str">
            <v>F514773</v>
          </cell>
          <cell r="D5599">
            <v>11</v>
          </cell>
          <cell r="E5599" t="str">
            <v>F</v>
          </cell>
        </row>
        <row r="5600">
          <cell r="B5600" t="str">
            <v>F514774</v>
          </cell>
          <cell r="C5600" t="str">
            <v>F514774</v>
          </cell>
          <cell r="D5600">
            <v>11</v>
          </cell>
          <cell r="E5600" t="str">
            <v>F</v>
          </cell>
        </row>
        <row r="5601">
          <cell r="B5601" t="str">
            <v>F514775</v>
          </cell>
          <cell r="C5601" t="str">
            <v>F514775</v>
          </cell>
          <cell r="D5601">
            <v>11</v>
          </cell>
          <cell r="E5601" t="str">
            <v>F</v>
          </cell>
        </row>
        <row r="5602">
          <cell r="B5602" t="str">
            <v>F514776</v>
          </cell>
          <cell r="C5602" t="str">
            <v>F514776</v>
          </cell>
          <cell r="D5602">
            <v>11</v>
          </cell>
          <cell r="E5602" t="str">
            <v>F</v>
          </cell>
        </row>
        <row r="5603">
          <cell r="B5603" t="str">
            <v>F514777</v>
          </cell>
          <cell r="C5603" t="str">
            <v>F514777</v>
          </cell>
          <cell r="D5603">
            <v>11</v>
          </cell>
          <cell r="E5603" t="str">
            <v>F</v>
          </cell>
        </row>
        <row r="5604">
          <cell r="B5604" t="str">
            <v>F514778</v>
          </cell>
          <cell r="C5604" t="str">
            <v>F514778</v>
          </cell>
          <cell r="D5604">
            <v>11</v>
          </cell>
          <cell r="E5604" t="str">
            <v>F</v>
          </cell>
        </row>
        <row r="5605">
          <cell r="B5605" t="str">
            <v>F514779</v>
          </cell>
          <cell r="C5605" t="str">
            <v>F514779</v>
          </cell>
          <cell r="D5605">
            <v>11</v>
          </cell>
          <cell r="E5605" t="str">
            <v>F</v>
          </cell>
        </row>
        <row r="5606">
          <cell r="B5606" t="str">
            <v>1000SBYSCMAIN</v>
          </cell>
          <cell r="C5606" t="str">
            <v>SBYSCMAIN</v>
          </cell>
          <cell r="D5606">
            <v>12</v>
          </cell>
          <cell r="E5606" t="str">
            <v>G</v>
          </cell>
        </row>
        <row r="5607">
          <cell r="B5607" t="str">
            <v>F514780</v>
          </cell>
          <cell r="C5607" t="str">
            <v>F514780</v>
          </cell>
          <cell r="D5607">
            <v>13</v>
          </cell>
          <cell r="E5607" t="str">
            <v>F</v>
          </cell>
        </row>
        <row r="5608">
          <cell r="B5608" t="str">
            <v>F514781</v>
          </cell>
          <cell r="C5608" t="str">
            <v>F514781</v>
          </cell>
          <cell r="D5608">
            <v>13</v>
          </cell>
          <cell r="E5608" t="str">
            <v>F</v>
          </cell>
        </row>
        <row r="5609">
          <cell r="B5609" t="str">
            <v>F514782</v>
          </cell>
          <cell r="C5609" t="str">
            <v>F514782</v>
          </cell>
          <cell r="D5609">
            <v>13</v>
          </cell>
          <cell r="E5609" t="str">
            <v>F</v>
          </cell>
        </row>
        <row r="5610">
          <cell r="B5610" t="str">
            <v>F514783</v>
          </cell>
          <cell r="C5610" t="str">
            <v>F514783</v>
          </cell>
          <cell r="D5610">
            <v>13</v>
          </cell>
          <cell r="E5610" t="str">
            <v>F</v>
          </cell>
        </row>
        <row r="5611">
          <cell r="B5611" t="str">
            <v>F514784</v>
          </cell>
          <cell r="C5611" t="str">
            <v>F514784</v>
          </cell>
          <cell r="D5611">
            <v>13</v>
          </cell>
          <cell r="E5611" t="str">
            <v>F</v>
          </cell>
        </row>
        <row r="5612">
          <cell r="B5612" t="str">
            <v>F514785</v>
          </cell>
          <cell r="C5612" t="str">
            <v>F514785</v>
          </cell>
          <cell r="D5612">
            <v>13</v>
          </cell>
          <cell r="E5612" t="str">
            <v>F</v>
          </cell>
        </row>
        <row r="5613">
          <cell r="B5613" t="str">
            <v>1000SBYSCGRG</v>
          </cell>
          <cell r="C5613" t="str">
            <v>SBYSCGRG</v>
          </cell>
          <cell r="D5613">
            <v>12</v>
          </cell>
          <cell r="E5613" t="str">
            <v>G</v>
          </cell>
        </row>
        <row r="5614">
          <cell r="B5614" t="str">
            <v>F514786</v>
          </cell>
          <cell r="C5614" t="str">
            <v>F514786</v>
          </cell>
          <cell r="D5614">
            <v>13</v>
          </cell>
          <cell r="E5614" t="str">
            <v>F</v>
          </cell>
        </row>
        <row r="5615">
          <cell r="B5615" t="str">
            <v>F514787</v>
          </cell>
          <cell r="C5615" t="str">
            <v>F514787</v>
          </cell>
          <cell r="D5615">
            <v>13</v>
          </cell>
          <cell r="E5615" t="str">
            <v>F</v>
          </cell>
        </row>
        <row r="5616">
          <cell r="B5616" t="str">
            <v>F514788</v>
          </cell>
          <cell r="C5616" t="str">
            <v>F514788</v>
          </cell>
          <cell r="D5616">
            <v>13</v>
          </cell>
          <cell r="E5616" t="str">
            <v>F</v>
          </cell>
        </row>
        <row r="5617">
          <cell r="B5617" t="str">
            <v>F514789</v>
          </cell>
          <cell r="C5617" t="str">
            <v>F514789</v>
          </cell>
          <cell r="D5617">
            <v>13</v>
          </cell>
          <cell r="E5617" t="str">
            <v>F</v>
          </cell>
        </row>
        <row r="5618">
          <cell r="B5618" t="str">
            <v>F514790</v>
          </cell>
          <cell r="C5618" t="str">
            <v>F514790</v>
          </cell>
          <cell r="D5618">
            <v>13</v>
          </cell>
          <cell r="E5618" t="str">
            <v>F</v>
          </cell>
        </row>
        <row r="5619">
          <cell r="B5619" t="str">
            <v>F514791</v>
          </cell>
          <cell r="C5619" t="str">
            <v>F514791</v>
          </cell>
          <cell r="D5619">
            <v>13</v>
          </cell>
          <cell r="E5619" t="str">
            <v>F</v>
          </cell>
        </row>
        <row r="5620">
          <cell r="B5620" t="str">
            <v>1000SBYSCFSR</v>
          </cell>
          <cell r="C5620" t="str">
            <v>SBYSCFSR</v>
          </cell>
          <cell r="D5620">
            <v>12</v>
          </cell>
          <cell r="E5620" t="str">
            <v>G</v>
          </cell>
        </row>
        <row r="5621">
          <cell r="B5621" t="str">
            <v>F514792</v>
          </cell>
          <cell r="C5621" t="str">
            <v>F514792</v>
          </cell>
          <cell r="D5621">
            <v>13</v>
          </cell>
          <cell r="E5621" t="str">
            <v>F</v>
          </cell>
        </row>
        <row r="5622">
          <cell r="B5622" t="str">
            <v>F514793</v>
          </cell>
          <cell r="C5622" t="str">
            <v>F514793</v>
          </cell>
          <cell r="D5622">
            <v>13</v>
          </cell>
          <cell r="E5622" t="str">
            <v>F</v>
          </cell>
        </row>
        <row r="5623">
          <cell r="B5623" t="str">
            <v>F514794</v>
          </cell>
          <cell r="C5623" t="str">
            <v>F514794</v>
          </cell>
          <cell r="D5623">
            <v>13</v>
          </cell>
          <cell r="E5623" t="str">
            <v>F</v>
          </cell>
        </row>
        <row r="5624">
          <cell r="B5624" t="str">
            <v>F514795</v>
          </cell>
          <cell r="C5624" t="str">
            <v>F514795</v>
          </cell>
          <cell r="D5624">
            <v>13</v>
          </cell>
          <cell r="E5624" t="str">
            <v>F</v>
          </cell>
        </row>
        <row r="5625">
          <cell r="B5625" t="str">
            <v>F514796</v>
          </cell>
          <cell r="C5625" t="str">
            <v>F514796</v>
          </cell>
          <cell r="D5625">
            <v>13</v>
          </cell>
          <cell r="E5625" t="str">
            <v>F</v>
          </cell>
        </row>
        <row r="5626">
          <cell r="B5626" t="str">
            <v>F514797</v>
          </cell>
          <cell r="C5626" t="str">
            <v>F514797</v>
          </cell>
          <cell r="D5626">
            <v>13</v>
          </cell>
          <cell r="E5626" t="str">
            <v>F</v>
          </cell>
        </row>
        <row r="5627">
          <cell r="B5627" t="str">
            <v>1000SBYSCPF</v>
          </cell>
          <cell r="C5627" t="str">
            <v>SBYSCPF</v>
          </cell>
          <cell r="D5627">
            <v>12</v>
          </cell>
          <cell r="E5627" t="str">
            <v>G</v>
          </cell>
        </row>
        <row r="5628">
          <cell r="B5628" t="str">
            <v>F514798</v>
          </cell>
          <cell r="C5628" t="str">
            <v>F514798</v>
          </cell>
          <cell r="D5628">
            <v>13</v>
          </cell>
          <cell r="E5628" t="str">
            <v>F</v>
          </cell>
        </row>
        <row r="5629">
          <cell r="B5629" t="str">
            <v>F514799</v>
          </cell>
          <cell r="C5629" t="str">
            <v>F514799</v>
          </cell>
          <cell r="D5629">
            <v>13</v>
          </cell>
          <cell r="E5629" t="str">
            <v>F</v>
          </cell>
        </row>
        <row r="5630">
          <cell r="B5630" t="str">
            <v>F514800</v>
          </cell>
          <cell r="C5630" t="str">
            <v>F514800</v>
          </cell>
          <cell r="D5630">
            <v>13</v>
          </cell>
          <cell r="E5630" t="str">
            <v>F</v>
          </cell>
        </row>
        <row r="5631">
          <cell r="B5631" t="str">
            <v>F514801</v>
          </cell>
          <cell r="C5631" t="str">
            <v>F514801</v>
          </cell>
          <cell r="D5631">
            <v>13</v>
          </cell>
          <cell r="E5631" t="str">
            <v>F</v>
          </cell>
        </row>
        <row r="5632">
          <cell r="B5632" t="str">
            <v>F514802</v>
          </cell>
          <cell r="C5632" t="str">
            <v>F514802</v>
          </cell>
          <cell r="D5632">
            <v>13</v>
          </cell>
          <cell r="E5632" t="str">
            <v>F</v>
          </cell>
        </row>
        <row r="5633">
          <cell r="B5633" t="str">
            <v>F514803</v>
          </cell>
          <cell r="C5633" t="str">
            <v>F514803</v>
          </cell>
          <cell r="D5633">
            <v>13</v>
          </cell>
          <cell r="E5633" t="str">
            <v>F</v>
          </cell>
        </row>
        <row r="5634">
          <cell r="B5634" t="str">
            <v>1000SSIDSITE</v>
          </cell>
          <cell r="C5634" t="str">
            <v>SSIDSITE</v>
          </cell>
          <cell r="D5634">
            <v>10</v>
          </cell>
          <cell r="E5634" t="str">
            <v>G</v>
          </cell>
        </row>
        <row r="5635">
          <cell r="B5635" t="str">
            <v>F514804</v>
          </cell>
          <cell r="C5635" t="str">
            <v>F514804</v>
          </cell>
          <cell r="D5635">
            <v>11</v>
          </cell>
          <cell r="E5635" t="str">
            <v>F</v>
          </cell>
        </row>
        <row r="5636">
          <cell r="B5636" t="str">
            <v>F514805</v>
          </cell>
          <cell r="C5636" t="str">
            <v>F514805</v>
          </cell>
          <cell r="D5636">
            <v>11</v>
          </cell>
          <cell r="E5636" t="str">
            <v>F</v>
          </cell>
        </row>
        <row r="5637">
          <cell r="B5637" t="str">
            <v>F514806</v>
          </cell>
          <cell r="C5637" t="str">
            <v>F514806</v>
          </cell>
          <cell r="D5637">
            <v>11</v>
          </cell>
          <cell r="E5637" t="str">
            <v>F</v>
          </cell>
        </row>
        <row r="5638">
          <cell r="B5638" t="str">
            <v>F514807</v>
          </cell>
          <cell r="C5638" t="str">
            <v>F514807</v>
          </cell>
          <cell r="D5638">
            <v>11</v>
          </cell>
          <cell r="E5638" t="str">
            <v>F</v>
          </cell>
        </row>
        <row r="5639">
          <cell r="B5639" t="str">
            <v>F514808</v>
          </cell>
          <cell r="C5639" t="str">
            <v>F514808</v>
          </cell>
          <cell r="D5639">
            <v>11</v>
          </cell>
          <cell r="E5639" t="str">
            <v>F</v>
          </cell>
        </row>
        <row r="5640">
          <cell r="B5640" t="str">
            <v>F514809</v>
          </cell>
          <cell r="C5640" t="str">
            <v>F514809</v>
          </cell>
          <cell r="D5640">
            <v>11</v>
          </cell>
          <cell r="E5640" t="str">
            <v>F</v>
          </cell>
        </row>
        <row r="5641">
          <cell r="B5641" t="str">
            <v>F514810</v>
          </cell>
          <cell r="C5641" t="str">
            <v>F514810</v>
          </cell>
          <cell r="D5641">
            <v>11</v>
          </cell>
          <cell r="E5641" t="str">
            <v>F</v>
          </cell>
        </row>
        <row r="5642">
          <cell r="B5642" t="str">
            <v>1000SSIDADMN</v>
          </cell>
          <cell r="C5642" t="str">
            <v>SSIDADMN</v>
          </cell>
          <cell r="D5642">
            <v>12</v>
          </cell>
          <cell r="E5642" t="str">
            <v>G</v>
          </cell>
        </row>
        <row r="5643">
          <cell r="B5643" t="str">
            <v>F514811</v>
          </cell>
          <cell r="C5643" t="str">
            <v>F514811</v>
          </cell>
          <cell r="D5643">
            <v>13</v>
          </cell>
          <cell r="E5643" t="str">
            <v>F</v>
          </cell>
        </row>
        <row r="5644">
          <cell r="B5644" t="str">
            <v>F514812</v>
          </cell>
          <cell r="C5644" t="str">
            <v>F514812</v>
          </cell>
          <cell r="D5644">
            <v>13</v>
          </cell>
          <cell r="E5644" t="str">
            <v>F</v>
          </cell>
        </row>
        <row r="5645">
          <cell r="B5645" t="str">
            <v>F514813</v>
          </cell>
          <cell r="C5645" t="str">
            <v>F514813</v>
          </cell>
          <cell r="D5645">
            <v>13</v>
          </cell>
          <cell r="E5645" t="str">
            <v>F</v>
          </cell>
        </row>
        <row r="5646">
          <cell r="B5646" t="str">
            <v>F514814</v>
          </cell>
          <cell r="C5646" t="str">
            <v>F514814</v>
          </cell>
          <cell r="D5646">
            <v>13</v>
          </cell>
          <cell r="E5646" t="str">
            <v>F</v>
          </cell>
        </row>
        <row r="5647">
          <cell r="B5647" t="str">
            <v>F514815</v>
          </cell>
          <cell r="C5647" t="str">
            <v>F514815</v>
          </cell>
          <cell r="D5647">
            <v>13</v>
          </cell>
          <cell r="E5647" t="str">
            <v>F</v>
          </cell>
        </row>
        <row r="5648">
          <cell r="B5648" t="str">
            <v>F514816</v>
          </cell>
          <cell r="C5648" t="str">
            <v>F514816</v>
          </cell>
          <cell r="D5648">
            <v>13</v>
          </cell>
          <cell r="E5648" t="str">
            <v>F</v>
          </cell>
        </row>
        <row r="5649">
          <cell r="B5649" t="str">
            <v>1000SSIDLARS</v>
          </cell>
          <cell r="C5649" t="str">
            <v>SSIDLARS</v>
          </cell>
          <cell r="D5649">
            <v>12</v>
          </cell>
          <cell r="E5649" t="str">
            <v>G</v>
          </cell>
        </row>
        <row r="5650">
          <cell r="B5650" t="str">
            <v>F514817</v>
          </cell>
          <cell r="C5650" t="str">
            <v>F514817</v>
          </cell>
          <cell r="D5650">
            <v>13</v>
          </cell>
          <cell r="E5650" t="str">
            <v>F</v>
          </cell>
        </row>
        <row r="5651">
          <cell r="B5651" t="str">
            <v>F514818</v>
          </cell>
          <cell r="C5651" t="str">
            <v>F514818</v>
          </cell>
          <cell r="D5651">
            <v>13</v>
          </cell>
          <cell r="E5651" t="str">
            <v>F</v>
          </cell>
        </row>
        <row r="5652">
          <cell r="B5652" t="str">
            <v>F514819</v>
          </cell>
          <cell r="C5652" t="str">
            <v>F514819</v>
          </cell>
          <cell r="D5652">
            <v>13</v>
          </cell>
          <cell r="E5652" t="str">
            <v>F</v>
          </cell>
        </row>
        <row r="5653">
          <cell r="B5653" t="str">
            <v>F514820</v>
          </cell>
          <cell r="C5653" t="str">
            <v>F514820</v>
          </cell>
          <cell r="D5653">
            <v>13</v>
          </cell>
          <cell r="E5653" t="str">
            <v>F</v>
          </cell>
        </row>
        <row r="5654">
          <cell r="B5654" t="str">
            <v>F514821</v>
          </cell>
          <cell r="C5654" t="str">
            <v>F514821</v>
          </cell>
          <cell r="D5654">
            <v>13</v>
          </cell>
          <cell r="E5654" t="str">
            <v>F</v>
          </cell>
        </row>
        <row r="5655">
          <cell r="B5655" t="str">
            <v>F514822</v>
          </cell>
          <cell r="C5655" t="str">
            <v>F514822</v>
          </cell>
          <cell r="D5655">
            <v>13</v>
          </cell>
          <cell r="E5655" t="str">
            <v>F</v>
          </cell>
        </row>
        <row r="5656">
          <cell r="B5656" t="str">
            <v>1000SSIDMCSV</v>
          </cell>
          <cell r="C5656" t="str">
            <v>SSIDMCSV</v>
          </cell>
          <cell r="D5656">
            <v>12</v>
          </cell>
          <cell r="E5656" t="str">
            <v>G</v>
          </cell>
        </row>
        <row r="5657">
          <cell r="B5657" t="str">
            <v>F514823</v>
          </cell>
          <cell r="C5657" t="str">
            <v>F514823</v>
          </cell>
          <cell r="D5657">
            <v>13</v>
          </cell>
          <cell r="E5657" t="str">
            <v>F</v>
          </cell>
        </row>
        <row r="5658">
          <cell r="B5658" t="str">
            <v>F514824</v>
          </cell>
          <cell r="C5658" t="str">
            <v>F514824</v>
          </cell>
          <cell r="D5658">
            <v>13</v>
          </cell>
          <cell r="E5658" t="str">
            <v>F</v>
          </cell>
        </row>
        <row r="5659">
          <cell r="B5659" t="str">
            <v>F514825</v>
          </cell>
          <cell r="C5659" t="str">
            <v>F514825</v>
          </cell>
          <cell r="D5659">
            <v>13</v>
          </cell>
          <cell r="E5659" t="str">
            <v>F</v>
          </cell>
        </row>
        <row r="5660">
          <cell r="B5660" t="str">
            <v>F514826</v>
          </cell>
          <cell r="C5660" t="str">
            <v>F514826</v>
          </cell>
          <cell r="D5660">
            <v>13</v>
          </cell>
          <cell r="E5660" t="str">
            <v>F</v>
          </cell>
        </row>
        <row r="5661">
          <cell r="B5661" t="str">
            <v>F514827</v>
          </cell>
          <cell r="C5661" t="str">
            <v>F514827</v>
          </cell>
          <cell r="D5661">
            <v>13</v>
          </cell>
          <cell r="E5661" t="str">
            <v>F</v>
          </cell>
        </row>
        <row r="5662">
          <cell r="B5662" t="str">
            <v>F514828</v>
          </cell>
          <cell r="C5662" t="str">
            <v>F514828</v>
          </cell>
          <cell r="D5662">
            <v>13</v>
          </cell>
          <cell r="E5662" t="str">
            <v>F</v>
          </cell>
        </row>
        <row r="5663">
          <cell r="B5663" t="str">
            <v>1000SSIDMTV</v>
          </cell>
          <cell r="C5663" t="str">
            <v>SSIDMTV</v>
          </cell>
          <cell r="D5663">
            <v>12</v>
          </cell>
          <cell r="E5663" t="str">
            <v>G</v>
          </cell>
        </row>
        <row r="5664">
          <cell r="B5664" t="str">
            <v>F514829</v>
          </cell>
          <cell r="C5664" t="str">
            <v>F514829</v>
          </cell>
          <cell r="D5664">
            <v>13</v>
          </cell>
          <cell r="E5664" t="str">
            <v>F</v>
          </cell>
        </row>
        <row r="5665">
          <cell r="B5665" t="str">
            <v>F514830</v>
          </cell>
          <cell r="C5665" t="str">
            <v>F514830</v>
          </cell>
          <cell r="D5665">
            <v>13</v>
          </cell>
          <cell r="E5665" t="str">
            <v>F</v>
          </cell>
        </row>
        <row r="5666">
          <cell r="B5666" t="str">
            <v>F514831</v>
          </cell>
          <cell r="C5666" t="str">
            <v>F514831</v>
          </cell>
          <cell r="D5666">
            <v>13</v>
          </cell>
          <cell r="E5666" t="str">
            <v>F</v>
          </cell>
        </row>
        <row r="5667">
          <cell r="B5667" t="str">
            <v>F514832</v>
          </cell>
          <cell r="C5667" t="str">
            <v>F514832</v>
          </cell>
          <cell r="D5667">
            <v>13</v>
          </cell>
          <cell r="E5667" t="str">
            <v>F</v>
          </cell>
        </row>
        <row r="5668">
          <cell r="B5668" t="str">
            <v>F514833</v>
          </cell>
          <cell r="C5668" t="str">
            <v>F514833</v>
          </cell>
          <cell r="D5668">
            <v>13</v>
          </cell>
          <cell r="E5668" t="str">
            <v>F</v>
          </cell>
        </row>
        <row r="5669">
          <cell r="B5669" t="str">
            <v>F514834</v>
          </cell>
          <cell r="C5669" t="str">
            <v>F514834</v>
          </cell>
          <cell r="D5669">
            <v>13</v>
          </cell>
          <cell r="E5669" t="str">
            <v>F</v>
          </cell>
        </row>
        <row r="5670">
          <cell r="B5670" t="str">
            <v>1000SSIDDSTAP</v>
          </cell>
          <cell r="C5670" t="str">
            <v>SSIDDSTAP</v>
          </cell>
          <cell r="D5670">
            <v>12</v>
          </cell>
          <cell r="E5670" t="str">
            <v>G</v>
          </cell>
        </row>
        <row r="5671">
          <cell r="B5671" t="str">
            <v>F514835</v>
          </cell>
          <cell r="C5671" t="str">
            <v>F514835</v>
          </cell>
          <cell r="D5671">
            <v>13</v>
          </cell>
          <cell r="E5671" t="str">
            <v>F</v>
          </cell>
        </row>
        <row r="5672">
          <cell r="B5672" t="str">
            <v>F514836</v>
          </cell>
          <cell r="C5672" t="str">
            <v>F514836</v>
          </cell>
          <cell r="D5672">
            <v>13</v>
          </cell>
          <cell r="E5672" t="str">
            <v>F</v>
          </cell>
        </row>
        <row r="5673">
          <cell r="B5673" t="str">
            <v>F514837</v>
          </cell>
          <cell r="C5673" t="str">
            <v>F514837</v>
          </cell>
          <cell r="D5673">
            <v>13</v>
          </cell>
          <cell r="E5673" t="str">
            <v>F</v>
          </cell>
        </row>
        <row r="5674">
          <cell r="B5674" t="str">
            <v>F514838</v>
          </cell>
          <cell r="C5674" t="str">
            <v>F514838</v>
          </cell>
          <cell r="D5674">
            <v>13</v>
          </cell>
          <cell r="E5674" t="str">
            <v>F</v>
          </cell>
        </row>
        <row r="5675">
          <cell r="B5675" t="str">
            <v>F514839</v>
          </cell>
          <cell r="C5675" t="str">
            <v>F514839</v>
          </cell>
          <cell r="D5675">
            <v>13</v>
          </cell>
          <cell r="E5675" t="str">
            <v>F</v>
          </cell>
        </row>
        <row r="5676">
          <cell r="B5676" t="str">
            <v>F514840</v>
          </cell>
          <cell r="C5676" t="str">
            <v>F514840</v>
          </cell>
          <cell r="D5676">
            <v>13</v>
          </cell>
          <cell r="E5676" t="str">
            <v>F</v>
          </cell>
        </row>
        <row r="5677">
          <cell r="B5677" t="str">
            <v>1000SSIDWHSE</v>
          </cell>
          <cell r="C5677" t="str">
            <v>SSIDWHSE</v>
          </cell>
          <cell r="D5677">
            <v>12</v>
          </cell>
          <cell r="E5677" t="str">
            <v>G</v>
          </cell>
        </row>
        <row r="5678">
          <cell r="B5678" t="str">
            <v>F514841</v>
          </cell>
          <cell r="C5678" t="str">
            <v>F514841</v>
          </cell>
          <cell r="D5678">
            <v>13</v>
          </cell>
          <cell r="E5678" t="str">
            <v>F</v>
          </cell>
        </row>
        <row r="5679">
          <cell r="B5679" t="str">
            <v>F514842</v>
          </cell>
          <cell r="C5679" t="str">
            <v>F514842</v>
          </cell>
          <cell r="D5679">
            <v>13</v>
          </cell>
          <cell r="E5679" t="str">
            <v>F</v>
          </cell>
        </row>
        <row r="5680">
          <cell r="B5680" t="str">
            <v>F514843</v>
          </cell>
          <cell r="C5680" t="str">
            <v>F514843</v>
          </cell>
          <cell r="D5680">
            <v>13</v>
          </cell>
          <cell r="E5680" t="str">
            <v>F</v>
          </cell>
        </row>
        <row r="5681">
          <cell r="B5681" t="str">
            <v>F514844</v>
          </cell>
          <cell r="C5681" t="str">
            <v>F514844</v>
          </cell>
          <cell r="D5681">
            <v>13</v>
          </cell>
          <cell r="E5681" t="str">
            <v>F</v>
          </cell>
        </row>
        <row r="5682">
          <cell r="B5682" t="str">
            <v>F514845</v>
          </cell>
          <cell r="C5682" t="str">
            <v>F514845</v>
          </cell>
          <cell r="D5682">
            <v>13</v>
          </cell>
          <cell r="E5682" t="str">
            <v>F</v>
          </cell>
        </row>
        <row r="5683">
          <cell r="B5683" t="str">
            <v>F514846</v>
          </cell>
          <cell r="C5683" t="str">
            <v>F514846</v>
          </cell>
          <cell r="D5683">
            <v>13</v>
          </cell>
          <cell r="E5683" t="str">
            <v>F</v>
          </cell>
        </row>
        <row r="5684">
          <cell r="B5684" t="str">
            <v>100029PSCSITE</v>
          </cell>
          <cell r="C5684" t="str">
            <v>29PSCSITE</v>
          </cell>
          <cell r="D5684">
            <v>10</v>
          </cell>
          <cell r="E5684" t="str">
            <v>G</v>
          </cell>
        </row>
        <row r="5685">
          <cell r="B5685" t="str">
            <v>F514847</v>
          </cell>
          <cell r="C5685" t="str">
            <v>F514847</v>
          </cell>
          <cell r="D5685">
            <v>11</v>
          </cell>
          <cell r="E5685" t="str">
            <v>F</v>
          </cell>
        </row>
        <row r="5686">
          <cell r="B5686" t="str">
            <v>F514848</v>
          </cell>
          <cell r="C5686" t="str">
            <v>F514848</v>
          </cell>
          <cell r="D5686">
            <v>11</v>
          </cell>
          <cell r="E5686" t="str">
            <v>F</v>
          </cell>
        </row>
        <row r="5687">
          <cell r="B5687" t="str">
            <v>F514849</v>
          </cell>
          <cell r="C5687" t="str">
            <v>F514849</v>
          </cell>
          <cell r="D5687">
            <v>11</v>
          </cell>
          <cell r="E5687" t="str">
            <v>F</v>
          </cell>
        </row>
        <row r="5688">
          <cell r="B5688" t="str">
            <v>F514850</v>
          </cell>
          <cell r="C5688" t="str">
            <v>F514850</v>
          </cell>
          <cell r="D5688">
            <v>11</v>
          </cell>
          <cell r="E5688" t="str">
            <v>F</v>
          </cell>
        </row>
        <row r="5689">
          <cell r="B5689" t="str">
            <v>F514851</v>
          </cell>
          <cell r="C5689" t="str">
            <v>F514851</v>
          </cell>
          <cell r="D5689">
            <v>11</v>
          </cell>
          <cell r="E5689" t="str">
            <v>F</v>
          </cell>
        </row>
        <row r="5690">
          <cell r="B5690" t="str">
            <v>F514852</v>
          </cell>
          <cell r="C5690" t="str">
            <v>F514852</v>
          </cell>
          <cell r="D5690">
            <v>11</v>
          </cell>
          <cell r="E5690" t="str">
            <v>F</v>
          </cell>
        </row>
        <row r="5691">
          <cell r="B5691" t="str">
            <v>F514853</v>
          </cell>
          <cell r="C5691" t="str">
            <v>F514853</v>
          </cell>
          <cell r="D5691">
            <v>11</v>
          </cell>
          <cell r="E5691" t="str">
            <v>F</v>
          </cell>
        </row>
        <row r="5692">
          <cell r="B5692" t="str">
            <v>100029PSCMAIN</v>
          </cell>
          <cell r="C5692" t="str">
            <v>29PSCMAIN</v>
          </cell>
          <cell r="D5692">
            <v>12</v>
          </cell>
          <cell r="E5692" t="str">
            <v>G</v>
          </cell>
        </row>
        <row r="5693">
          <cell r="B5693" t="str">
            <v>F514854</v>
          </cell>
          <cell r="C5693" t="str">
            <v>F514854</v>
          </cell>
          <cell r="D5693">
            <v>13</v>
          </cell>
          <cell r="E5693" t="str">
            <v>F</v>
          </cell>
        </row>
        <row r="5694">
          <cell r="B5694" t="str">
            <v>F514855</v>
          </cell>
          <cell r="C5694" t="str">
            <v>F514855</v>
          </cell>
          <cell r="D5694">
            <v>13</v>
          </cell>
          <cell r="E5694" t="str">
            <v>F</v>
          </cell>
        </row>
        <row r="5695">
          <cell r="B5695" t="str">
            <v>F514856</v>
          </cell>
          <cell r="C5695" t="str">
            <v>F514856</v>
          </cell>
          <cell r="D5695">
            <v>13</v>
          </cell>
          <cell r="E5695" t="str">
            <v>F</v>
          </cell>
        </row>
        <row r="5696">
          <cell r="B5696" t="str">
            <v>F514857</v>
          </cell>
          <cell r="C5696" t="str">
            <v>F514857</v>
          </cell>
          <cell r="D5696">
            <v>13</v>
          </cell>
          <cell r="E5696" t="str">
            <v>F</v>
          </cell>
        </row>
        <row r="5697">
          <cell r="B5697" t="str">
            <v>F514858</v>
          </cell>
          <cell r="C5697" t="str">
            <v>F514858</v>
          </cell>
          <cell r="D5697">
            <v>13</v>
          </cell>
          <cell r="E5697" t="str">
            <v>F</v>
          </cell>
        </row>
        <row r="5698">
          <cell r="B5698" t="str">
            <v>F514859</v>
          </cell>
          <cell r="C5698" t="str">
            <v>F514859</v>
          </cell>
          <cell r="D5698">
            <v>13</v>
          </cell>
          <cell r="E5698" t="str">
            <v>F</v>
          </cell>
        </row>
        <row r="5699">
          <cell r="B5699" t="str">
            <v>100029PSCGRG</v>
          </cell>
          <cell r="C5699" t="str">
            <v>29PSCGRG</v>
          </cell>
          <cell r="D5699">
            <v>12</v>
          </cell>
          <cell r="E5699" t="str">
            <v>G</v>
          </cell>
        </row>
        <row r="5700">
          <cell r="B5700" t="str">
            <v>F514860</v>
          </cell>
          <cell r="C5700" t="str">
            <v>F514860</v>
          </cell>
          <cell r="D5700">
            <v>13</v>
          </cell>
          <cell r="E5700" t="str">
            <v>F</v>
          </cell>
        </row>
        <row r="5701">
          <cell r="B5701" t="str">
            <v>F514861</v>
          </cell>
          <cell r="C5701" t="str">
            <v>F514861</v>
          </cell>
          <cell r="D5701">
            <v>13</v>
          </cell>
          <cell r="E5701" t="str">
            <v>F</v>
          </cell>
        </row>
        <row r="5702">
          <cell r="B5702" t="str">
            <v>F514862</v>
          </cell>
          <cell r="C5702" t="str">
            <v>F514862</v>
          </cell>
          <cell r="D5702">
            <v>13</v>
          </cell>
          <cell r="E5702" t="str">
            <v>F</v>
          </cell>
        </row>
        <row r="5703">
          <cell r="B5703" t="str">
            <v>F514863</v>
          </cell>
          <cell r="C5703" t="str">
            <v>F514863</v>
          </cell>
          <cell r="D5703">
            <v>13</v>
          </cell>
          <cell r="E5703" t="str">
            <v>F</v>
          </cell>
        </row>
        <row r="5704">
          <cell r="B5704" t="str">
            <v>F514864</v>
          </cell>
          <cell r="C5704" t="str">
            <v>F514864</v>
          </cell>
          <cell r="D5704">
            <v>13</v>
          </cell>
          <cell r="E5704" t="str">
            <v>F</v>
          </cell>
        </row>
        <row r="5705">
          <cell r="B5705" t="str">
            <v>F514865</v>
          </cell>
          <cell r="C5705" t="str">
            <v>F514865</v>
          </cell>
          <cell r="D5705">
            <v>13</v>
          </cell>
          <cell r="E5705" t="str">
            <v>F</v>
          </cell>
        </row>
        <row r="5706">
          <cell r="B5706" t="str">
            <v>100029PSCWHSE</v>
          </cell>
          <cell r="C5706" t="str">
            <v>29PSCWHSE</v>
          </cell>
          <cell r="D5706">
            <v>12</v>
          </cell>
          <cell r="E5706" t="str">
            <v>G</v>
          </cell>
        </row>
        <row r="5707">
          <cell r="B5707" t="str">
            <v>F514866</v>
          </cell>
          <cell r="C5707" t="str">
            <v>F514866</v>
          </cell>
          <cell r="D5707">
            <v>13</v>
          </cell>
          <cell r="E5707" t="str">
            <v>F</v>
          </cell>
        </row>
        <row r="5708">
          <cell r="B5708" t="str">
            <v>F514867</v>
          </cell>
          <cell r="C5708" t="str">
            <v>F514867</v>
          </cell>
          <cell r="D5708">
            <v>13</v>
          </cell>
          <cell r="E5708" t="str">
            <v>F</v>
          </cell>
        </row>
        <row r="5709">
          <cell r="B5709" t="str">
            <v>F514868</v>
          </cell>
          <cell r="C5709" t="str">
            <v>F514868</v>
          </cell>
          <cell r="D5709">
            <v>13</v>
          </cell>
          <cell r="E5709" t="str">
            <v>F</v>
          </cell>
        </row>
        <row r="5710">
          <cell r="B5710" t="str">
            <v>F514869</v>
          </cell>
          <cell r="C5710" t="str">
            <v>F514869</v>
          </cell>
          <cell r="D5710">
            <v>13</v>
          </cell>
          <cell r="E5710" t="str">
            <v>F</v>
          </cell>
        </row>
        <row r="5711">
          <cell r="B5711" t="str">
            <v>F514870</v>
          </cell>
          <cell r="C5711" t="str">
            <v>F514870</v>
          </cell>
          <cell r="D5711">
            <v>13</v>
          </cell>
          <cell r="E5711" t="str">
            <v>F</v>
          </cell>
        </row>
        <row r="5712">
          <cell r="B5712" t="str">
            <v>F514871</v>
          </cell>
          <cell r="C5712" t="str">
            <v>F514871</v>
          </cell>
          <cell r="D5712">
            <v>13</v>
          </cell>
          <cell r="E5712" t="str">
            <v>F</v>
          </cell>
        </row>
        <row r="5713">
          <cell r="B5713" t="str">
            <v>100029PSCOFF</v>
          </cell>
          <cell r="C5713" t="str">
            <v>29PSCOFF</v>
          </cell>
          <cell r="D5713">
            <v>12</v>
          </cell>
          <cell r="E5713" t="str">
            <v>G</v>
          </cell>
        </row>
        <row r="5714">
          <cell r="B5714" t="str">
            <v>F514872</v>
          </cell>
          <cell r="C5714" t="str">
            <v>F514872</v>
          </cell>
          <cell r="D5714">
            <v>13</v>
          </cell>
          <cell r="E5714" t="str">
            <v>F</v>
          </cell>
        </row>
        <row r="5715">
          <cell r="B5715" t="str">
            <v>F514873</v>
          </cell>
          <cell r="C5715" t="str">
            <v>F514873</v>
          </cell>
          <cell r="D5715">
            <v>13</v>
          </cell>
          <cell r="E5715" t="str">
            <v>F</v>
          </cell>
        </row>
        <row r="5716">
          <cell r="B5716" t="str">
            <v>F514874</v>
          </cell>
          <cell r="C5716" t="str">
            <v>F514874</v>
          </cell>
          <cell r="D5716">
            <v>13</v>
          </cell>
          <cell r="E5716" t="str">
            <v>F</v>
          </cell>
        </row>
        <row r="5717">
          <cell r="B5717" t="str">
            <v>F514875</v>
          </cell>
          <cell r="C5717" t="str">
            <v>F514875</v>
          </cell>
          <cell r="D5717">
            <v>13</v>
          </cell>
          <cell r="E5717" t="str">
            <v>F</v>
          </cell>
        </row>
        <row r="5718">
          <cell r="B5718" t="str">
            <v>F514876</v>
          </cell>
          <cell r="C5718" t="str">
            <v>F514876</v>
          </cell>
          <cell r="D5718">
            <v>13</v>
          </cell>
          <cell r="E5718" t="str">
            <v>F</v>
          </cell>
        </row>
        <row r="5719">
          <cell r="B5719" t="str">
            <v>F514877</v>
          </cell>
          <cell r="C5719" t="str">
            <v>F514877</v>
          </cell>
          <cell r="D5719">
            <v>13</v>
          </cell>
          <cell r="E5719" t="str">
            <v>F</v>
          </cell>
        </row>
        <row r="5720">
          <cell r="B5720" t="str">
            <v>1000VVSCSITE</v>
          </cell>
          <cell r="C5720" t="str">
            <v>VVSCSITE</v>
          </cell>
          <cell r="D5720">
            <v>10</v>
          </cell>
          <cell r="E5720" t="str">
            <v>G</v>
          </cell>
        </row>
        <row r="5721">
          <cell r="B5721" t="str">
            <v>F514878</v>
          </cell>
          <cell r="C5721" t="str">
            <v>F514878</v>
          </cell>
          <cell r="D5721">
            <v>11</v>
          </cell>
          <cell r="E5721" t="str">
            <v>F</v>
          </cell>
        </row>
        <row r="5722">
          <cell r="B5722" t="str">
            <v>F514879</v>
          </cell>
          <cell r="C5722" t="str">
            <v>F514879</v>
          </cell>
          <cell r="D5722">
            <v>11</v>
          </cell>
          <cell r="E5722" t="str">
            <v>F</v>
          </cell>
        </row>
        <row r="5723">
          <cell r="B5723" t="str">
            <v>F514880</v>
          </cell>
          <cell r="C5723" t="str">
            <v>F514880</v>
          </cell>
          <cell r="D5723">
            <v>11</v>
          </cell>
          <cell r="E5723" t="str">
            <v>F</v>
          </cell>
        </row>
        <row r="5724">
          <cell r="B5724" t="str">
            <v>F514881</v>
          </cell>
          <cell r="C5724" t="str">
            <v>F514881</v>
          </cell>
          <cell r="D5724">
            <v>11</v>
          </cell>
          <cell r="E5724" t="str">
            <v>F</v>
          </cell>
        </row>
        <row r="5725">
          <cell r="B5725" t="str">
            <v>F514882</v>
          </cell>
          <cell r="C5725" t="str">
            <v>F514882</v>
          </cell>
          <cell r="D5725">
            <v>11</v>
          </cell>
          <cell r="E5725" t="str">
            <v>F</v>
          </cell>
        </row>
        <row r="5726">
          <cell r="B5726" t="str">
            <v>F514883</v>
          </cell>
          <cell r="C5726" t="str">
            <v>F514883</v>
          </cell>
          <cell r="D5726">
            <v>11</v>
          </cell>
          <cell r="E5726" t="str">
            <v>F</v>
          </cell>
        </row>
        <row r="5727">
          <cell r="B5727" t="str">
            <v>F514884</v>
          </cell>
          <cell r="C5727" t="str">
            <v>F514884</v>
          </cell>
          <cell r="D5727">
            <v>11</v>
          </cell>
          <cell r="E5727" t="str">
            <v>F</v>
          </cell>
        </row>
        <row r="5728">
          <cell r="B5728" t="str">
            <v>1000VVSCMAIN</v>
          </cell>
          <cell r="C5728" t="str">
            <v>VVSCMAIN</v>
          </cell>
          <cell r="D5728">
            <v>12</v>
          </cell>
          <cell r="E5728" t="str">
            <v>G</v>
          </cell>
        </row>
        <row r="5729">
          <cell r="B5729" t="str">
            <v>F514885</v>
          </cell>
          <cell r="C5729" t="str">
            <v>F514885</v>
          </cell>
          <cell r="D5729">
            <v>13</v>
          </cell>
          <cell r="E5729" t="str">
            <v>F</v>
          </cell>
        </row>
        <row r="5730">
          <cell r="B5730" t="str">
            <v>F514886</v>
          </cell>
          <cell r="C5730" t="str">
            <v>F514886</v>
          </cell>
          <cell r="D5730">
            <v>13</v>
          </cell>
          <cell r="E5730" t="str">
            <v>F</v>
          </cell>
        </row>
        <row r="5731">
          <cell r="B5731" t="str">
            <v>F514887</v>
          </cell>
          <cell r="C5731" t="str">
            <v>F514887</v>
          </cell>
          <cell r="D5731">
            <v>13</v>
          </cell>
          <cell r="E5731" t="str">
            <v>F</v>
          </cell>
        </row>
        <row r="5732">
          <cell r="B5732" t="str">
            <v>F514888</v>
          </cell>
          <cell r="C5732" t="str">
            <v>F514888</v>
          </cell>
          <cell r="D5732">
            <v>13</v>
          </cell>
          <cell r="E5732" t="str">
            <v>F</v>
          </cell>
        </row>
        <row r="5733">
          <cell r="B5733" t="str">
            <v>F514889</v>
          </cell>
          <cell r="C5733" t="str">
            <v>F514889</v>
          </cell>
          <cell r="D5733">
            <v>13</v>
          </cell>
          <cell r="E5733" t="str">
            <v>F</v>
          </cell>
        </row>
        <row r="5734">
          <cell r="B5734" t="str">
            <v>F514890</v>
          </cell>
          <cell r="C5734" t="str">
            <v>F514890</v>
          </cell>
          <cell r="D5734">
            <v>13</v>
          </cell>
          <cell r="E5734" t="str">
            <v>F</v>
          </cell>
        </row>
        <row r="5735">
          <cell r="B5735" t="str">
            <v>1000VVSCBLB</v>
          </cell>
          <cell r="C5735" t="str">
            <v>VVSCBLB</v>
          </cell>
          <cell r="D5735">
            <v>12</v>
          </cell>
          <cell r="E5735" t="str">
            <v>G</v>
          </cell>
        </row>
        <row r="5736">
          <cell r="B5736" t="str">
            <v>F514891</v>
          </cell>
          <cell r="C5736" t="str">
            <v>F514891</v>
          </cell>
          <cell r="D5736">
            <v>13</v>
          </cell>
          <cell r="E5736" t="str">
            <v>F</v>
          </cell>
        </row>
        <row r="5737">
          <cell r="B5737" t="str">
            <v>F514892</v>
          </cell>
          <cell r="C5737" t="str">
            <v>F514892</v>
          </cell>
          <cell r="D5737">
            <v>13</v>
          </cell>
          <cell r="E5737" t="str">
            <v>F</v>
          </cell>
        </row>
        <row r="5738">
          <cell r="B5738" t="str">
            <v>F514893</v>
          </cell>
          <cell r="C5738" t="str">
            <v>F514893</v>
          </cell>
          <cell r="D5738">
            <v>13</v>
          </cell>
          <cell r="E5738" t="str">
            <v>F</v>
          </cell>
        </row>
        <row r="5739">
          <cell r="B5739" t="str">
            <v>F514894</v>
          </cell>
          <cell r="C5739" t="str">
            <v>F514894</v>
          </cell>
          <cell r="D5739">
            <v>13</v>
          </cell>
          <cell r="E5739" t="str">
            <v>F</v>
          </cell>
        </row>
        <row r="5740">
          <cell r="B5740" t="str">
            <v>F514895</v>
          </cell>
          <cell r="C5740" t="str">
            <v>F514895</v>
          </cell>
          <cell r="D5740">
            <v>13</v>
          </cell>
          <cell r="E5740" t="str">
            <v>F</v>
          </cell>
        </row>
        <row r="5741">
          <cell r="B5741" t="str">
            <v>F514896</v>
          </cell>
          <cell r="C5741" t="str">
            <v>F514896</v>
          </cell>
          <cell r="D5741">
            <v>13</v>
          </cell>
          <cell r="E5741" t="str">
            <v>F</v>
          </cell>
        </row>
        <row r="5742">
          <cell r="B5742" t="str">
            <v>1000VVSCGRG</v>
          </cell>
          <cell r="C5742" t="str">
            <v>VVSCGRG</v>
          </cell>
          <cell r="D5742">
            <v>12</v>
          </cell>
          <cell r="E5742" t="str">
            <v>G</v>
          </cell>
        </row>
        <row r="5743">
          <cell r="B5743" t="str">
            <v>F514897</v>
          </cell>
          <cell r="C5743" t="str">
            <v>F514897</v>
          </cell>
          <cell r="D5743">
            <v>13</v>
          </cell>
          <cell r="E5743" t="str">
            <v>F</v>
          </cell>
        </row>
        <row r="5744">
          <cell r="B5744" t="str">
            <v>F514898</v>
          </cell>
          <cell r="C5744" t="str">
            <v>F514898</v>
          </cell>
          <cell r="D5744">
            <v>13</v>
          </cell>
          <cell r="E5744" t="str">
            <v>F</v>
          </cell>
        </row>
        <row r="5745">
          <cell r="B5745" t="str">
            <v>F514899</v>
          </cell>
          <cell r="C5745" t="str">
            <v>F514899</v>
          </cell>
          <cell r="D5745">
            <v>13</v>
          </cell>
          <cell r="E5745" t="str">
            <v>F</v>
          </cell>
        </row>
        <row r="5746">
          <cell r="B5746" t="str">
            <v>F514900</v>
          </cell>
          <cell r="C5746" t="str">
            <v>F514900</v>
          </cell>
          <cell r="D5746">
            <v>13</v>
          </cell>
          <cell r="E5746" t="str">
            <v>F</v>
          </cell>
        </row>
        <row r="5747">
          <cell r="B5747" t="str">
            <v>F514901</v>
          </cell>
          <cell r="C5747" t="str">
            <v>F514901</v>
          </cell>
          <cell r="D5747">
            <v>13</v>
          </cell>
          <cell r="E5747" t="str">
            <v>F</v>
          </cell>
        </row>
        <row r="5748">
          <cell r="B5748" t="str">
            <v>F514902</v>
          </cell>
          <cell r="C5748" t="str">
            <v>F514902</v>
          </cell>
          <cell r="D5748">
            <v>13</v>
          </cell>
          <cell r="E5748" t="str">
            <v>F</v>
          </cell>
        </row>
        <row r="5749">
          <cell r="B5749" t="str">
            <v>1000WRSCSITE</v>
          </cell>
          <cell r="C5749" t="str">
            <v>WRSCSITE</v>
          </cell>
          <cell r="D5749">
            <v>10</v>
          </cell>
          <cell r="E5749" t="str">
            <v>G</v>
          </cell>
        </row>
        <row r="5750">
          <cell r="B5750" t="str">
            <v>F514903</v>
          </cell>
          <cell r="C5750" t="str">
            <v>F514903</v>
          </cell>
          <cell r="D5750">
            <v>11</v>
          </cell>
          <cell r="E5750" t="str">
            <v>F</v>
          </cell>
        </row>
        <row r="5751">
          <cell r="B5751" t="str">
            <v>F514904</v>
          </cell>
          <cell r="C5751" t="str">
            <v>F514904</v>
          </cell>
          <cell r="D5751">
            <v>11</v>
          </cell>
          <cell r="E5751" t="str">
            <v>F</v>
          </cell>
        </row>
        <row r="5752">
          <cell r="B5752" t="str">
            <v>F514905</v>
          </cell>
          <cell r="C5752" t="str">
            <v>F514905</v>
          </cell>
          <cell r="D5752">
            <v>11</v>
          </cell>
          <cell r="E5752" t="str">
            <v>F</v>
          </cell>
        </row>
        <row r="5753">
          <cell r="B5753" t="str">
            <v>F514906</v>
          </cell>
          <cell r="C5753" t="str">
            <v>F514906</v>
          </cell>
          <cell r="D5753">
            <v>11</v>
          </cell>
          <cell r="E5753" t="str">
            <v>F</v>
          </cell>
        </row>
        <row r="5754">
          <cell r="B5754" t="str">
            <v>F514907</v>
          </cell>
          <cell r="C5754" t="str">
            <v>F514907</v>
          </cell>
          <cell r="D5754">
            <v>11</v>
          </cell>
          <cell r="E5754" t="str">
            <v>F</v>
          </cell>
        </row>
        <row r="5755">
          <cell r="B5755" t="str">
            <v>F514908</v>
          </cell>
          <cell r="C5755" t="str">
            <v>F514908</v>
          </cell>
          <cell r="D5755">
            <v>11</v>
          </cell>
          <cell r="E5755" t="str">
            <v>F</v>
          </cell>
        </row>
        <row r="5756">
          <cell r="B5756" t="str">
            <v>F514909</v>
          </cell>
          <cell r="C5756" t="str">
            <v>F514909</v>
          </cell>
          <cell r="D5756">
            <v>11</v>
          </cell>
          <cell r="E5756" t="str">
            <v>F</v>
          </cell>
        </row>
        <row r="5757">
          <cell r="B5757" t="str">
            <v>1000WRSCMAIN</v>
          </cell>
          <cell r="C5757" t="str">
            <v>WRSCMAIN</v>
          </cell>
          <cell r="D5757">
            <v>12</v>
          </cell>
          <cell r="E5757" t="str">
            <v>G</v>
          </cell>
        </row>
        <row r="5758">
          <cell r="B5758" t="str">
            <v>F514910</v>
          </cell>
          <cell r="C5758" t="str">
            <v>F514910</v>
          </cell>
          <cell r="D5758">
            <v>13</v>
          </cell>
          <cell r="E5758" t="str">
            <v>F</v>
          </cell>
        </row>
        <row r="5759">
          <cell r="B5759" t="str">
            <v>F514911</v>
          </cell>
          <cell r="C5759" t="str">
            <v>F514911</v>
          </cell>
          <cell r="D5759">
            <v>13</v>
          </cell>
          <cell r="E5759" t="str">
            <v>F</v>
          </cell>
        </row>
        <row r="5760">
          <cell r="B5760" t="str">
            <v>F514912</v>
          </cell>
          <cell r="C5760" t="str">
            <v>F514912</v>
          </cell>
          <cell r="D5760">
            <v>13</v>
          </cell>
          <cell r="E5760" t="str">
            <v>F</v>
          </cell>
        </row>
        <row r="5761">
          <cell r="B5761" t="str">
            <v>F514913</v>
          </cell>
          <cell r="C5761" t="str">
            <v>F514913</v>
          </cell>
          <cell r="D5761">
            <v>13</v>
          </cell>
          <cell r="E5761" t="str">
            <v>F</v>
          </cell>
        </row>
        <row r="5762">
          <cell r="B5762" t="str">
            <v>F514914</v>
          </cell>
          <cell r="C5762" t="str">
            <v>F514914</v>
          </cell>
          <cell r="D5762">
            <v>13</v>
          </cell>
          <cell r="E5762" t="str">
            <v>F</v>
          </cell>
        </row>
        <row r="5763">
          <cell r="B5763" t="str">
            <v>F514915</v>
          </cell>
          <cell r="C5763" t="str">
            <v>F514915</v>
          </cell>
          <cell r="D5763">
            <v>13</v>
          </cell>
          <cell r="E5763" t="str">
            <v>F</v>
          </cell>
        </row>
        <row r="5764">
          <cell r="B5764" t="str">
            <v>1000WRSCGRG</v>
          </cell>
          <cell r="C5764" t="str">
            <v>WRSCGRG</v>
          </cell>
          <cell r="D5764">
            <v>12</v>
          </cell>
          <cell r="E5764" t="str">
            <v>G</v>
          </cell>
        </row>
        <row r="5765">
          <cell r="B5765" t="str">
            <v>F514916</v>
          </cell>
          <cell r="C5765" t="str">
            <v>F514916</v>
          </cell>
          <cell r="D5765">
            <v>13</v>
          </cell>
          <cell r="E5765" t="str">
            <v>F</v>
          </cell>
        </row>
        <row r="5766">
          <cell r="B5766" t="str">
            <v>F514917</v>
          </cell>
          <cell r="C5766" t="str">
            <v>F514917</v>
          </cell>
          <cell r="D5766">
            <v>13</v>
          </cell>
          <cell r="E5766" t="str">
            <v>F</v>
          </cell>
        </row>
        <row r="5767">
          <cell r="B5767" t="str">
            <v>F514918</v>
          </cell>
          <cell r="C5767" t="str">
            <v>F514918</v>
          </cell>
          <cell r="D5767">
            <v>13</v>
          </cell>
          <cell r="E5767" t="str">
            <v>F</v>
          </cell>
        </row>
        <row r="5768">
          <cell r="B5768" t="str">
            <v>F514919</v>
          </cell>
          <cell r="C5768" t="str">
            <v>F514919</v>
          </cell>
          <cell r="D5768">
            <v>13</v>
          </cell>
          <cell r="E5768" t="str">
            <v>F</v>
          </cell>
        </row>
        <row r="5769">
          <cell r="B5769" t="str">
            <v>F514920</v>
          </cell>
          <cell r="C5769" t="str">
            <v>F514920</v>
          </cell>
          <cell r="D5769">
            <v>13</v>
          </cell>
          <cell r="E5769" t="str">
            <v>F</v>
          </cell>
        </row>
        <row r="5770">
          <cell r="B5770" t="str">
            <v>F514921</v>
          </cell>
          <cell r="C5770" t="str">
            <v>F514921</v>
          </cell>
          <cell r="D5770">
            <v>13</v>
          </cell>
          <cell r="E5770" t="str">
            <v>F</v>
          </cell>
        </row>
        <row r="5771">
          <cell r="B5771" t="str">
            <v>1000WISCSITE</v>
          </cell>
          <cell r="C5771" t="str">
            <v>WISCSITE</v>
          </cell>
          <cell r="D5771">
            <v>10</v>
          </cell>
          <cell r="E5771" t="str">
            <v>G</v>
          </cell>
        </row>
        <row r="5772">
          <cell r="B5772" t="str">
            <v>F514922</v>
          </cell>
          <cell r="C5772" t="str">
            <v>F514922</v>
          </cell>
          <cell r="D5772">
            <v>11</v>
          </cell>
          <cell r="E5772" t="str">
            <v>F</v>
          </cell>
        </row>
        <row r="5773">
          <cell r="B5773" t="str">
            <v>F514923</v>
          </cell>
          <cell r="C5773" t="str">
            <v>F514923</v>
          </cell>
          <cell r="D5773">
            <v>11</v>
          </cell>
          <cell r="E5773" t="str">
            <v>F</v>
          </cell>
        </row>
        <row r="5774">
          <cell r="B5774" t="str">
            <v>F514924</v>
          </cell>
          <cell r="C5774" t="str">
            <v>F514924</v>
          </cell>
          <cell r="D5774">
            <v>11</v>
          </cell>
          <cell r="E5774" t="str">
            <v>F</v>
          </cell>
        </row>
        <row r="5775">
          <cell r="B5775" t="str">
            <v>F514925</v>
          </cell>
          <cell r="C5775" t="str">
            <v>F514925</v>
          </cell>
          <cell r="D5775">
            <v>11</v>
          </cell>
          <cell r="E5775" t="str">
            <v>F</v>
          </cell>
        </row>
        <row r="5776">
          <cell r="B5776" t="str">
            <v>F514926</v>
          </cell>
          <cell r="C5776" t="str">
            <v>F514926</v>
          </cell>
          <cell r="D5776">
            <v>11</v>
          </cell>
          <cell r="E5776" t="str">
            <v>F</v>
          </cell>
        </row>
        <row r="5777">
          <cell r="B5777" t="str">
            <v>F514927</v>
          </cell>
          <cell r="C5777" t="str">
            <v>F514927</v>
          </cell>
          <cell r="D5777">
            <v>11</v>
          </cell>
          <cell r="E5777" t="str">
            <v>F</v>
          </cell>
        </row>
        <row r="5778">
          <cell r="B5778" t="str">
            <v>F514928</v>
          </cell>
          <cell r="C5778" t="str">
            <v>F514928</v>
          </cell>
          <cell r="D5778">
            <v>11</v>
          </cell>
          <cell r="E5778" t="str">
            <v>F</v>
          </cell>
        </row>
        <row r="5779">
          <cell r="B5779" t="str">
            <v>1000WISCMAIN</v>
          </cell>
          <cell r="C5779" t="str">
            <v>WISCMAIN</v>
          </cell>
          <cell r="D5779">
            <v>12</v>
          </cell>
          <cell r="E5779" t="str">
            <v>G</v>
          </cell>
        </row>
        <row r="5780">
          <cell r="B5780" t="str">
            <v>F514929</v>
          </cell>
          <cell r="C5780" t="str">
            <v>F514929</v>
          </cell>
          <cell r="D5780">
            <v>13</v>
          </cell>
          <cell r="E5780" t="str">
            <v>F</v>
          </cell>
        </row>
        <row r="5781">
          <cell r="B5781" t="str">
            <v>F514930</v>
          </cell>
          <cell r="C5781" t="str">
            <v>F514930</v>
          </cell>
          <cell r="D5781">
            <v>13</v>
          </cell>
          <cell r="E5781" t="str">
            <v>F</v>
          </cell>
        </row>
        <row r="5782">
          <cell r="B5782" t="str">
            <v>F514931</v>
          </cell>
          <cell r="C5782" t="str">
            <v>F514931</v>
          </cell>
          <cell r="D5782">
            <v>13</v>
          </cell>
          <cell r="E5782" t="str">
            <v>F</v>
          </cell>
        </row>
        <row r="5783">
          <cell r="B5783" t="str">
            <v>F514932</v>
          </cell>
          <cell r="C5783" t="str">
            <v>F514932</v>
          </cell>
          <cell r="D5783">
            <v>13</v>
          </cell>
          <cell r="E5783" t="str">
            <v>F</v>
          </cell>
        </row>
        <row r="5784">
          <cell r="B5784" t="str">
            <v>F514933</v>
          </cell>
          <cell r="C5784" t="str">
            <v>F514933</v>
          </cell>
          <cell r="D5784">
            <v>13</v>
          </cell>
          <cell r="E5784" t="str">
            <v>F</v>
          </cell>
        </row>
        <row r="5785">
          <cell r="B5785" t="str">
            <v>F514934</v>
          </cell>
          <cell r="C5785" t="str">
            <v>F514934</v>
          </cell>
          <cell r="D5785">
            <v>13</v>
          </cell>
          <cell r="E5785" t="str">
            <v>F</v>
          </cell>
        </row>
        <row r="5786">
          <cell r="B5786" t="str">
            <v>1000DEVSUB</v>
          </cell>
          <cell r="C5786" t="str">
            <v>DEVSUB</v>
          </cell>
          <cell r="D5786">
            <v>10</v>
          </cell>
          <cell r="E5786" t="str">
            <v>G</v>
          </cell>
        </row>
        <row r="5787">
          <cell r="B5787" t="str">
            <v>F514935</v>
          </cell>
          <cell r="C5787" t="str">
            <v>F514935</v>
          </cell>
          <cell r="D5787">
            <v>11</v>
          </cell>
          <cell r="E5787" t="str">
            <v>F</v>
          </cell>
        </row>
        <row r="5788">
          <cell r="B5788" t="str">
            <v>F514936</v>
          </cell>
          <cell r="C5788" t="str">
            <v>F514936</v>
          </cell>
          <cell r="D5788">
            <v>11</v>
          </cell>
          <cell r="E5788" t="str">
            <v>F</v>
          </cell>
        </row>
        <row r="5789">
          <cell r="B5789" t="str">
            <v>F514937</v>
          </cell>
          <cell r="C5789" t="str">
            <v>F514937</v>
          </cell>
          <cell r="D5789">
            <v>11</v>
          </cell>
          <cell r="E5789" t="str">
            <v>F</v>
          </cell>
        </row>
        <row r="5790">
          <cell r="B5790" t="str">
            <v>F514938</v>
          </cell>
          <cell r="C5790" t="str">
            <v>F514938</v>
          </cell>
          <cell r="D5790">
            <v>11</v>
          </cell>
          <cell r="E5790" t="str">
            <v>F</v>
          </cell>
        </row>
        <row r="5791">
          <cell r="B5791" t="str">
            <v>F514939</v>
          </cell>
          <cell r="C5791" t="str">
            <v>F514939</v>
          </cell>
          <cell r="D5791">
            <v>11</v>
          </cell>
          <cell r="E5791" t="str">
            <v>F</v>
          </cell>
        </row>
        <row r="5792">
          <cell r="B5792" t="str">
            <v>F514940</v>
          </cell>
          <cell r="C5792" t="str">
            <v>F514940</v>
          </cell>
          <cell r="D5792">
            <v>11</v>
          </cell>
          <cell r="E5792" t="str">
            <v>F</v>
          </cell>
        </row>
        <row r="5793">
          <cell r="B5793" t="str">
            <v>F514941</v>
          </cell>
          <cell r="C5793" t="str">
            <v>F514941</v>
          </cell>
          <cell r="D5793">
            <v>11</v>
          </cell>
          <cell r="E5793" t="str">
            <v>F</v>
          </cell>
        </row>
        <row r="5794">
          <cell r="B5794" t="str">
            <v>1000DEVSUBBLDG</v>
          </cell>
          <cell r="C5794" t="str">
            <v>DEVSUBBLDG</v>
          </cell>
          <cell r="D5794">
            <v>12</v>
          </cell>
          <cell r="E5794" t="str">
            <v>G</v>
          </cell>
        </row>
        <row r="5795">
          <cell r="B5795" t="str">
            <v>F514942</v>
          </cell>
          <cell r="C5795" t="str">
            <v>F514942</v>
          </cell>
          <cell r="D5795">
            <v>13</v>
          </cell>
          <cell r="E5795" t="str">
            <v>F</v>
          </cell>
        </row>
        <row r="5796">
          <cell r="B5796" t="str">
            <v>F514943</v>
          </cell>
          <cell r="C5796" t="str">
            <v>F514943</v>
          </cell>
          <cell r="D5796">
            <v>13</v>
          </cell>
          <cell r="E5796" t="str">
            <v>F</v>
          </cell>
        </row>
        <row r="5797">
          <cell r="B5797" t="str">
            <v>F514944</v>
          </cell>
          <cell r="C5797" t="str">
            <v>F514944</v>
          </cell>
          <cell r="D5797">
            <v>13</v>
          </cell>
          <cell r="E5797" t="str">
            <v>F</v>
          </cell>
        </row>
        <row r="5798">
          <cell r="B5798" t="str">
            <v>F514945</v>
          </cell>
          <cell r="C5798" t="str">
            <v>F514945</v>
          </cell>
          <cell r="D5798">
            <v>13</v>
          </cell>
          <cell r="E5798" t="str">
            <v>F</v>
          </cell>
        </row>
        <row r="5799">
          <cell r="B5799" t="str">
            <v>F514946</v>
          </cell>
          <cell r="C5799" t="str">
            <v>F514946</v>
          </cell>
          <cell r="D5799">
            <v>13</v>
          </cell>
          <cell r="E5799" t="str">
            <v>F</v>
          </cell>
        </row>
        <row r="5800">
          <cell r="B5800" t="str">
            <v>F514947</v>
          </cell>
          <cell r="C5800" t="str">
            <v>F514947</v>
          </cell>
          <cell r="D5800">
            <v>13</v>
          </cell>
          <cell r="E5800" t="str">
            <v>F</v>
          </cell>
        </row>
        <row r="5801">
          <cell r="B5801" t="str">
            <v>1000ELNSUB</v>
          </cell>
          <cell r="C5801" t="str">
            <v>ELNSUB</v>
          </cell>
          <cell r="D5801">
            <v>10</v>
          </cell>
          <cell r="E5801" t="str">
            <v>G</v>
          </cell>
        </row>
        <row r="5802">
          <cell r="B5802" t="str">
            <v>F514948</v>
          </cell>
          <cell r="C5802" t="str">
            <v>F514948</v>
          </cell>
          <cell r="D5802">
            <v>11</v>
          </cell>
          <cell r="E5802" t="str">
            <v>F</v>
          </cell>
        </row>
        <row r="5803">
          <cell r="B5803" t="str">
            <v>F514949</v>
          </cell>
          <cell r="C5803" t="str">
            <v>F514949</v>
          </cell>
          <cell r="D5803">
            <v>11</v>
          </cell>
          <cell r="E5803" t="str">
            <v>F</v>
          </cell>
        </row>
        <row r="5804">
          <cell r="B5804" t="str">
            <v>F514950</v>
          </cell>
          <cell r="C5804" t="str">
            <v>F514950</v>
          </cell>
          <cell r="D5804">
            <v>11</v>
          </cell>
          <cell r="E5804" t="str">
            <v>F</v>
          </cell>
        </row>
        <row r="5805">
          <cell r="B5805" t="str">
            <v>F514951</v>
          </cell>
          <cell r="C5805" t="str">
            <v>F514951</v>
          </cell>
          <cell r="D5805">
            <v>11</v>
          </cell>
          <cell r="E5805" t="str">
            <v>F</v>
          </cell>
        </row>
        <row r="5806">
          <cell r="B5806" t="str">
            <v>F514952</v>
          </cell>
          <cell r="C5806" t="str">
            <v>F514952</v>
          </cell>
          <cell r="D5806">
            <v>11</v>
          </cell>
          <cell r="E5806" t="str">
            <v>F</v>
          </cell>
        </row>
        <row r="5807">
          <cell r="B5807" t="str">
            <v>F514953</v>
          </cell>
          <cell r="C5807" t="str">
            <v>F514953</v>
          </cell>
          <cell r="D5807">
            <v>11</v>
          </cell>
          <cell r="E5807" t="str">
            <v>F</v>
          </cell>
        </row>
        <row r="5808">
          <cell r="B5808" t="str">
            <v>F514954</v>
          </cell>
          <cell r="C5808" t="str">
            <v>F514954</v>
          </cell>
          <cell r="D5808">
            <v>11</v>
          </cell>
          <cell r="E5808" t="str">
            <v>F</v>
          </cell>
        </row>
        <row r="5809">
          <cell r="B5809" t="str">
            <v>1000ELNSUBBLDG</v>
          </cell>
          <cell r="C5809" t="str">
            <v>ELNSUBBLDG</v>
          </cell>
          <cell r="D5809">
            <v>12</v>
          </cell>
          <cell r="E5809" t="str">
            <v>G</v>
          </cell>
        </row>
        <row r="5810">
          <cell r="B5810" t="str">
            <v>F514955</v>
          </cell>
          <cell r="C5810" t="str">
            <v>F514955</v>
          </cell>
          <cell r="D5810">
            <v>13</v>
          </cell>
          <cell r="E5810" t="str">
            <v>F</v>
          </cell>
        </row>
        <row r="5811">
          <cell r="B5811" t="str">
            <v>F514956</v>
          </cell>
          <cell r="C5811" t="str">
            <v>F514956</v>
          </cell>
          <cell r="D5811">
            <v>13</v>
          </cell>
          <cell r="E5811" t="str">
            <v>F</v>
          </cell>
        </row>
        <row r="5812">
          <cell r="B5812" t="str">
            <v>F514957</v>
          </cell>
          <cell r="C5812" t="str">
            <v>F514957</v>
          </cell>
          <cell r="D5812">
            <v>13</v>
          </cell>
          <cell r="E5812" t="str">
            <v>F</v>
          </cell>
        </row>
        <row r="5813">
          <cell r="B5813" t="str">
            <v>F514958</v>
          </cell>
          <cell r="C5813" t="str">
            <v>F514958</v>
          </cell>
          <cell r="D5813">
            <v>13</v>
          </cell>
          <cell r="E5813" t="str">
            <v>F</v>
          </cell>
        </row>
        <row r="5814">
          <cell r="B5814" t="str">
            <v>F514959</v>
          </cell>
          <cell r="C5814" t="str">
            <v>F514959</v>
          </cell>
          <cell r="D5814">
            <v>13</v>
          </cell>
          <cell r="E5814" t="str">
            <v>F</v>
          </cell>
        </row>
        <row r="5815">
          <cell r="B5815" t="str">
            <v>F514960</v>
          </cell>
          <cell r="C5815" t="str">
            <v>F514960</v>
          </cell>
          <cell r="D5815">
            <v>13</v>
          </cell>
          <cell r="E5815" t="str">
            <v>F</v>
          </cell>
        </row>
        <row r="5816">
          <cell r="B5816" t="str">
            <v>1000ELSSUB</v>
          </cell>
          <cell r="C5816" t="str">
            <v>ELSSUB</v>
          </cell>
          <cell r="D5816">
            <v>10</v>
          </cell>
          <cell r="E5816" t="str">
            <v>G</v>
          </cell>
        </row>
        <row r="5817">
          <cell r="B5817" t="str">
            <v>F514961</v>
          </cell>
          <cell r="C5817" t="str">
            <v>F514961</v>
          </cell>
          <cell r="D5817">
            <v>11</v>
          </cell>
          <cell r="E5817" t="str">
            <v>F</v>
          </cell>
        </row>
        <row r="5818">
          <cell r="B5818" t="str">
            <v>F514962</v>
          </cell>
          <cell r="C5818" t="str">
            <v>F514962</v>
          </cell>
          <cell r="D5818">
            <v>11</v>
          </cell>
          <cell r="E5818" t="str">
            <v>F</v>
          </cell>
        </row>
        <row r="5819">
          <cell r="B5819" t="str">
            <v>F514963</v>
          </cell>
          <cell r="C5819" t="str">
            <v>F514963</v>
          </cell>
          <cell r="D5819">
            <v>11</v>
          </cell>
          <cell r="E5819" t="str">
            <v>F</v>
          </cell>
        </row>
        <row r="5820">
          <cell r="B5820" t="str">
            <v>F514964</v>
          </cell>
          <cell r="C5820" t="str">
            <v>F514964</v>
          </cell>
          <cell r="D5820">
            <v>11</v>
          </cell>
          <cell r="E5820" t="str">
            <v>F</v>
          </cell>
        </row>
        <row r="5821">
          <cell r="B5821" t="str">
            <v>F514965</v>
          </cell>
          <cell r="C5821" t="str">
            <v>F514965</v>
          </cell>
          <cell r="D5821">
            <v>11</v>
          </cell>
          <cell r="E5821" t="str">
            <v>F</v>
          </cell>
        </row>
        <row r="5822">
          <cell r="B5822" t="str">
            <v>F514966</v>
          </cell>
          <cell r="C5822" t="str">
            <v>F514966</v>
          </cell>
          <cell r="D5822">
            <v>11</v>
          </cell>
          <cell r="E5822" t="str">
            <v>F</v>
          </cell>
        </row>
        <row r="5823">
          <cell r="B5823" t="str">
            <v>F514967</v>
          </cell>
          <cell r="C5823" t="str">
            <v>F514967</v>
          </cell>
          <cell r="D5823">
            <v>11</v>
          </cell>
          <cell r="E5823" t="str">
            <v>F</v>
          </cell>
        </row>
        <row r="5824">
          <cell r="B5824" t="str">
            <v>1000ELSSUBBLDG</v>
          </cell>
          <cell r="C5824" t="str">
            <v>ELSSUBBLDG</v>
          </cell>
          <cell r="D5824">
            <v>12</v>
          </cell>
          <cell r="E5824" t="str">
            <v>G</v>
          </cell>
        </row>
        <row r="5825">
          <cell r="B5825" t="str">
            <v>F514968</v>
          </cell>
          <cell r="C5825" t="str">
            <v>F514968</v>
          </cell>
          <cell r="D5825">
            <v>13</v>
          </cell>
          <cell r="E5825" t="str">
            <v>F</v>
          </cell>
        </row>
        <row r="5826">
          <cell r="B5826" t="str">
            <v>F514969</v>
          </cell>
          <cell r="C5826" t="str">
            <v>F514969</v>
          </cell>
          <cell r="D5826">
            <v>13</v>
          </cell>
          <cell r="E5826" t="str">
            <v>F</v>
          </cell>
        </row>
        <row r="5827">
          <cell r="B5827" t="str">
            <v>F514970</v>
          </cell>
          <cell r="C5827" t="str">
            <v>F514970</v>
          </cell>
          <cell r="D5827">
            <v>13</v>
          </cell>
          <cell r="E5827" t="str">
            <v>F</v>
          </cell>
        </row>
        <row r="5828">
          <cell r="B5828" t="str">
            <v>F514971</v>
          </cell>
          <cell r="C5828" t="str">
            <v>F514971</v>
          </cell>
          <cell r="D5828">
            <v>13</v>
          </cell>
          <cell r="E5828" t="str">
            <v>F</v>
          </cell>
        </row>
        <row r="5829">
          <cell r="B5829" t="str">
            <v>F514972</v>
          </cell>
          <cell r="C5829" t="str">
            <v>F514972</v>
          </cell>
          <cell r="D5829">
            <v>13</v>
          </cell>
          <cell r="E5829" t="str">
            <v>F</v>
          </cell>
        </row>
        <row r="5830">
          <cell r="B5830" t="str">
            <v>F514973</v>
          </cell>
          <cell r="C5830" t="str">
            <v>F514973</v>
          </cell>
          <cell r="D5830">
            <v>13</v>
          </cell>
          <cell r="E5830" t="str">
            <v>F</v>
          </cell>
        </row>
        <row r="5831">
          <cell r="B5831" t="str">
            <v>1000LHSUB</v>
          </cell>
          <cell r="C5831" t="str">
            <v>LHSUB</v>
          </cell>
          <cell r="D5831">
            <v>10</v>
          </cell>
          <cell r="E5831" t="str">
            <v>G</v>
          </cell>
        </row>
        <row r="5832">
          <cell r="B5832" t="str">
            <v>F514974</v>
          </cell>
          <cell r="C5832" t="str">
            <v>F514974</v>
          </cell>
          <cell r="D5832">
            <v>11</v>
          </cell>
          <cell r="E5832" t="str">
            <v>F</v>
          </cell>
        </row>
        <row r="5833">
          <cell r="B5833" t="str">
            <v>F514975</v>
          </cell>
          <cell r="C5833" t="str">
            <v>F514975</v>
          </cell>
          <cell r="D5833">
            <v>11</v>
          </cell>
          <cell r="E5833" t="str">
            <v>F</v>
          </cell>
        </row>
        <row r="5834">
          <cell r="B5834" t="str">
            <v>F514976</v>
          </cell>
          <cell r="C5834" t="str">
            <v>F514976</v>
          </cell>
          <cell r="D5834">
            <v>11</v>
          </cell>
          <cell r="E5834" t="str">
            <v>F</v>
          </cell>
        </row>
        <row r="5835">
          <cell r="B5835" t="str">
            <v>F514977</v>
          </cell>
          <cell r="C5835" t="str">
            <v>F514977</v>
          </cell>
          <cell r="D5835">
            <v>11</v>
          </cell>
          <cell r="E5835" t="str">
            <v>F</v>
          </cell>
        </row>
        <row r="5836">
          <cell r="B5836" t="str">
            <v>F514978</v>
          </cell>
          <cell r="C5836" t="str">
            <v>F514978</v>
          </cell>
          <cell r="D5836">
            <v>11</v>
          </cell>
          <cell r="E5836" t="str">
            <v>F</v>
          </cell>
        </row>
        <row r="5837">
          <cell r="B5837" t="str">
            <v>F514979</v>
          </cell>
          <cell r="C5837" t="str">
            <v>F514979</v>
          </cell>
          <cell r="D5837">
            <v>11</v>
          </cell>
          <cell r="E5837" t="str">
            <v>F</v>
          </cell>
        </row>
        <row r="5838">
          <cell r="B5838" t="str">
            <v>F514980</v>
          </cell>
          <cell r="C5838" t="str">
            <v>F514980</v>
          </cell>
          <cell r="D5838">
            <v>11</v>
          </cell>
          <cell r="E5838" t="str">
            <v>F</v>
          </cell>
        </row>
        <row r="5839">
          <cell r="B5839" t="str">
            <v>1000LHSUBBLDG</v>
          </cell>
          <cell r="C5839" t="str">
            <v>LHSUBBLDG</v>
          </cell>
          <cell r="D5839">
            <v>12</v>
          </cell>
          <cell r="E5839" t="str">
            <v>G</v>
          </cell>
        </row>
        <row r="5840">
          <cell r="B5840" t="str">
            <v>F514981</v>
          </cell>
          <cell r="C5840" t="str">
            <v>F514981</v>
          </cell>
          <cell r="D5840">
            <v>13</v>
          </cell>
          <cell r="E5840" t="str">
            <v>F</v>
          </cell>
        </row>
        <row r="5841">
          <cell r="B5841" t="str">
            <v>F514982</v>
          </cell>
          <cell r="C5841" t="str">
            <v>F514982</v>
          </cell>
          <cell r="D5841">
            <v>13</v>
          </cell>
          <cell r="E5841" t="str">
            <v>F</v>
          </cell>
        </row>
        <row r="5842">
          <cell r="B5842" t="str">
            <v>F514983</v>
          </cell>
          <cell r="C5842" t="str">
            <v>F514983</v>
          </cell>
          <cell r="D5842">
            <v>13</v>
          </cell>
          <cell r="E5842" t="str">
            <v>F</v>
          </cell>
        </row>
        <row r="5843">
          <cell r="B5843" t="str">
            <v>F514984</v>
          </cell>
          <cell r="C5843" t="str">
            <v>F514984</v>
          </cell>
          <cell r="D5843">
            <v>13</v>
          </cell>
          <cell r="E5843" t="str">
            <v>F</v>
          </cell>
        </row>
        <row r="5844">
          <cell r="B5844" t="str">
            <v>F514985</v>
          </cell>
          <cell r="C5844" t="str">
            <v>F514985</v>
          </cell>
          <cell r="D5844">
            <v>13</v>
          </cell>
          <cell r="E5844" t="str">
            <v>F</v>
          </cell>
        </row>
        <row r="5845">
          <cell r="B5845" t="str">
            <v>F514986</v>
          </cell>
          <cell r="C5845" t="str">
            <v>F514986</v>
          </cell>
          <cell r="D5845">
            <v>13</v>
          </cell>
          <cell r="E5845" t="str">
            <v>F</v>
          </cell>
        </row>
        <row r="5846">
          <cell r="B5846" t="str">
            <v>1000MESASUB</v>
          </cell>
          <cell r="C5846" t="str">
            <v>MESASUB</v>
          </cell>
          <cell r="D5846">
            <v>10</v>
          </cell>
          <cell r="E5846" t="str">
            <v>G</v>
          </cell>
        </row>
        <row r="5847">
          <cell r="B5847" t="str">
            <v>F514987</v>
          </cell>
          <cell r="C5847" t="str">
            <v>F514987</v>
          </cell>
          <cell r="D5847">
            <v>11</v>
          </cell>
          <cell r="E5847" t="str">
            <v>F</v>
          </cell>
        </row>
        <row r="5848">
          <cell r="B5848" t="str">
            <v>F514988</v>
          </cell>
          <cell r="C5848" t="str">
            <v>F514988</v>
          </cell>
          <cell r="D5848">
            <v>11</v>
          </cell>
          <cell r="E5848" t="str">
            <v>F</v>
          </cell>
        </row>
        <row r="5849">
          <cell r="B5849" t="str">
            <v>F514989</v>
          </cell>
          <cell r="C5849" t="str">
            <v>F514989</v>
          </cell>
          <cell r="D5849">
            <v>11</v>
          </cell>
          <cell r="E5849" t="str">
            <v>F</v>
          </cell>
        </row>
        <row r="5850">
          <cell r="B5850" t="str">
            <v>F514990</v>
          </cell>
          <cell r="C5850" t="str">
            <v>F514990</v>
          </cell>
          <cell r="D5850">
            <v>11</v>
          </cell>
          <cell r="E5850" t="str">
            <v>F</v>
          </cell>
        </row>
        <row r="5851">
          <cell r="B5851" t="str">
            <v>F514991</v>
          </cell>
          <cell r="C5851" t="str">
            <v>F514991</v>
          </cell>
          <cell r="D5851">
            <v>11</v>
          </cell>
          <cell r="E5851" t="str">
            <v>F</v>
          </cell>
        </row>
        <row r="5852">
          <cell r="B5852" t="str">
            <v>F514992</v>
          </cell>
          <cell r="C5852" t="str">
            <v>F514992</v>
          </cell>
          <cell r="D5852">
            <v>11</v>
          </cell>
          <cell r="E5852" t="str">
            <v>F</v>
          </cell>
        </row>
        <row r="5853">
          <cell r="B5853" t="str">
            <v>F514993</v>
          </cell>
          <cell r="C5853" t="str">
            <v>F514993</v>
          </cell>
          <cell r="D5853">
            <v>11</v>
          </cell>
          <cell r="E5853" t="str">
            <v>F</v>
          </cell>
        </row>
        <row r="5854">
          <cell r="B5854" t="str">
            <v>1000MESASUBBLD</v>
          </cell>
          <cell r="C5854" t="str">
            <v>MESASUBBLD</v>
          </cell>
          <cell r="D5854">
            <v>12</v>
          </cell>
          <cell r="E5854" t="str">
            <v>G</v>
          </cell>
        </row>
        <row r="5855">
          <cell r="B5855" t="str">
            <v>F514994</v>
          </cell>
          <cell r="C5855" t="str">
            <v>F514994</v>
          </cell>
          <cell r="D5855">
            <v>13</v>
          </cell>
          <cell r="E5855" t="str">
            <v>F</v>
          </cell>
        </row>
        <row r="5856">
          <cell r="B5856" t="str">
            <v>F514995</v>
          </cell>
          <cell r="C5856" t="str">
            <v>F514995</v>
          </cell>
          <cell r="D5856">
            <v>13</v>
          </cell>
          <cell r="E5856" t="str">
            <v>F</v>
          </cell>
        </row>
        <row r="5857">
          <cell r="B5857" t="str">
            <v>F514996</v>
          </cell>
          <cell r="C5857" t="str">
            <v>F514996</v>
          </cell>
          <cell r="D5857">
            <v>13</v>
          </cell>
          <cell r="E5857" t="str">
            <v>F</v>
          </cell>
        </row>
        <row r="5858">
          <cell r="B5858" t="str">
            <v>F514997</v>
          </cell>
          <cell r="C5858" t="str">
            <v>F514997</v>
          </cell>
          <cell r="D5858">
            <v>13</v>
          </cell>
          <cell r="E5858" t="str">
            <v>F</v>
          </cell>
        </row>
        <row r="5859">
          <cell r="B5859" t="str">
            <v>F514998</v>
          </cell>
          <cell r="C5859" t="str">
            <v>F514998</v>
          </cell>
          <cell r="D5859">
            <v>13</v>
          </cell>
          <cell r="E5859" t="str">
            <v>F</v>
          </cell>
        </row>
        <row r="5860">
          <cell r="B5860" t="str">
            <v>F514999</v>
          </cell>
          <cell r="C5860" t="str">
            <v>F514999</v>
          </cell>
          <cell r="D5860">
            <v>13</v>
          </cell>
          <cell r="E5860" t="str">
            <v>F</v>
          </cell>
        </row>
        <row r="5861">
          <cell r="B5861" t="str">
            <v>1000MLSUB</v>
          </cell>
          <cell r="C5861" t="str">
            <v>MLSUB</v>
          </cell>
          <cell r="D5861">
            <v>10</v>
          </cell>
          <cell r="E5861" t="str">
            <v>G</v>
          </cell>
        </row>
        <row r="5862">
          <cell r="B5862" t="str">
            <v>F515000</v>
          </cell>
          <cell r="C5862" t="str">
            <v>F515000</v>
          </cell>
          <cell r="D5862">
            <v>11</v>
          </cell>
          <cell r="E5862" t="str">
            <v>F</v>
          </cell>
        </row>
        <row r="5863">
          <cell r="B5863" t="str">
            <v>F515001</v>
          </cell>
          <cell r="C5863" t="str">
            <v>F515001</v>
          </cell>
          <cell r="D5863">
            <v>11</v>
          </cell>
          <cell r="E5863" t="str">
            <v>F</v>
          </cell>
        </row>
        <row r="5864">
          <cell r="B5864" t="str">
            <v>F515002</v>
          </cell>
          <cell r="C5864" t="str">
            <v>F515002</v>
          </cell>
          <cell r="D5864">
            <v>11</v>
          </cell>
          <cell r="E5864" t="str">
            <v>F</v>
          </cell>
        </row>
        <row r="5865">
          <cell r="B5865" t="str">
            <v>F515003</v>
          </cell>
          <cell r="C5865" t="str">
            <v>F515003</v>
          </cell>
          <cell r="D5865">
            <v>11</v>
          </cell>
          <cell r="E5865" t="str">
            <v>F</v>
          </cell>
        </row>
        <row r="5866">
          <cell r="B5866" t="str">
            <v>F515004</v>
          </cell>
          <cell r="C5866" t="str">
            <v>F515004</v>
          </cell>
          <cell r="D5866">
            <v>11</v>
          </cell>
          <cell r="E5866" t="str">
            <v>F</v>
          </cell>
        </row>
        <row r="5867">
          <cell r="B5867" t="str">
            <v>F515005</v>
          </cell>
          <cell r="C5867" t="str">
            <v>F515005</v>
          </cell>
          <cell r="D5867">
            <v>11</v>
          </cell>
          <cell r="E5867" t="str">
            <v>F</v>
          </cell>
        </row>
        <row r="5868">
          <cell r="B5868" t="str">
            <v>F515006</v>
          </cell>
          <cell r="C5868" t="str">
            <v>F515006</v>
          </cell>
          <cell r="D5868">
            <v>11</v>
          </cell>
          <cell r="E5868" t="str">
            <v>F</v>
          </cell>
        </row>
        <row r="5869">
          <cell r="B5869" t="str">
            <v>1000MLSUBBLDG</v>
          </cell>
          <cell r="C5869" t="str">
            <v>MLSUBBLDG</v>
          </cell>
          <cell r="D5869">
            <v>12</v>
          </cell>
          <cell r="E5869" t="str">
            <v>G</v>
          </cell>
        </row>
        <row r="5870">
          <cell r="B5870" t="str">
            <v>F515007</v>
          </cell>
          <cell r="C5870" t="str">
            <v>F515007</v>
          </cell>
          <cell r="D5870">
            <v>13</v>
          </cell>
          <cell r="E5870" t="str">
            <v>F</v>
          </cell>
        </row>
        <row r="5871">
          <cell r="B5871" t="str">
            <v>F515008</v>
          </cell>
          <cell r="C5871" t="str">
            <v>F515008</v>
          </cell>
          <cell r="D5871">
            <v>13</v>
          </cell>
          <cell r="E5871" t="str">
            <v>F</v>
          </cell>
        </row>
        <row r="5872">
          <cell r="B5872" t="str">
            <v>F515009</v>
          </cell>
          <cell r="C5872" t="str">
            <v>F515009</v>
          </cell>
          <cell r="D5872">
            <v>13</v>
          </cell>
          <cell r="E5872" t="str">
            <v>F</v>
          </cell>
        </row>
        <row r="5873">
          <cell r="B5873" t="str">
            <v>F515010</v>
          </cell>
          <cell r="C5873" t="str">
            <v>F515010</v>
          </cell>
          <cell r="D5873">
            <v>13</v>
          </cell>
          <cell r="E5873" t="str">
            <v>F</v>
          </cell>
        </row>
        <row r="5874">
          <cell r="B5874" t="str">
            <v>F515011</v>
          </cell>
          <cell r="C5874" t="str">
            <v>F515011</v>
          </cell>
          <cell r="D5874">
            <v>13</v>
          </cell>
          <cell r="E5874" t="str">
            <v>F</v>
          </cell>
        </row>
        <row r="5875">
          <cell r="B5875" t="str">
            <v>F515012</v>
          </cell>
          <cell r="C5875" t="str">
            <v>F515012</v>
          </cell>
          <cell r="D5875">
            <v>13</v>
          </cell>
          <cell r="E5875" t="str">
            <v>F</v>
          </cell>
        </row>
        <row r="5876">
          <cell r="B5876" t="str">
            <v>1000VLYSUB</v>
          </cell>
          <cell r="C5876" t="str">
            <v>VLYSUB</v>
          </cell>
          <cell r="D5876">
            <v>10</v>
          </cell>
          <cell r="E5876" t="str">
            <v>G</v>
          </cell>
        </row>
        <row r="5877">
          <cell r="B5877" t="str">
            <v>F515013</v>
          </cell>
          <cell r="C5877" t="str">
            <v>F515013</v>
          </cell>
          <cell r="D5877">
            <v>11</v>
          </cell>
          <cell r="E5877" t="str">
            <v>F</v>
          </cell>
        </row>
        <row r="5878">
          <cell r="B5878" t="str">
            <v>F515014</v>
          </cell>
          <cell r="C5878" t="str">
            <v>F515014</v>
          </cell>
          <cell r="D5878">
            <v>11</v>
          </cell>
          <cell r="E5878" t="str">
            <v>F</v>
          </cell>
        </row>
        <row r="5879">
          <cell r="B5879" t="str">
            <v>F515015</v>
          </cell>
          <cell r="C5879" t="str">
            <v>F515015</v>
          </cell>
          <cell r="D5879">
            <v>11</v>
          </cell>
          <cell r="E5879" t="str">
            <v>F</v>
          </cell>
        </row>
        <row r="5880">
          <cell r="B5880" t="str">
            <v>F515016</v>
          </cell>
          <cell r="C5880" t="str">
            <v>F515016</v>
          </cell>
          <cell r="D5880">
            <v>11</v>
          </cell>
          <cell r="E5880" t="str">
            <v>F</v>
          </cell>
        </row>
        <row r="5881">
          <cell r="B5881" t="str">
            <v>F515017</v>
          </cell>
          <cell r="C5881" t="str">
            <v>F515017</v>
          </cell>
          <cell r="D5881">
            <v>11</v>
          </cell>
          <cell r="E5881" t="str">
            <v>F</v>
          </cell>
        </row>
        <row r="5882">
          <cell r="B5882" t="str">
            <v>F515018</v>
          </cell>
          <cell r="C5882" t="str">
            <v>F515018</v>
          </cell>
          <cell r="D5882">
            <v>11</v>
          </cell>
          <cell r="E5882" t="str">
            <v>F</v>
          </cell>
        </row>
        <row r="5883">
          <cell r="B5883" t="str">
            <v>F515019</v>
          </cell>
          <cell r="C5883" t="str">
            <v>F515019</v>
          </cell>
          <cell r="D5883">
            <v>11</v>
          </cell>
          <cell r="E5883" t="str">
            <v>F</v>
          </cell>
        </row>
        <row r="5884">
          <cell r="B5884" t="str">
            <v>1000VLYSUBBLDG</v>
          </cell>
          <cell r="C5884" t="str">
            <v>VLYSUBBLDG</v>
          </cell>
          <cell r="D5884">
            <v>12</v>
          </cell>
          <cell r="E5884" t="str">
            <v>G</v>
          </cell>
        </row>
        <row r="5885">
          <cell r="B5885" t="str">
            <v>F515020</v>
          </cell>
          <cell r="C5885" t="str">
            <v>F515020</v>
          </cell>
          <cell r="D5885">
            <v>13</v>
          </cell>
          <cell r="E5885" t="str">
            <v>F</v>
          </cell>
        </row>
        <row r="5886">
          <cell r="B5886" t="str">
            <v>F515021</v>
          </cell>
          <cell r="C5886" t="str">
            <v>F515021</v>
          </cell>
          <cell r="D5886">
            <v>13</v>
          </cell>
          <cell r="E5886" t="str">
            <v>F</v>
          </cell>
        </row>
        <row r="5887">
          <cell r="B5887" t="str">
            <v>F515022</v>
          </cell>
          <cell r="C5887" t="str">
            <v>F515022</v>
          </cell>
          <cell r="D5887">
            <v>13</v>
          </cell>
          <cell r="E5887" t="str">
            <v>F</v>
          </cell>
        </row>
        <row r="5888">
          <cell r="B5888" t="str">
            <v>F515023</v>
          </cell>
          <cell r="C5888" t="str">
            <v>F515023</v>
          </cell>
          <cell r="D5888">
            <v>13</v>
          </cell>
          <cell r="E5888" t="str">
            <v>F</v>
          </cell>
        </row>
        <row r="5889">
          <cell r="B5889" t="str">
            <v>F515024</v>
          </cell>
          <cell r="C5889" t="str">
            <v>F515024</v>
          </cell>
          <cell r="D5889">
            <v>13</v>
          </cell>
          <cell r="E5889" t="str">
            <v>F</v>
          </cell>
        </row>
        <row r="5890">
          <cell r="B5890" t="str">
            <v>F515025</v>
          </cell>
          <cell r="C5890" t="str">
            <v>F515025</v>
          </cell>
          <cell r="D5890">
            <v>13</v>
          </cell>
          <cell r="E5890" t="str">
            <v>F</v>
          </cell>
        </row>
        <row r="5891">
          <cell r="B5891" t="str">
            <v>1000VLPKSUB</v>
          </cell>
          <cell r="C5891" t="str">
            <v>VLPKSUB</v>
          </cell>
          <cell r="D5891">
            <v>10</v>
          </cell>
          <cell r="E5891" t="str">
            <v>G</v>
          </cell>
        </row>
        <row r="5892">
          <cell r="B5892" t="str">
            <v>F515026</v>
          </cell>
          <cell r="C5892" t="str">
            <v>F515026</v>
          </cell>
          <cell r="D5892">
            <v>11</v>
          </cell>
          <cell r="E5892" t="str">
            <v>F</v>
          </cell>
        </row>
        <row r="5893">
          <cell r="B5893" t="str">
            <v>F515027</v>
          </cell>
          <cell r="C5893" t="str">
            <v>F515027</v>
          </cell>
          <cell r="D5893">
            <v>11</v>
          </cell>
          <cell r="E5893" t="str">
            <v>F</v>
          </cell>
        </row>
        <row r="5894">
          <cell r="B5894" t="str">
            <v>F515028</v>
          </cell>
          <cell r="C5894" t="str">
            <v>F515028</v>
          </cell>
          <cell r="D5894">
            <v>11</v>
          </cell>
          <cell r="E5894" t="str">
            <v>F</v>
          </cell>
        </row>
        <row r="5895">
          <cell r="B5895" t="str">
            <v>F515029</v>
          </cell>
          <cell r="C5895" t="str">
            <v>F515029</v>
          </cell>
          <cell r="D5895">
            <v>11</v>
          </cell>
          <cell r="E5895" t="str">
            <v>F</v>
          </cell>
        </row>
        <row r="5896">
          <cell r="B5896" t="str">
            <v>F515030</v>
          </cell>
          <cell r="C5896" t="str">
            <v>F515030</v>
          </cell>
          <cell r="D5896">
            <v>11</v>
          </cell>
          <cell r="E5896" t="str">
            <v>F</v>
          </cell>
        </row>
        <row r="5897">
          <cell r="B5897" t="str">
            <v>F515031</v>
          </cell>
          <cell r="C5897" t="str">
            <v>F515031</v>
          </cell>
          <cell r="D5897">
            <v>11</v>
          </cell>
          <cell r="E5897" t="str">
            <v>F</v>
          </cell>
        </row>
        <row r="5898">
          <cell r="B5898" t="str">
            <v>F515032</v>
          </cell>
          <cell r="C5898" t="str">
            <v>F515032</v>
          </cell>
          <cell r="D5898">
            <v>11</v>
          </cell>
          <cell r="E5898" t="str">
            <v>F</v>
          </cell>
        </row>
        <row r="5899">
          <cell r="B5899" t="str">
            <v>1000VLPKSUBBLD</v>
          </cell>
          <cell r="C5899" t="str">
            <v>VLPKSUBBLD</v>
          </cell>
          <cell r="D5899">
            <v>12</v>
          </cell>
          <cell r="E5899" t="str">
            <v>G</v>
          </cell>
        </row>
        <row r="5900">
          <cell r="B5900" t="str">
            <v>F515033</v>
          </cell>
          <cell r="C5900" t="str">
            <v>F515033</v>
          </cell>
          <cell r="D5900">
            <v>13</v>
          </cell>
          <cell r="E5900" t="str">
            <v>F</v>
          </cell>
        </row>
        <row r="5901">
          <cell r="B5901" t="str">
            <v>F515034</v>
          </cell>
          <cell r="C5901" t="str">
            <v>F515034</v>
          </cell>
          <cell r="D5901">
            <v>13</v>
          </cell>
          <cell r="E5901" t="str">
            <v>F</v>
          </cell>
        </row>
        <row r="5902">
          <cell r="B5902" t="str">
            <v>F515035</v>
          </cell>
          <cell r="C5902" t="str">
            <v>F515035</v>
          </cell>
          <cell r="D5902">
            <v>13</v>
          </cell>
          <cell r="E5902" t="str">
            <v>F</v>
          </cell>
        </row>
        <row r="5903">
          <cell r="B5903" t="str">
            <v>F515036</v>
          </cell>
          <cell r="C5903" t="str">
            <v>F515036</v>
          </cell>
          <cell r="D5903">
            <v>13</v>
          </cell>
          <cell r="E5903" t="str">
            <v>F</v>
          </cell>
        </row>
        <row r="5904">
          <cell r="B5904" t="str">
            <v>F515037</v>
          </cell>
          <cell r="C5904" t="str">
            <v>F515037</v>
          </cell>
          <cell r="D5904">
            <v>13</v>
          </cell>
          <cell r="E5904" t="str">
            <v>F</v>
          </cell>
        </row>
        <row r="5905">
          <cell r="B5905" t="str">
            <v>F515038</v>
          </cell>
          <cell r="C5905" t="str">
            <v>F515038</v>
          </cell>
          <cell r="D5905">
            <v>13</v>
          </cell>
          <cell r="E5905" t="str">
            <v>F</v>
          </cell>
        </row>
        <row r="5906">
          <cell r="B5906" t="str">
            <v>1000VISTASUB</v>
          </cell>
          <cell r="C5906" t="str">
            <v>VISTASUB</v>
          </cell>
          <cell r="D5906">
            <v>10</v>
          </cell>
          <cell r="E5906" t="str">
            <v>G</v>
          </cell>
        </row>
        <row r="5907">
          <cell r="B5907" t="str">
            <v>F515039</v>
          </cell>
          <cell r="C5907" t="str">
            <v>F515039</v>
          </cell>
          <cell r="D5907">
            <v>11</v>
          </cell>
          <cell r="E5907" t="str">
            <v>F</v>
          </cell>
        </row>
        <row r="5908">
          <cell r="B5908" t="str">
            <v>F515040</v>
          </cell>
          <cell r="C5908" t="str">
            <v>F515040</v>
          </cell>
          <cell r="D5908">
            <v>11</v>
          </cell>
          <cell r="E5908" t="str">
            <v>F</v>
          </cell>
        </row>
        <row r="5909">
          <cell r="B5909" t="str">
            <v>F515041</v>
          </cell>
          <cell r="C5909" t="str">
            <v>F515041</v>
          </cell>
          <cell r="D5909">
            <v>11</v>
          </cell>
          <cell r="E5909" t="str">
            <v>F</v>
          </cell>
        </row>
        <row r="5910">
          <cell r="B5910" t="str">
            <v>F515042</v>
          </cell>
          <cell r="C5910" t="str">
            <v>F515042</v>
          </cell>
          <cell r="D5910">
            <v>11</v>
          </cell>
          <cell r="E5910" t="str">
            <v>F</v>
          </cell>
        </row>
        <row r="5911">
          <cell r="B5911" t="str">
            <v>F515043</v>
          </cell>
          <cell r="C5911" t="str">
            <v>F515043</v>
          </cell>
          <cell r="D5911">
            <v>11</v>
          </cell>
          <cell r="E5911" t="str">
            <v>F</v>
          </cell>
        </row>
        <row r="5912">
          <cell r="B5912" t="str">
            <v>F515044</v>
          </cell>
          <cell r="C5912" t="str">
            <v>F515044</v>
          </cell>
          <cell r="D5912">
            <v>11</v>
          </cell>
          <cell r="E5912" t="str">
            <v>F</v>
          </cell>
        </row>
        <row r="5913">
          <cell r="B5913" t="str">
            <v>F515045</v>
          </cell>
          <cell r="C5913" t="str">
            <v>F515045</v>
          </cell>
          <cell r="D5913">
            <v>11</v>
          </cell>
          <cell r="E5913" t="str">
            <v>F</v>
          </cell>
        </row>
        <row r="5914">
          <cell r="B5914" t="str">
            <v>1000VISTABLDG</v>
          </cell>
          <cell r="C5914" t="str">
            <v>VISTABLDG</v>
          </cell>
          <cell r="D5914">
            <v>12</v>
          </cell>
          <cell r="E5914" t="str">
            <v>G</v>
          </cell>
        </row>
        <row r="5915">
          <cell r="B5915" t="str">
            <v>F515046</v>
          </cell>
          <cell r="C5915" t="str">
            <v>F515046</v>
          </cell>
          <cell r="D5915">
            <v>13</v>
          </cell>
          <cell r="E5915" t="str">
            <v>F</v>
          </cell>
        </row>
        <row r="5916">
          <cell r="B5916" t="str">
            <v>F515047</v>
          </cell>
          <cell r="C5916" t="str">
            <v>F515047</v>
          </cell>
          <cell r="D5916">
            <v>13</v>
          </cell>
          <cell r="E5916" t="str">
            <v>F</v>
          </cell>
        </row>
        <row r="5917">
          <cell r="B5917" t="str">
            <v>F515048</v>
          </cell>
          <cell r="C5917" t="str">
            <v>F515048</v>
          </cell>
          <cell r="D5917">
            <v>13</v>
          </cell>
          <cell r="E5917" t="str">
            <v>F</v>
          </cell>
        </row>
        <row r="5918">
          <cell r="B5918" t="str">
            <v>F515049</v>
          </cell>
          <cell r="C5918" t="str">
            <v>F515049</v>
          </cell>
          <cell r="D5918">
            <v>13</v>
          </cell>
          <cell r="E5918" t="str">
            <v>F</v>
          </cell>
        </row>
        <row r="5919">
          <cell r="B5919" t="str">
            <v>F515050</v>
          </cell>
          <cell r="C5919" t="str">
            <v>F515050</v>
          </cell>
          <cell r="D5919">
            <v>13</v>
          </cell>
          <cell r="E5919" t="str">
            <v>F</v>
          </cell>
        </row>
        <row r="5920">
          <cell r="B5920" t="str">
            <v>F515051</v>
          </cell>
          <cell r="C5920" t="str">
            <v>F515051</v>
          </cell>
          <cell r="D5920">
            <v>13</v>
          </cell>
          <cell r="E5920" t="str">
            <v>F</v>
          </cell>
        </row>
        <row r="5921">
          <cell r="B5921" t="str">
            <v>1000WISCGRG</v>
          </cell>
          <cell r="C5921" t="str">
            <v>WISCGRG</v>
          </cell>
          <cell r="D5921">
            <v>10</v>
          </cell>
          <cell r="E5921" t="str">
            <v>G</v>
          </cell>
        </row>
        <row r="5922">
          <cell r="B5922" t="str">
            <v>F525979</v>
          </cell>
          <cell r="C5922" t="str">
            <v>F525979</v>
          </cell>
          <cell r="D5922">
            <v>11</v>
          </cell>
          <cell r="E5922" t="str">
            <v>F</v>
          </cell>
        </row>
        <row r="5923">
          <cell r="B5923" t="str">
            <v>F525980</v>
          </cell>
          <cell r="C5923" t="str">
            <v>F525980</v>
          </cell>
          <cell r="D5923">
            <v>11</v>
          </cell>
          <cell r="E5923" t="str">
            <v>F</v>
          </cell>
        </row>
        <row r="5924">
          <cell r="B5924" t="str">
            <v>F525981</v>
          </cell>
          <cell r="C5924" t="str">
            <v>F525981</v>
          </cell>
          <cell r="D5924">
            <v>11</v>
          </cell>
          <cell r="E5924" t="str">
            <v>F</v>
          </cell>
        </row>
        <row r="5925">
          <cell r="B5925" t="str">
            <v>F525982</v>
          </cell>
          <cell r="C5925" t="str">
            <v>F525982</v>
          </cell>
          <cell r="D5925">
            <v>11</v>
          </cell>
          <cell r="E5925" t="str">
            <v>F</v>
          </cell>
        </row>
        <row r="5926">
          <cell r="B5926" t="str">
            <v>F525983</v>
          </cell>
          <cell r="C5926" t="str">
            <v>F525983</v>
          </cell>
          <cell r="D5926">
            <v>11</v>
          </cell>
          <cell r="E5926" t="str">
            <v>F</v>
          </cell>
        </row>
        <row r="5927">
          <cell r="B5927" t="str">
            <v>F525988</v>
          </cell>
          <cell r="C5927" t="str">
            <v>F525988</v>
          </cell>
          <cell r="D5927">
            <v>11</v>
          </cell>
          <cell r="E5927" t="str">
            <v>F</v>
          </cell>
        </row>
        <row r="5928">
          <cell r="B5928" t="str">
            <v>1000WISCWHSE</v>
          </cell>
          <cell r="C5928" t="str">
            <v>WISCWHSE</v>
          </cell>
          <cell r="D5928">
            <v>10</v>
          </cell>
          <cell r="E5928" t="str">
            <v>G</v>
          </cell>
        </row>
        <row r="5929">
          <cell r="B5929" t="str">
            <v>F525989</v>
          </cell>
          <cell r="C5929" t="str">
            <v>F525989</v>
          </cell>
          <cell r="D5929">
            <v>11</v>
          </cell>
          <cell r="E5929" t="str">
            <v>F</v>
          </cell>
        </row>
        <row r="5930">
          <cell r="B5930" t="str">
            <v>F525990</v>
          </cell>
          <cell r="C5930" t="str">
            <v>F525990</v>
          </cell>
          <cell r="D5930">
            <v>11</v>
          </cell>
          <cell r="E5930" t="str">
            <v>F</v>
          </cell>
        </row>
        <row r="5931">
          <cell r="B5931" t="str">
            <v>F525991</v>
          </cell>
          <cell r="C5931" t="str">
            <v>F525991</v>
          </cell>
          <cell r="D5931">
            <v>11</v>
          </cell>
          <cell r="E5931" t="str">
            <v>F</v>
          </cell>
        </row>
        <row r="5932">
          <cell r="B5932" t="str">
            <v>F525992</v>
          </cell>
          <cell r="C5932" t="str">
            <v>F525992</v>
          </cell>
          <cell r="D5932">
            <v>11</v>
          </cell>
          <cell r="E5932" t="str">
            <v>F</v>
          </cell>
        </row>
        <row r="5933">
          <cell r="B5933" t="str">
            <v>F525993</v>
          </cell>
          <cell r="C5933" t="str">
            <v>F525993</v>
          </cell>
          <cell r="D5933">
            <v>11</v>
          </cell>
          <cell r="E5933" t="str">
            <v>F</v>
          </cell>
        </row>
        <row r="5934">
          <cell r="B5934" t="str">
            <v>F525994</v>
          </cell>
          <cell r="C5934" t="str">
            <v>F525994</v>
          </cell>
          <cell r="D5934">
            <v>11</v>
          </cell>
          <cell r="E5934" t="str">
            <v>F</v>
          </cell>
        </row>
        <row r="5935">
          <cell r="B5935" t="str">
            <v>1000FAMEC</v>
          </cell>
          <cell r="C5935" t="str">
            <v>FAMEC</v>
          </cell>
          <cell r="D5935">
            <v>8</v>
          </cell>
          <cell r="E5935" t="str">
            <v>G</v>
          </cell>
        </row>
        <row r="5936">
          <cell r="B5936" t="str">
            <v>1000FAMMACOPS</v>
          </cell>
          <cell r="C5936" t="str">
            <v>FAMMACOPS</v>
          </cell>
          <cell r="D5936">
            <v>8</v>
          </cell>
          <cell r="E5936" t="str">
            <v>G</v>
          </cell>
        </row>
        <row r="5937">
          <cell r="B5937" t="str">
            <v>F515061</v>
          </cell>
          <cell r="C5937" t="str">
            <v>F515061</v>
          </cell>
          <cell r="D5937">
            <v>9</v>
          </cell>
          <cell r="E5937" t="str">
            <v>F</v>
          </cell>
        </row>
        <row r="5938">
          <cell r="B5938" t="str">
            <v>1000PLANNING</v>
          </cell>
          <cell r="C5938" t="str">
            <v>PLANNING</v>
          </cell>
          <cell r="D5938">
            <v>6</v>
          </cell>
          <cell r="E5938" t="str">
            <v>G</v>
          </cell>
        </row>
        <row r="5939">
          <cell r="B5939" t="str">
            <v>F515081</v>
          </cell>
          <cell r="C5939" t="str">
            <v>F515081</v>
          </cell>
          <cell r="D5939">
            <v>7</v>
          </cell>
          <cell r="E5939" t="str">
            <v>F</v>
          </cell>
        </row>
        <row r="5940">
          <cell r="B5940" t="str">
            <v>F515082</v>
          </cell>
          <cell r="C5940" t="str">
            <v>F515082</v>
          </cell>
          <cell r="D5940">
            <v>7</v>
          </cell>
          <cell r="E5940" t="str">
            <v>F</v>
          </cell>
        </row>
        <row r="5941">
          <cell r="B5941" t="str">
            <v>F515083</v>
          </cell>
          <cell r="C5941" t="str">
            <v>F515083</v>
          </cell>
          <cell r="D5941">
            <v>7</v>
          </cell>
          <cell r="E5941" t="str">
            <v>F</v>
          </cell>
        </row>
        <row r="5942">
          <cell r="B5942" t="str">
            <v>F515084</v>
          </cell>
          <cell r="C5942" t="str">
            <v>F515084</v>
          </cell>
          <cell r="D5942">
            <v>7</v>
          </cell>
          <cell r="E5942" t="str">
            <v>F</v>
          </cell>
        </row>
        <row r="5943">
          <cell r="B5943" t="str">
            <v>1000STRATEGIC</v>
          </cell>
          <cell r="C5943" t="str">
            <v>STRATEGIC</v>
          </cell>
          <cell r="D5943">
            <v>8</v>
          </cell>
          <cell r="E5943" t="str">
            <v>G</v>
          </cell>
        </row>
        <row r="5944">
          <cell r="B5944" t="str">
            <v>F515085</v>
          </cell>
          <cell r="C5944" t="str">
            <v>F515085</v>
          </cell>
          <cell r="D5944">
            <v>9</v>
          </cell>
          <cell r="E5944" t="str">
            <v>F</v>
          </cell>
        </row>
        <row r="5945">
          <cell r="B5945" t="str">
            <v>F515086</v>
          </cell>
          <cell r="C5945" t="str">
            <v>F515086</v>
          </cell>
          <cell r="D5945">
            <v>9</v>
          </cell>
          <cell r="E5945" t="str">
            <v>F</v>
          </cell>
        </row>
        <row r="5946">
          <cell r="B5946" t="str">
            <v>F515087</v>
          </cell>
          <cell r="C5946" t="str">
            <v>F515087</v>
          </cell>
          <cell r="D5946">
            <v>9</v>
          </cell>
          <cell r="E5946" t="str">
            <v>F</v>
          </cell>
        </row>
        <row r="5947">
          <cell r="B5947" t="str">
            <v>F515088</v>
          </cell>
          <cell r="C5947" t="str">
            <v>F515088</v>
          </cell>
          <cell r="D5947">
            <v>9</v>
          </cell>
          <cell r="E5947" t="str">
            <v>F</v>
          </cell>
        </row>
        <row r="5948">
          <cell r="B5948" t="str">
            <v>1000PLANOPS</v>
          </cell>
          <cell r="C5948" t="str">
            <v>PLANOPS</v>
          </cell>
          <cell r="D5948">
            <v>8</v>
          </cell>
          <cell r="E5948" t="str">
            <v>G</v>
          </cell>
        </row>
        <row r="5949">
          <cell r="B5949" t="str">
            <v>F515089</v>
          </cell>
          <cell r="C5949" t="str">
            <v>F515089</v>
          </cell>
          <cell r="D5949">
            <v>9</v>
          </cell>
          <cell r="E5949" t="str">
            <v>F</v>
          </cell>
        </row>
        <row r="5950">
          <cell r="B5950" t="str">
            <v>F515090</v>
          </cell>
          <cell r="C5950" t="str">
            <v>F515090</v>
          </cell>
          <cell r="D5950">
            <v>9</v>
          </cell>
          <cell r="E5950" t="str">
            <v>F</v>
          </cell>
        </row>
        <row r="5951">
          <cell r="B5951" t="str">
            <v>F515091</v>
          </cell>
          <cell r="C5951" t="str">
            <v>F515091</v>
          </cell>
          <cell r="D5951">
            <v>9</v>
          </cell>
          <cell r="E5951" t="str">
            <v>F</v>
          </cell>
        </row>
        <row r="5952">
          <cell r="B5952" t="str">
            <v>F515092</v>
          </cell>
          <cell r="C5952" t="str">
            <v>F515092</v>
          </cell>
          <cell r="D5952">
            <v>9</v>
          </cell>
          <cell r="E5952" t="str">
            <v>F</v>
          </cell>
        </row>
        <row r="5953">
          <cell r="B5953" t="str">
            <v>F515093</v>
          </cell>
          <cell r="C5953" t="str">
            <v>F515093</v>
          </cell>
          <cell r="D5953">
            <v>9</v>
          </cell>
          <cell r="E5953" t="str">
            <v>F</v>
          </cell>
        </row>
        <row r="5954">
          <cell r="B5954" t="str">
            <v>1000BUSSVCS</v>
          </cell>
          <cell r="C5954" t="str">
            <v>BUSSVCS</v>
          </cell>
          <cell r="D5954">
            <v>6</v>
          </cell>
          <cell r="E5954" t="str">
            <v>G</v>
          </cell>
        </row>
        <row r="5955">
          <cell r="B5955" t="str">
            <v>F515094</v>
          </cell>
          <cell r="C5955" t="str">
            <v>F515094</v>
          </cell>
          <cell r="D5955">
            <v>7</v>
          </cell>
          <cell r="E5955" t="str">
            <v>F</v>
          </cell>
        </row>
        <row r="5956">
          <cell r="B5956" t="str">
            <v>F515095</v>
          </cell>
          <cell r="C5956" t="str">
            <v>F515095</v>
          </cell>
          <cell r="D5956">
            <v>7</v>
          </cell>
          <cell r="E5956" t="str">
            <v>F</v>
          </cell>
        </row>
        <row r="5957">
          <cell r="B5957" t="str">
            <v>F525767</v>
          </cell>
          <cell r="C5957" t="str">
            <v>F525767</v>
          </cell>
          <cell r="D5957">
            <v>7</v>
          </cell>
          <cell r="E5957" t="str">
            <v>F</v>
          </cell>
        </row>
        <row r="5958">
          <cell r="B5958" t="str">
            <v>1000PERFORMMGT</v>
          </cell>
          <cell r="C5958" t="str">
            <v>PERFORMMGT</v>
          </cell>
          <cell r="D5958">
            <v>8</v>
          </cell>
          <cell r="E5958" t="str">
            <v>G</v>
          </cell>
        </row>
        <row r="5959">
          <cell r="B5959" t="str">
            <v>F515063</v>
          </cell>
          <cell r="C5959" t="str">
            <v>F515063</v>
          </cell>
          <cell r="D5959">
            <v>9</v>
          </cell>
          <cell r="E5959" t="str">
            <v>F</v>
          </cell>
        </row>
        <row r="5960">
          <cell r="B5960" t="str">
            <v>F515066</v>
          </cell>
          <cell r="C5960" t="str">
            <v>F515066</v>
          </cell>
          <cell r="D5960">
            <v>9</v>
          </cell>
          <cell r="E5960" t="str">
            <v>F</v>
          </cell>
        </row>
        <row r="5961">
          <cell r="B5961" t="str">
            <v>F515096</v>
          </cell>
          <cell r="C5961" t="str">
            <v>F515096</v>
          </cell>
          <cell r="D5961">
            <v>9</v>
          </cell>
          <cell r="E5961" t="str">
            <v>F</v>
          </cell>
        </row>
        <row r="5962">
          <cell r="B5962" t="str">
            <v>F515097</v>
          </cell>
          <cell r="C5962" t="str">
            <v>F515097</v>
          </cell>
          <cell r="D5962">
            <v>9</v>
          </cell>
          <cell r="E5962" t="str">
            <v>F</v>
          </cell>
        </row>
        <row r="5963">
          <cell r="B5963" t="str">
            <v>1000ADMINSVCS</v>
          </cell>
          <cell r="C5963" t="str">
            <v>ADMINSVCS</v>
          </cell>
          <cell r="D5963">
            <v>8</v>
          </cell>
          <cell r="E5963" t="str">
            <v>G</v>
          </cell>
        </row>
        <row r="5964">
          <cell r="B5964" t="str">
            <v>F515098</v>
          </cell>
          <cell r="C5964" t="str">
            <v>F515098</v>
          </cell>
          <cell r="D5964">
            <v>9</v>
          </cell>
          <cell r="E5964" t="str">
            <v>F</v>
          </cell>
        </row>
        <row r="5965">
          <cell r="B5965" t="str">
            <v>F515099</v>
          </cell>
          <cell r="C5965" t="str">
            <v>F515099</v>
          </cell>
          <cell r="D5965">
            <v>9</v>
          </cell>
          <cell r="E5965" t="str">
            <v>F</v>
          </cell>
        </row>
        <row r="5966">
          <cell r="B5966" t="str">
            <v>F515100</v>
          </cell>
          <cell r="C5966" t="str">
            <v>F515100</v>
          </cell>
          <cell r="D5966">
            <v>9</v>
          </cell>
          <cell r="E5966" t="str">
            <v>F</v>
          </cell>
        </row>
        <row r="5967">
          <cell r="B5967" t="str">
            <v>F515117</v>
          </cell>
          <cell r="C5967" t="str">
            <v>F515117</v>
          </cell>
          <cell r="D5967">
            <v>9</v>
          </cell>
          <cell r="E5967" t="str">
            <v>F</v>
          </cell>
        </row>
        <row r="5968">
          <cell r="B5968" t="str">
            <v>F515119</v>
          </cell>
          <cell r="C5968" t="str">
            <v>F515119</v>
          </cell>
          <cell r="D5968">
            <v>9</v>
          </cell>
          <cell r="E5968" t="str">
            <v>F</v>
          </cell>
        </row>
        <row r="5969">
          <cell r="B5969" t="str">
            <v>F515120</v>
          </cell>
          <cell r="C5969" t="str">
            <v>F515120</v>
          </cell>
          <cell r="D5969">
            <v>9</v>
          </cell>
          <cell r="E5969" t="str">
            <v>F</v>
          </cell>
        </row>
        <row r="5970">
          <cell r="B5970" t="str">
            <v>F515121</v>
          </cell>
          <cell r="C5970" t="str">
            <v>F515121</v>
          </cell>
          <cell r="D5970">
            <v>9</v>
          </cell>
          <cell r="E5970" t="str">
            <v>F</v>
          </cell>
        </row>
        <row r="5971">
          <cell r="B5971" t="str">
            <v>F515122</v>
          </cell>
          <cell r="C5971" t="str">
            <v>F515122</v>
          </cell>
          <cell r="D5971">
            <v>9</v>
          </cell>
          <cell r="E5971" t="str">
            <v>F</v>
          </cell>
        </row>
        <row r="5972">
          <cell r="B5972" t="str">
            <v>1000LAM</v>
          </cell>
          <cell r="C5972" t="str">
            <v>LAM</v>
          </cell>
          <cell r="D5972">
            <v>6</v>
          </cell>
          <cell r="E5972" t="str">
            <v>G</v>
          </cell>
        </row>
        <row r="5973">
          <cell r="B5973" t="str">
            <v>F515123</v>
          </cell>
          <cell r="C5973" t="str">
            <v>F515123</v>
          </cell>
          <cell r="D5973">
            <v>7</v>
          </cell>
          <cell r="E5973" t="str">
            <v>F</v>
          </cell>
        </row>
        <row r="5974">
          <cell r="B5974" t="str">
            <v>F515124</v>
          </cell>
          <cell r="C5974" t="str">
            <v>F515124</v>
          </cell>
          <cell r="D5974">
            <v>7</v>
          </cell>
          <cell r="E5974" t="str">
            <v>F</v>
          </cell>
        </row>
        <row r="5975">
          <cell r="B5975" t="str">
            <v>F515125</v>
          </cell>
          <cell r="C5975" t="str">
            <v>F515125</v>
          </cell>
          <cell r="D5975">
            <v>7</v>
          </cell>
          <cell r="E5975" t="str">
            <v>F</v>
          </cell>
        </row>
        <row r="5976">
          <cell r="B5976" t="str">
            <v>F515126</v>
          </cell>
          <cell r="C5976" t="str">
            <v>F515126</v>
          </cell>
          <cell r="D5976">
            <v>7</v>
          </cell>
          <cell r="E5976" t="str">
            <v>F</v>
          </cell>
        </row>
        <row r="5977">
          <cell r="B5977" t="str">
            <v>F515129</v>
          </cell>
          <cell r="C5977" t="str">
            <v>F515129</v>
          </cell>
          <cell r="D5977">
            <v>7</v>
          </cell>
          <cell r="E5977" t="str">
            <v>F</v>
          </cell>
        </row>
        <row r="5978">
          <cell r="B5978" t="str">
            <v>1000LANDOPS</v>
          </cell>
          <cell r="C5978" t="str">
            <v>LANDOPS</v>
          </cell>
          <cell r="D5978">
            <v>8</v>
          </cell>
          <cell r="E5978" t="str">
            <v>G</v>
          </cell>
        </row>
        <row r="5979">
          <cell r="B5979" t="str">
            <v>F515132</v>
          </cell>
          <cell r="C5979" t="str">
            <v>F515132</v>
          </cell>
          <cell r="D5979">
            <v>9</v>
          </cell>
          <cell r="E5979" t="str">
            <v>F</v>
          </cell>
        </row>
        <row r="5980">
          <cell r="B5980" t="str">
            <v>F515133</v>
          </cell>
          <cell r="C5980" t="str">
            <v>F515133</v>
          </cell>
          <cell r="D5980">
            <v>9</v>
          </cell>
          <cell r="E5980" t="str">
            <v>F</v>
          </cell>
        </row>
        <row r="5981">
          <cell r="B5981" t="str">
            <v>F515142</v>
          </cell>
          <cell r="C5981" t="str">
            <v>F515142</v>
          </cell>
          <cell r="D5981">
            <v>9</v>
          </cell>
          <cell r="E5981" t="str">
            <v>F</v>
          </cell>
        </row>
        <row r="5982">
          <cell r="B5982" t="str">
            <v>F515143</v>
          </cell>
          <cell r="C5982" t="str">
            <v>F515143</v>
          </cell>
          <cell r="D5982">
            <v>9</v>
          </cell>
          <cell r="E5982" t="str">
            <v>F</v>
          </cell>
        </row>
        <row r="5983">
          <cell r="B5983" t="str">
            <v>F515144</v>
          </cell>
          <cell r="C5983" t="str">
            <v>F515144</v>
          </cell>
          <cell r="D5983">
            <v>9</v>
          </cell>
          <cell r="E5983" t="str">
            <v>F</v>
          </cell>
        </row>
        <row r="5984">
          <cell r="B5984" t="str">
            <v>1000EASTERNRW</v>
          </cell>
          <cell r="C5984" t="str">
            <v>EASTERNRW</v>
          </cell>
          <cell r="D5984">
            <v>10</v>
          </cell>
          <cell r="E5984" t="str">
            <v>G</v>
          </cell>
        </row>
        <row r="5985">
          <cell r="B5985" t="str">
            <v>F515136</v>
          </cell>
          <cell r="C5985" t="str">
            <v>F515136</v>
          </cell>
          <cell r="D5985">
            <v>11</v>
          </cell>
          <cell r="E5985" t="str">
            <v>F</v>
          </cell>
        </row>
        <row r="5986">
          <cell r="B5986" t="str">
            <v>F515137</v>
          </cell>
          <cell r="C5986" t="str">
            <v>F515137</v>
          </cell>
          <cell r="D5986">
            <v>11</v>
          </cell>
          <cell r="E5986" t="str">
            <v>F</v>
          </cell>
        </row>
        <row r="5987">
          <cell r="B5987" t="str">
            <v>F515173</v>
          </cell>
          <cell r="C5987" t="str">
            <v>F515173</v>
          </cell>
          <cell r="D5987">
            <v>11</v>
          </cell>
          <cell r="E5987" t="str">
            <v>F</v>
          </cell>
        </row>
        <row r="5988">
          <cell r="B5988" t="str">
            <v>F515174</v>
          </cell>
          <cell r="C5988" t="str">
            <v>F515174</v>
          </cell>
          <cell r="D5988">
            <v>11</v>
          </cell>
          <cell r="E5988" t="str">
            <v>F</v>
          </cell>
        </row>
        <row r="5989">
          <cell r="B5989" t="str">
            <v>F515175</v>
          </cell>
          <cell r="C5989" t="str">
            <v>F515175</v>
          </cell>
          <cell r="D5989">
            <v>11</v>
          </cell>
          <cell r="E5989" t="str">
            <v>F</v>
          </cell>
        </row>
        <row r="5990">
          <cell r="B5990" t="str">
            <v>F515176</v>
          </cell>
          <cell r="C5990" t="str">
            <v>F515176</v>
          </cell>
          <cell r="D5990">
            <v>11</v>
          </cell>
          <cell r="E5990" t="str">
            <v>F</v>
          </cell>
        </row>
        <row r="5991">
          <cell r="B5991" t="str">
            <v>F515177</v>
          </cell>
          <cell r="C5991" t="str">
            <v>F515177</v>
          </cell>
          <cell r="D5991">
            <v>11</v>
          </cell>
          <cell r="E5991" t="str">
            <v>F</v>
          </cell>
        </row>
        <row r="5992">
          <cell r="B5992" t="str">
            <v>F515178</v>
          </cell>
          <cell r="C5992" t="str">
            <v>F515178</v>
          </cell>
          <cell r="D5992">
            <v>11</v>
          </cell>
          <cell r="E5992" t="str">
            <v>F</v>
          </cell>
        </row>
        <row r="5993">
          <cell r="B5993" t="str">
            <v>F515179</v>
          </cell>
          <cell r="C5993" t="str">
            <v>F515179</v>
          </cell>
          <cell r="D5993">
            <v>11</v>
          </cell>
          <cell r="E5993" t="str">
            <v>F</v>
          </cell>
        </row>
        <row r="5994">
          <cell r="B5994" t="str">
            <v>F515180</v>
          </cell>
          <cell r="C5994" t="str">
            <v>F515180</v>
          </cell>
          <cell r="D5994">
            <v>11</v>
          </cell>
          <cell r="E5994" t="str">
            <v>F</v>
          </cell>
        </row>
        <row r="5995">
          <cell r="B5995" t="str">
            <v>F515181</v>
          </cell>
          <cell r="C5995" t="str">
            <v>F515181</v>
          </cell>
          <cell r="D5995">
            <v>11</v>
          </cell>
          <cell r="E5995" t="str">
            <v>F</v>
          </cell>
        </row>
        <row r="5996">
          <cell r="B5996" t="str">
            <v>F515182</v>
          </cell>
          <cell r="C5996" t="str">
            <v>F515182</v>
          </cell>
          <cell r="D5996">
            <v>11</v>
          </cell>
          <cell r="E5996" t="str">
            <v>F</v>
          </cell>
        </row>
        <row r="5997">
          <cell r="B5997" t="str">
            <v>F515183</v>
          </cell>
          <cell r="C5997" t="str">
            <v>F515183</v>
          </cell>
          <cell r="D5997">
            <v>11</v>
          </cell>
          <cell r="E5997" t="str">
            <v>F</v>
          </cell>
        </row>
        <row r="5998">
          <cell r="B5998" t="str">
            <v>1000METRORW</v>
          </cell>
          <cell r="C5998" t="str">
            <v>METRORW</v>
          </cell>
          <cell r="D5998">
            <v>10</v>
          </cell>
          <cell r="E5998" t="str">
            <v>G</v>
          </cell>
        </row>
        <row r="5999">
          <cell r="B5999" t="str">
            <v>F515128</v>
          </cell>
          <cell r="C5999" t="str">
            <v>F515128</v>
          </cell>
          <cell r="D5999">
            <v>11</v>
          </cell>
          <cell r="E5999" t="str">
            <v>F</v>
          </cell>
        </row>
        <row r="6000">
          <cell r="B6000" t="str">
            <v>F515138</v>
          </cell>
          <cell r="C6000" t="str">
            <v>F515138</v>
          </cell>
          <cell r="D6000">
            <v>11</v>
          </cell>
          <cell r="E6000" t="str">
            <v>F</v>
          </cell>
        </row>
        <row r="6001">
          <cell r="B6001" t="str">
            <v>F515139</v>
          </cell>
          <cell r="C6001" t="str">
            <v>F515139</v>
          </cell>
          <cell r="D6001">
            <v>11</v>
          </cell>
          <cell r="E6001" t="str">
            <v>F</v>
          </cell>
        </row>
        <row r="6002">
          <cell r="B6002" t="str">
            <v>F515184</v>
          </cell>
          <cell r="C6002" t="str">
            <v>F515184</v>
          </cell>
          <cell r="D6002">
            <v>11</v>
          </cell>
          <cell r="E6002" t="str">
            <v>F</v>
          </cell>
        </row>
        <row r="6003">
          <cell r="B6003" t="str">
            <v>F515185</v>
          </cell>
          <cell r="C6003" t="str">
            <v>F515185</v>
          </cell>
          <cell r="D6003">
            <v>11</v>
          </cell>
          <cell r="E6003" t="str">
            <v>F</v>
          </cell>
        </row>
        <row r="6004">
          <cell r="B6004" t="str">
            <v>F515186</v>
          </cell>
          <cell r="C6004" t="str">
            <v>F515186</v>
          </cell>
          <cell r="D6004">
            <v>11</v>
          </cell>
          <cell r="E6004" t="str">
            <v>F</v>
          </cell>
        </row>
        <row r="6005">
          <cell r="B6005" t="str">
            <v>F515187</v>
          </cell>
          <cell r="C6005" t="str">
            <v>F515187</v>
          </cell>
          <cell r="D6005">
            <v>11</v>
          </cell>
          <cell r="E6005" t="str">
            <v>F</v>
          </cell>
        </row>
        <row r="6006">
          <cell r="B6006" t="str">
            <v>F515188</v>
          </cell>
          <cell r="C6006" t="str">
            <v>F515188</v>
          </cell>
          <cell r="D6006">
            <v>11</v>
          </cell>
          <cell r="E6006" t="str">
            <v>F</v>
          </cell>
        </row>
        <row r="6007">
          <cell r="B6007" t="str">
            <v>F515189</v>
          </cell>
          <cell r="C6007" t="str">
            <v>F515189</v>
          </cell>
          <cell r="D6007">
            <v>11</v>
          </cell>
          <cell r="E6007" t="str">
            <v>F</v>
          </cell>
        </row>
        <row r="6008">
          <cell r="B6008" t="str">
            <v>F515190</v>
          </cell>
          <cell r="C6008" t="str">
            <v>F515190</v>
          </cell>
          <cell r="D6008">
            <v>11</v>
          </cell>
          <cell r="E6008" t="str">
            <v>F</v>
          </cell>
        </row>
        <row r="6009">
          <cell r="B6009" t="str">
            <v>F515191</v>
          </cell>
          <cell r="C6009" t="str">
            <v>F515191</v>
          </cell>
          <cell r="D6009">
            <v>11</v>
          </cell>
          <cell r="E6009" t="str">
            <v>F</v>
          </cell>
        </row>
        <row r="6010">
          <cell r="B6010" t="str">
            <v>F515192</v>
          </cell>
          <cell r="C6010" t="str">
            <v>F515192</v>
          </cell>
          <cell r="D6010">
            <v>11</v>
          </cell>
          <cell r="E6010" t="str">
            <v>F</v>
          </cell>
        </row>
        <row r="6011">
          <cell r="B6011" t="str">
            <v>F515193</v>
          </cell>
          <cell r="C6011" t="str">
            <v>F515193</v>
          </cell>
          <cell r="D6011">
            <v>11</v>
          </cell>
          <cell r="E6011" t="str">
            <v>F</v>
          </cell>
        </row>
        <row r="6012">
          <cell r="B6012" t="str">
            <v>F515194</v>
          </cell>
          <cell r="C6012" t="str">
            <v>F515194</v>
          </cell>
          <cell r="D6012">
            <v>11</v>
          </cell>
          <cell r="E6012" t="str">
            <v>F</v>
          </cell>
        </row>
        <row r="6013">
          <cell r="B6013" t="str">
            <v>1000NORTHERNRW</v>
          </cell>
          <cell r="C6013" t="str">
            <v>NORTHERNRW</v>
          </cell>
          <cell r="D6013">
            <v>10</v>
          </cell>
          <cell r="E6013" t="str">
            <v>G</v>
          </cell>
        </row>
        <row r="6014">
          <cell r="B6014" t="str">
            <v>F515131</v>
          </cell>
          <cell r="C6014" t="str">
            <v>F515131</v>
          </cell>
          <cell r="D6014">
            <v>11</v>
          </cell>
          <cell r="E6014" t="str">
            <v>F</v>
          </cell>
        </row>
        <row r="6015">
          <cell r="B6015" t="str">
            <v>F515134</v>
          </cell>
          <cell r="C6015" t="str">
            <v>F515134</v>
          </cell>
          <cell r="D6015">
            <v>11</v>
          </cell>
          <cell r="E6015" t="str">
            <v>F</v>
          </cell>
        </row>
        <row r="6016">
          <cell r="B6016" t="str">
            <v>F515135</v>
          </cell>
          <cell r="C6016" t="str">
            <v>F515135</v>
          </cell>
          <cell r="D6016">
            <v>11</v>
          </cell>
          <cell r="E6016" t="str">
            <v>F</v>
          </cell>
        </row>
        <row r="6017">
          <cell r="B6017" t="str">
            <v>F515162</v>
          </cell>
          <cell r="C6017" t="str">
            <v>F515162</v>
          </cell>
          <cell r="D6017">
            <v>11</v>
          </cell>
          <cell r="E6017" t="str">
            <v>F</v>
          </cell>
        </row>
        <row r="6018">
          <cell r="B6018" t="str">
            <v>F515163</v>
          </cell>
          <cell r="C6018" t="str">
            <v>F515163</v>
          </cell>
          <cell r="D6018">
            <v>11</v>
          </cell>
          <cell r="E6018" t="str">
            <v>F</v>
          </cell>
        </row>
        <row r="6019">
          <cell r="B6019" t="str">
            <v>F515164</v>
          </cell>
          <cell r="C6019" t="str">
            <v>F515164</v>
          </cell>
          <cell r="D6019">
            <v>11</v>
          </cell>
          <cell r="E6019" t="str">
            <v>F</v>
          </cell>
        </row>
        <row r="6020">
          <cell r="B6020" t="str">
            <v>F515165</v>
          </cell>
          <cell r="C6020" t="str">
            <v>F515165</v>
          </cell>
          <cell r="D6020">
            <v>11</v>
          </cell>
          <cell r="E6020" t="str">
            <v>F</v>
          </cell>
        </row>
        <row r="6021">
          <cell r="B6021" t="str">
            <v>F515166</v>
          </cell>
          <cell r="C6021" t="str">
            <v>F515166</v>
          </cell>
          <cell r="D6021">
            <v>11</v>
          </cell>
          <cell r="E6021" t="str">
            <v>F</v>
          </cell>
        </row>
        <row r="6022">
          <cell r="B6022" t="str">
            <v>F515167</v>
          </cell>
          <cell r="C6022" t="str">
            <v>F515167</v>
          </cell>
          <cell r="D6022">
            <v>11</v>
          </cell>
          <cell r="E6022" t="str">
            <v>F</v>
          </cell>
        </row>
        <row r="6023">
          <cell r="B6023" t="str">
            <v>F515168</v>
          </cell>
          <cell r="C6023" t="str">
            <v>F515168</v>
          </cell>
          <cell r="D6023">
            <v>11</v>
          </cell>
          <cell r="E6023" t="str">
            <v>F</v>
          </cell>
        </row>
        <row r="6024">
          <cell r="B6024" t="str">
            <v>F515169</v>
          </cell>
          <cell r="C6024" t="str">
            <v>F515169</v>
          </cell>
          <cell r="D6024">
            <v>11</v>
          </cell>
          <cell r="E6024" t="str">
            <v>F</v>
          </cell>
        </row>
        <row r="6025">
          <cell r="B6025" t="str">
            <v>F515170</v>
          </cell>
          <cell r="C6025" t="str">
            <v>F515170</v>
          </cell>
          <cell r="D6025">
            <v>11</v>
          </cell>
          <cell r="E6025" t="str">
            <v>F</v>
          </cell>
        </row>
        <row r="6026">
          <cell r="B6026" t="str">
            <v>F515171</v>
          </cell>
          <cell r="C6026" t="str">
            <v>F515171</v>
          </cell>
          <cell r="D6026">
            <v>11</v>
          </cell>
          <cell r="E6026" t="str">
            <v>F</v>
          </cell>
        </row>
        <row r="6027">
          <cell r="B6027" t="str">
            <v>F515172</v>
          </cell>
          <cell r="C6027" t="str">
            <v>F515172</v>
          </cell>
          <cell r="D6027">
            <v>11</v>
          </cell>
          <cell r="E6027" t="str">
            <v>F</v>
          </cell>
        </row>
        <row r="6028">
          <cell r="B6028" t="str">
            <v>1000TRES</v>
          </cell>
          <cell r="C6028" t="str">
            <v>TRES</v>
          </cell>
          <cell r="D6028">
            <v>10</v>
          </cell>
          <cell r="E6028" t="str">
            <v>G</v>
          </cell>
        </row>
        <row r="6029">
          <cell r="B6029" t="str">
            <v>F515130</v>
          </cell>
          <cell r="C6029" t="str">
            <v>F515130</v>
          </cell>
          <cell r="D6029">
            <v>11</v>
          </cell>
          <cell r="E6029" t="str">
            <v>F</v>
          </cell>
        </row>
        <row r="6030">
          <cell r="B6030" t="str">
            <v>F515195</v>
          </cell>
          <cell r="C6030" t="str">
            <v>F515195</v>
          </cell>
          <cell r="D6030">
            <v>11</v>
          </cell>
          <cell r="E6030" t="str">
            <v>F</v>
          </cell>
        </row>
        <row r="6031">
          <cell r="B6031" t="str">
            <v>F515196</v>
          </cell>
          <cell r="C6031" t="str">
            <v>F515196</v>
          </cell>
          <cell r="D6031">
            <v>11</v>
          </cell>
          <cell r="E6031" t="str">
            <v>F</v>
          </cell>
        </row>
        <row r="6032">
          <cell r="B6032" t="str">
            <v>F515197</v>
          </cell>
          <cell r="C6032" t="str">
            <v>F515197</v>
          </cell>
          <cell r="D6032">
            <v>11</v>
          </cell>
          <cell r="E6032" t="str">
            <v>F</v>
          </cell>
        </row>
        <row r="6033">
          <cell r="B6033" t="str">
            <v>F515198</v>
          </cell>
          <cell r="C6033" t="str">
            <v>F515198</v>
          </cell>
          <cell r="D6033">
            <v>11</v>
          </cell>
          <cell r="E6033" t="str">
            <v>F</v>
          </cell>
        </row>
        <row r="6034">
          <cell r="B6034" t="str">
            <v>F515199</v>
          </cell>
          <cell r="C6034" t="str">
            <v>F515199</v>
          </cell>
          <cell r="D6034">
            <v>11</v>
          </cell>
          <cell r="E6034" t="str">
            <v>F</v>
          </cell>
        </row>
        <row r="6035">
          <cell r="B6035" t="str">
            <v>F515200</v>
          </cell>
          <cell r="C6035" t="str">
            <v>F515200</v>
          </cell>
          <cell r="D6035">
            <v>11</v>
          </cell>
          <cell r="E6035" t="str">
            <v>F</v>
          </cell>
        </row>
        <row r="6036">
          <cell r="B6036" t="str">
            <v>1000SURVEYMAP</v>
          </cell>
          <cell r="C6036" t="str">
            <v>SURVEYMAP</v>
          </cell>
          <cell r="D6036">
            <v>10</v>
          </cell>
          <cell r="E6036" t="str">
            <v>G</v>
          </cell>
        </row>
        <row r="6037">
          <cell r="B6037" t="str">
            <v>F515140</v>
          </cell>
          <cell r="C6037" t="str">
            <v>F515140</v>
          </cell>
          <cell r="D6037">
            <v>11</v>
          </cell>
          <cell r="E6037" t="str">
            <v>F</v>
          </cell>
        </row>
        <row r="6038">
          <cell r="B6038" t="str">
            <v>F515141</v>
          </cell>
          <cell r="C6038" t="str">
            <v>F515141</v>
          </cell>
          <cell r="D6038">
            <v>11</v>
          </cell>
          <cell r="E6038" t="str">
            <v>F</v>
          </cell>
        </row>
        <row r="6039">
          <cell r="B6039" t="str">
            <v>F515145</v>
          </cell>
          <cell r="C6039" t="str">
            <v>F515145</v>
          </cell>
          <cell r="D6039">
            <v>11</v>
          </cell>
          <cell r="E6039" t="str">
            <v>F</v>
          </cell>
        </row>
        <row r="6040">
          <cell r="B6040" t="str">
            <v>F515146</v>
          </cell>
          <cell r="C6040" t="str">
            <v>F515146</v>
          </cell>
          <cell r="D6040">
            <v>11</v>
          </cell>
          <cell r="E6040" t="str">
            <v>F</v>
          </cell>
        </row>
        <row r="6041">
          <cell r="B6041" t="str">
            <v>F515147</v>
          </cell>
          <cell r="C6041" t="str">
            <v>F515147</v>
          </cell>
          <cell r="D6041">
            <v>11</v>
          </cell>
          <cell r="E6041" t="str">
            <v>F</v>
          </cell>
        </row>
        <row r="6042">
          <cell r="B6042" t="str">
            <v>F515148</v>
          </cell>
          <cell r="C6042" t="str">
            <v>F515148</v>
          </cell>
          <cell r="D6042">
            <v>11</v>
          </cell>
          <cell r="E6042" t="str">
            <v>F</v>
          </cell>
        </row>
        <row r="6043">
          <cell r="B6043" t="str">
            <v>F515149</v>
          </cell>
          <cell r="C6043" t="str">
            <v>F515149</v>
          </cell>
          <cell r="D6043">
            <v>11</v>
          </cell>
          <cell r="E6043" t="str">
            <v>F</v>
          </cell>
        </row>
        <row r="6044">
          <cell r="B6044" t="str">
            <v>F515150</v>
          </cell>
          <cell r="C6044" t="str">
            <v>F515150</v>
          </cell>
          <cell r="D6044">
            <v>11</v>
          </cell>
          <cell r="E6044" t="str">
            <v>F</v>
          </cell>
        </row>
        <row r="6045">
          <cell r="B6045" t="str">
            <v>F515151</v>
          </cell>
          <cell r="C6045" t="str">
            <v>F515151</v>
          </cell>
          <cell r="D6045">
            <v>11</v>
          </cell>
          <cell r="E6045" t="str">
            <v>F</v>
          </cell>
        </row>
        <row r="6046">
          <cell r="B6046" t="str">
            <v>F515152</v>
          </cell>
          <cell r="C6046" t="str">
            <v>F515152</v>
          </cell>
          <cell r="D6046">
            <v>11</v>
          </cell>
          <cell r="E6046" t="str">
            <v>F</v>
          </cell>
        </row>
        <row r="6047">
          <cell r="B6047" t="str">
            <v>F515153</v>
          </cell>
          <cell r="C6047" t="str">
            <v>F515153</v>
          </cell>
          <cell r="D6047">
            <v>11</v>
          </cell>
          <cell r="E6047" t="str">
            <v>F</v>
          </cell>
        </row>
        <row r="6048">
          <cell r="B6048" t="str">
            <v>F515154</v>
          </cell>
          <cell r="C6048" t="str">
            <v>F515154</v>
          </cell>
          <cell r="D6048">
            <v>11</v>
          </cell>
          <cell r="E6048" t="str">
            <v>F</v>
          </cell>
        </row>
        <row r="6049">
          <cell r="B6049" t="str">
            <v>F515155</v>
          </cell>
          <cell r="C6049" t="str">
            <v>F515155</v>
          </cell>
          <cell r="D6049">
            <v>11</v>
          </cell>
          <cell r="E6049" t="str">
            <v>F</v>
          </cell>
        </row>
        <row r="6050">
          <cell r="B6050" t="str">
            <v>F515156</v>
          </cell>
          <cell r="C6050" t="str">
            <v>F515156</v>
          </cell>
          <cell r="D6050">
            <v>11</v>
          </cell>
          <cell r="E6050" t="str">
            <v>F</v>
          </cell>
        </row>
        <row r="6051">
          <cell r="B6051" t="str">
            <v>F515157</v>
          </cell>
          <cell r="C6051" t="str">
            <v>F515157</v>
          </cell>
          <cell r="D6051">
            <v>11</v>
          </cell>
          <cell r="E6051" t="str">
            <v>F</v>
          </cell>
        </row>
        <row r="6052">
          <cell r="B6052" t="str">
            <v>F515158</v>
          </cell>
          <cell r="C6052" t="str">
            <v>F515158</v>
          </cell>
          <cell r="D6052">
            <v>11</v>
          </cell>
          <cell r="E6052" t="str">
            <v>F</v>
          </cell>
        </row>
        <row r="6053">
          <cell r="B6053" t="str">
            <v>F515159</v>
          </cell>
          <cell r="C6053" t="str">
            <v>F515159</v>
          </cell>
          <cell r="D6053">
            <v>11</v>
          </cell>
          <cell r="E6053" t="str">
            <v>F</v>
          </cell>
        </row>
        <row r="6054">
          <cell r="B6054" t="str">
            <v>F515160</v>
          </cell>
          <cell r="C6054" t="str">
            <v>F515160</v>
          </cell>
          <cell r="D6054">
            <v>11</v>
          </cell>
          <cell r="E6054" t="str">
            <v>F</v>
          </cell>
        </row>
        <row r="6055">
          <cell r="B6055" t="str">
            <v>F515161</v>
          </cell>
          <cell r="C6055" t="str">
            <v>F515161</v>
          </cell>
          <cell r="D6055">
            <v>11</v>
          </cell>
          <cell r="E6055" t="str">
            <v>F</v>
          </cell>
        </row>
        <row r="6056">
          <cell r="B6056" t="str">
            <v>1000PROPACQ</v>
          </cell>
          <cell r="C6056" t="str">
            <v>PROPACQ</v>
          </cell>
          <cell r="D6056">
            <v>8</v>
          </cell>
          <cell r="E6056" t="str">
            <v>G</v>
          </cell>
        </row>
        <row r="6057">
          <cell r="B6057" t="str">
            <v>F515127</v>
          </cell>
          <cell r="C6057" t="str">
            <v>F515127</v>
          </cell>
          <cell r="D6057">
            <v>9</v>
          </cell>
          <cell r="E6057" t="str">
            <v>F</v>
          </cell>
        </row>
        <row r="6058">
          <cell r="B6058" t="str">
            <v>F515201</v>
          </cell>
          <cell r="C6058" t="str">
            <v>F515201</v>
          </cell>
          <cell r="D6058">
            <v>9</v>
          </cell>
          <cell r="E6058" t="str">
            <v>F</v>
          </cell>
        </row>
        <row r="6059">
          <cell r="B6059" t="str">
            <v>F515202</v>
          </cell>
          <cell r="C6059" t="str">
            <v>F515202</v>
          </cell>
          <cell r="D6059">
            <v>9</v>
          </cell>
          <cell r="E6059" t="str">
            <v>F</v>
          </cell>
        </row>
        <row r="6060">
          <cell r="B6060" t="str">
            <v>F515203</v>
          </cell>
          <cell r="C6060" t="str">
            <v>F515203</v>
          </cell>
          <cell r="D6060">
            <v>9</v>
          </cell>
          <cell r="E6060" t="str">
            <v>F</v>
          </cell>
        </row>
        <row r="6061">
          <cell r="B6061" t="str">
            <v>F515204</v>
          </cell>
          <cell r="C6061" t="str">
            <v>F515204</v>
          </cell>
          <cell r="D6061">
            <v>9</v>
          </cell>
          <cell r="E6061" t="str">
            <v>F</v>
          </cell>
        </row>
        <row r="6062">
          <cell r="B6062" t="str">
            <v>F515205</v>
          </cell>
          <cell r="C6062" t="str">
            <v>F515205</v>
          </cell>
          <cell r="D6062">
            <v>9</v>
          </cell>
          <cell r="E6062" t="str">
            <v>F</v>
          </cell>
        </row>
        <row r="6063">
          <cell r="B6063" t="str">
            <v>F515206</v>
          </cell>
          <cell r="C6063" t="str">
            <v>F515206</v>
          </cell>
          <cell r="D6063">
            <v>9</v>
          </cell>
          <cell r="E6063" t="str">
            <v>F</v>
          </cell>
        </row>
        <row r="6064">
          <cell r="B6064" t="str">
            <v>F515207</v>
          </cell>
          <cell r="C6064" t="str">
            <v>F515207</v>
          </cell>
          <cell r="D6064">
            <v>9</v>
          </cell>
          <cell r="E6064" t="str">
            <v>F</v>
          </cell>
        </row>
        <row r="6065">
          <cell r="B6065" t="str">
            <v>F515208</v>
          </cell>
          <cell r="C6065" t="str">
            <v>F515208</v>
          </cell>
          <cell r="D6065">
            <v>9</v>
          </cell>
          <cell r="E6065" t="str">
            <v>F</v>
          </cell>
        </row>
        <row r="6066">
          <cell r="B6066" t="str">
            <v>1000REREVENUE</v>
          </cell>
          <cell r="C6066" t="str">
            <v>REREVENUE</v>
          </cell>
          <cell r="D6066">
            <v>8</v>
          </cell>
          <cell r="E6066" t="str">
            <v>G</v>
          </cell>
        </row>
        <row r="6067">
          <cell r="B6067" t="str">
            <v>F515101</v>
          </cell>
          <cell r="C6067" t="str">
            <v>F515101</v>
          </cell>
          <cell r="D6067">
            <v>9</v>
          </cell>
          <cell r="E6067" t="str">
            <v>F</v>
          </cell>
        </row>
        <row r="6068">
          <cell r="B6068" t="str">
            <v>F515102</v>
          </cell>
          <cell r="C6068" t="str">
            <v>F515102</v>
          </cell>
          <cell r="D6068">
            <v>9</v>
          </cell>
          <cell r="E6068" t="str">
            <v>F</v>
          </cell>
        </row>
        <row r="6069">
          <cell r="B6069" t="str">
            <v>F515103</v>
          </cell>
          <cell r="C6069" t="str">
            <v>F515103</v>
          </cell>
          <cell r="D6069">
            <v>9</v>
          </cell>
          <cell r="E6069" t="str">
            <v>F</v>
          </cell>
        </row>
        <row r="6070">
          <cell r="B6070" t="str">
            <v>F515104</v>
          </cell>
          <cell r="C6070" t="str">
            <v>F515104</v>
          </cell>
          <cell r="D6070">
            <v>9</v>
          </cell>
          <cell r="E6070" t="str">
            <v>F</v>
          </cell>
        </row>
        <row r="6071">
          <cell r="B6071" t="str">
            <v>F515105</v>
          </cell>
          <cell r="C6071" t="str">
            <v>F515105</v>
          </cell>
          <cell r="D6071">
            <v>9</v>
          </cell>
          <cell r="E6071" t="str">
            <v>F</v>
          </cell>
        </row>
        <row r="6072">
          <cell r="B6072" t="str">
            <v>F515106</v>
          </cell>
          <cell r="C6072" t="str">
            <v>F515106</v>
          </cell>
          <cell r="D6072">
            <v>9</v>
          </cell>
          <cell r="E6072" t="str">
            <v>F</v>
          </cell>
        </row>
        <row r="6073">
          <cell r="B6073" t="str">
            <v>F515107</v>
          </cell>
          <cell r="C6073" t="str">
            <v>F515107</v>
          </cell>
          <cell r="D6073">
            <v>9</v>
          </cell>
          <cell r="E6073" t="str">
            <v>F</v>
          </cell>
        </row>
        <row r="6074">
          <cell r="B6074" t="str">
            <v>F515108</v>
          </cell>
          <cell r="C6074" t="str">
            <v>F515108</v>
          </cell>
          <cell r="D6074">
            <v>9</v>
          </cell>
          <cell r="E6074" t="str">
            <v>F</v>
          </cell>
        </row>
        <row r="6075">
          <cell r="B6075" t="str">
            <v>F515109</v>
          </cell>
          <cell r="C6075" t="str">
            <v>F515109</v>
          </cell>
          <cell r="D6075">
            <v>9</v>
          </cell>
          <cell r="E6075" t="str">
            <v>F</v>
          </cell>
        </row>
        <row r="6076">
          <cell r="B6076" t="str">
            <v>F515110</v>
          </cell>
          <cell r="C6076" t="str">
            <v>F515110</v>
          </cell>
          <cell r="D6076">
            <v>9</v>
          </cell>
          <cell r="E6076" t="str">
            <v>F</v>
          </cell>
        </row>
        <row r="6077">
          <cell r="B6077" t="str">
            <v>F515111</v>
          </cell>
          <cell r="C6077" t="str">
            <v>F515111</v>
          </cell>
          <cell r="D6077">
            <v>9</v>
          </cell>
          <cell r="E6077" t="str">
            <v>F</v>
          </cell>
        </row>
        <row r="6078">
          <cell r="B6078" t="str">
            <v>F515112</v>
          </cell>
          <cell r="C6078" t="str">
            <v>F515112</v>
          </cell>
          <cell r="D6078">
            <v>9</v>
          </cell>
          <cell r="E6078" t="str">
            <v>F</v>
          </cell>
        </row>
        <row r="6079">
          <cell r="B6079" t="str">
            <v>F515113</v>
          </cell>
          <cell r="C6079" t="str">
            <v>F515113</v>
          </cell>
          <cell r="D6079">
            <v>9</v>
          </cell>
          <cell r="E6079" t="str">
            <v>F</v>
          </cell>
        </row>
        <row r="6080">
          <cell r="B6080" t="str">
            <v>F515114</v>
          </cell>
          <cell r="C6080" t="str">
            <v>F515114</v>
          </cell>
          <cell r="D6080">
            <v>9</v>
          </cell>
          <cell r="E6080" t="str">
            <v>F</v>
          </cell>
        </row>
        <row r="6081">
          <cell r="B6081" t="str">
            <v>F515115</v>
          </cell>
          <cell r="C6081" t="str">
            <v>F515115</v>
          </cell>
          <cell r="D6081">
            <v>9</v>
          </cell>
          <cell r="E6081" t="str">
            <v>F</v>
          </cell>
        </row>
        <row r="6082">
          <cell r="B6082" t="str">
            <v>F515116</v>
          </cell>
          <cell r="C6082" t="str">
            <v>F515116</v>
          </cell>
          <cell r="D6082">
            <v>9</v>
          </cell>
          <cell r="E6082" t="str">
            <v>F</v>
          </cell>
        </row>
        <row r="6083">
          <cell r="B6083" t="str">
            <v>F515229</v>
          </cell>
          <cell r="C6083" t="str">
            <v>F515229</v>
          </cell>
          <cell r="D6083">
            <v>9</v>
          </cell>
          <cell r="E6083" t="str">
            <v>F</v>
          </cell>
        </row>
        <row r="6084">
          <cell r="B6084" t="str">
            <v>F515230</v>
          </cell>
          <cell r="C6084" t="str">
            <v>F515230</v>
          </cell>
          <cell r="D6084">
            <v>9</v>
          </cell>
          <cell r="E6084" t="str">
            <v>F</v>
          </cell>
        </row>
        <row r="6085">
          <cell r="B6085" t="str">
            <v>F515231</v>
          </cell>
          <cell r="C6085" t="str">
            <v>F515231</v>
          </cell>
          <cell r="D6085">
            <v>9</v>
          </cell>
          <cell r="E6085" t="str">
            <v>F</v>
          </cell>
        </row>
        <row r="6086">
          <cell r="B6086" t="str">
            <v>F515232</v>
          </cell>
          <cell r="C6086" t="str">
            <v>F515232</v>
          </cell>
          <cell r="D6086">
            <v>9</v>
          </cell>
          <cell r="E6086" t="str">
            <v>F</v>
          </cell>
        </row>
        <row r="6087">
          <cell r="B6087" t="str">
            <v>F515233</v>
          </cell>
          <cell r="C6087" t="str">
            <v>F515233</v>
          </cell>
          <cell r="D6087">
            <v>9</v>
          </cell>
          <cell r="E6087" t="str">
            <v>F</v>
          </cell>
        </row>
        <row r="6088">
          <cell r="B6088" t="str">
            <v>F515234</v>
          </cell>
          <cell r="C6088" t="str">
            <v>F515234</v>
          </cell>
          <cell r="D6088">
            <v>9</v>
          </cell>
          <cell r="E6088" t="str">
            <v>F</v>
          </cell>
        </row>
        <row r="6089">
          <cell r="B6089" t="str">
            <v>F515235</v>
          </cell>
          <cell r="C6089" t="str">
            <v>F515235</v>
          </cell>
          <cell r="D6089">
            <v>9</v>
          </cell>
          <cell r="E6089" t="str">
            <v>F</v>
          </cell>
        </row>
        <row r="6090">
          <cell r="B6090" t="str">
            <v>F515236</v>
          </cell>
          <cell r="C6090" t="str">
            <v>F515236</v>
          </cell>
          <cell r="D6090">
            <v>9</v>
          </cell>
          <cell r="E6090" t="str">
            <v>F</v>
          </cell>
        </row>
        <row r="6091">
          <cell r="B6091" t="str">
            <v>F515237</v>
          </cell>
          <cell r="C6091" t="str">
            <v>F515237</v>
          </cell>
          <cell r="D6091">
            <v>9</v>
          </cell>
          <cell r="E6091" t="str">
            <v>F</v>
          </cell>
        </row>
        <row r="6092">
          <cell r="B6092" t="str">
            <v>F515238</v>
          </cell>
          <cell r="C6092" t="str">
            <v>F515238</v>
          </cell>
          <cell r="D6092">
            <v>9</v>
          </cell>
          <cell r="E6092" t="str">
            <v>F</v>
          </cell>
        </row>
        <row r="6093">
          <cell r="B6093" t="str">
            <v>F515239</v>
          </cell>
          <cell r="C6093" t="str">
            <v>F515239</v>
          </cell>
          <cell r="D6093">
            <v>9</v>
          </cell>
          <cell r="E6093" t="str">
            <v>F</v>
          </cell>
        </row>
        <row r="6094">
          <cell r="B6094" t="str">
            <v>F515240</v>
          </cell>
          <cell r="C6094" t="str">
            <v>F515240</v>
          </cell>
          <cell r="D6094">
            <v>9</v>
          </cell>
          <cell r="E6094" t="str">
            <v>F</v>
          </cell>
        </row>
        <row r="6095">
          <cell r="B6095" t="str">
            <v>F515241</v>
          </cell>
          <cell r="C6095" t="str">
            <v>F515241</v>
          </cell>
          <cell r="D6095">
            <v>9</v>
          </cell>
          <cell r="E6095" t="str">
            <v>F</v>
          </cell>
        </row>
        <row r="6096">
          <cell r="B6096" t="str">
            <v>F525695</v>
          </cell>
          <cell r="C6096" t="str">
            <v>F525695</v>
          </cell>
          <cell r="D6096">
            <v>9</v>
          </cell>
          <cell r="E6096" t="str">
            <v>F</v>
          </cell>
        </row>
        <row r="6097">
          <cell r="B6097" t="str">
            <v>F526063</v>
          </cell>
          <cell r="C6097" t="str">
            <v>F526063</v>
          </cell>
          <cell r="D6097">
            <v>9</v>
          </cell>
          <cell r="E6097" t="str">
            <v>F</v>
          </cell>
        </row>
        <row r="6098">
          <cell r="B6098" t="str">
            <v>F526524</v>
          </cell>
          <cell r="C6098" t="str">
            <v>F526524</v>
          </cell>
          <cell r="D6098">
            <v>9</v>
          </cell>
          <cell r="E6098" t="str">
            <v>F</v>
          </cell>
        </row>
        <row r="6099">
          <cell r="B6099" t="str">
            <v>F526535</v>
          </cell>
          <cell r="C6099" t="str">
            <v>F526535</v>
          </cell>
          <cell r="D6099">
            <v>9</v>
          </cell>
          <cell r="E6099" t="str">
            <v>F</v>
          </cell>
        </row>
        <row r="6100">
          <cell r="B6100" t="str">
            <v>1000FORCAMPED</v>
          </cell>
          <cell r="C6100" t="str">
            <v>FORCAMPED</v>
          </cell>
          <cell r="D6100">
            <v>8</v>
          </cell>
          <cell r="E6100" t="str">
            <v>G</v>
          </cell>
        </row>
        <row r="6101">
          <cell r="B6101" t="str">
            <v>F515219</v>
          </cell>
          <cell r="C6101" t="str">
            <v>F515219</v>
          </cell>
          <cell r="D6101">
            <v>9</v>
          </cell>
          <cell r="E6101" t="str">
            <v>F</v>
          </cell>
        </row>
        <row r="6102">
          <cell r="B6102" t="str">
            <v>F515220</v>
          </cell>
          <cell r="C6102" t="str">
            <v>F515220</v>
          </cell>
          <cell r="D6102">
            <v>9</v>
          </cell>
          <cell r="E6102" t="str">
            <v>F</v>
          </cell>
        </row>
        <row r="6103">
          <cell r="B6103" t="str">
            <v>F515221</v>
          </cell>
          <cell r="C6103" t="str">
            <v>F515221</v>
          </cell>
          <cell r="D6103">
            <v>9</v>
          </cell>
          <cell r="E6103" t="str">
            <v>F</v>
          </cell>
        </row>
        <row r="6104">
          <cell r="B6104" t="str">
            <v>F515223</v>
          </cell>
          <cell r="C6104" t="str">
            <v>F515223</v>
          </cell>
          <cell r="D6104">
            <v>9</v>
          </cell>
          <cell r="E6104" t="str">
            <v>F</v>
          </cell>
        </row>
        <row r="6105">
          <cell r="B6105" t="str">
            <v>F515224</v>
          </cell>
          <cell r="C6105" t="str">
            <v>F515224</v>
          </cell>
          <cell r="D6105">
            <v>9</v>
          </cell>
          <cell r="E6105" t="str">
            <v>F</v>
          </cell>
        </row>
        <row r="6106">
          <cell r="B6106" t="str">
            <v>F515225</v>
          </cell>
          <cell r="C6106" t="str">
            <v>F515225</v>
          </cell>
          <cell r="D6106">
            <v>9</v>
          </cell>
          <cell r="E6106" t="str">
            <v>F</v>
          </cell>
        </row>
        <row r="6107">
          <cell r="B6107" t="str">
            <v>F515226</v>
          </cell>
          <cell r="C6107" t="str">
            <v>F515226</v>
          </cell>
          <cell r="D6107">
            <v>9</v>
          </cell>
          <cell r="E6107" t="str">
            <v>F</v>
          </cell>
        </row>
        <row r="6108">
          <cell r="B6108" t="str">
            <v>F515227</v>
          </cell>
          <cell r="C6108" t="str">
            <v>F515227</v>
          </cell>
          <cell r="D6108">
            <v>9</v>
          </cell>
          <cell r="E6108" t="str">
            <v>F</v>
          </cell>
        </row>
        <row r="6109">
          <cell r="B6109" t="str">
            <v>F515228</v>
          </cell>
          <cell r="C6109" t="str">
            <v>F515228</v>
          </cell>
          <cell r="D6109">
            <v>9</v>
          </cell>
          <cell r="E6109" t="str">
            <v>F</v>
          </cell>
        </row>
        <row r="6110">
          <cell r="B6110" t="str">
            <v>F526007</v>
          </cell>
          <cell r="C6110" t="str">
            <v>F526007</v>
          </cell>
          <cell r="D6110">
            <v>9</v>
          </cell>
          <cell r="E6110" t="str">
            <v>F</v>
          </cell>
        </row>
        <row r="6111">
          <cell r="B6111" t="str">
            <v>1000GOVLAND</v>
          </cell>
          <cell r="C6111" t="str">
            <v>GOVLAND</v>
          </cell>
          <cell r="D6111">
            <v>8</v>
          </cell>
          <cell r="E6111" t="str">
            <v>G</v>
          </cell>
        </row>
        <row r="6112">
          <cell r="B6112" t="str">
            <v>F515209</v>
          </cell>
          <cell r="C6112" t="str">
            <v>F515209</v>
          </cell>
          <cell r="D6112">
            <v>9</v>
          </cell>
          <cell r="E6112" t="str">
            <v>F</v>
          </cell>
        </row>
        <row r="6113">
          <cell r="B6113" t="str">
            <v>F515210</v>
          </cell>
          <cell r="C6113" t="str">
            <v>F515210</v>
          </cell>
          <cell r="D6113">
            <v>9</v>
          </cell>
          <cell r="E6113" t="str">
            <v>F</v>
          </cell>
        </row>
        <row r="6114">
          <cell r="B6114" t="str">
            <v>F515211</v>
          </cell>
          <cell r="C6114" t="str">
            <v>F515211</v>
          </cell>
          <cell r="D6114">
            <v>9</v>
          </cell>
          <cell r="E6114" t="str">
            <v>F</v>
          </cell>
        </row>
        <row r="6115">
          <cell r="B6115" t="str">
            <v>F515212</v>
          </cell>
          <cell r="C6115" t="str">
            <v>F515212</v>
          </cell>
          <cell r="D6115">
            <v>9</v>
          </cell>
          <cell r="E6115" t="str">
            <v>F</v>
          </cell>
        </row>
        <row r="6116">
          <cell r="B6116" t="str">
            <v>F515213</v>
          </cell>
          <cell r="C6116" t="str">
            <v>F515213</v>
          </cell>
          <cell r="D6116">
            <v>9</v>
          </cell>
          <cell r="E6116" t="str">
            <v>F</v>
          </cell>
        </row>
        <row r="6117">
          <cell r="B6117" t="str">
            <v>F515214</v>
          </cell>
          <cell r="C6117" t="str">
            <v>F515214</v>
          </cell>
          <cell r="D6117">
            <v>9</v>
          </cell>
          <cell r="E6117" t="str">
            <v>F</v>
          </cell>
        </row>
        <row r="6118">
          <cell r="B6118" t="str">
            <v>F515215</v>
          </cell>
          <cell r="C6118" t="str">
            <v>F515215</v>
          </cell>
          <cell r="D6118">
            <v>9</v>
          </cell>
          <cell r="E6118" t="str">
            <v>F</v>
          </cell>
        </row>
        <row r="6119">
          <cell r="B6119" t="str">
            <v>F515216</v>
          </cell>
          <cell r="C6119" t="str">
            <v>F515216</v>
          </cell>
          <cell r="D6119">
            <v>9</v>
          </cell>
          <cell r="E6119" t="str">
            <v>F</v>
          </cell>
        </row>
        <row r="6120">
          <cell r="B6120" t="str">
            <v>F515217</v>
          </cell>
          <cell r="C6120" t="str">
            <v>F515217</v>
          </cell>
          <cell r="D6120">
            <v>9</v>
          </cell>
          <cell r="E6120" t="str">
            <v>F</v>
          </cell>
        </row>
        <row r="6121">
          <cell r="B6121" t="str">
            <v>F515218</v>
          </cell>
          <cell r="C6121" t="str">
            <v>F515218</v>
          </cell>
          <cell r="D6121">
            <v>9</v>
          </cell>
          <cell r="E6121" t="str">
            <v>F</v>
          </cell>
        </row>
        <row r="6122">
          <cell r="B6122" t="str">
            <v>1000ENGCONSTR</v>
          </cell>
          <cell r="C6122" t="str">
            <v>ENGCONSTR</v>
          </cell>
          <cell r="D6122">
            <v>6</v>
          </cell>
          <cell r="E6122" t="str">
            <v>G</v>
          </cell>
        </row>
        <row r="6123">
          <cell r="B6123" t="str">
            <v>F515052</v>
          </cell>
          <cell r="C6123" t="str">
            <v>F515052</v>
          </cell>
          <cell r="D6123">
            <v>7</v>
          </cell>
          <cell r="E6123" t="str">
            <v>F</v>
          </cell>
        </row>
        <row r="6124">
          <cell r="B6124" t="str">
            <v>F515053</v>
          </cell>
          <cell r="C6124" t="str">
            <v>F515053</v>
          </cell>
          <cell r="D6124">
            <v>7</v>
          </cell>
          <cell r="E6124" t="str">
            <v>F</v>
          </cell>
        </row>
        <row r="6125">
          <cell r="B6125" t="str">
            <v>F515054</v>
          </cell>
          <cell r="C6125" t="str">
            <v>F515054</v>
          </cell>
          <cell r="D6125">
            <v>7</v>
          </cell>
          <cell r="E6125" t="str">
            <v>F</v>
          </cell>
        </row>
        <row r="6126">
          <cell r="B6126" t="str">
            <v>F515055</v>
          </cell>
          <cell r="C6126" t="str">
            <v>F515055</v>
          </cell>
          <cell r="D6126">
            <v>7</v>
          </cell>
          <cell r="E6126" t="str">
            <v>F</v>
          </cell>
        </row>
        <row r="6127">
          <cell r="B6127" t="str">
            <v>F515056</v>
          </cell>
          <cell r="C6127" t="str">
            <v>F515056</v>
          </cell>
          <cell r="D6127">
            <v>7</v>
          </cell>
          <cell r="E6127" t="str">
            <v>F</v>
          </cell>
        </row>
        <row r="6128">
          <cell r="B6128" t="str">
            <v>F515057</v>
          </cell>
          <cell r="C6128" t="str">
            <v>F515057</v>
          </cell>
          <cell r="D6128">
            <v>7</v>
          </cell>
          <cell r="E6128" t="str">
            <v>F</v>
          </cell>
        </row>
        <row r="6129">
          <cell r="B6129" t="str">
            <v>F515058</v>
          </cell>
          <cell r="C6129" t="str">
            <v>F515058</v>
          </cell>
          <cell r="D6129">
            <v>7</v>
          </cell>
          <cell r="E6129" t="str">
            <v>F</v>
          </cell>
        </row>
        <row r="6130">
          <cell r="B6130" t="str">
            <v>F515059</v>
          </cell>
          <cell r="C6130" t="str">
            <v>F515059</v>
          </cell>
          <cell r="D6130">
            <v>7</v>
          </cell>
          <cell r="E6130" t="str">
            <v>F</v>
          </cell>
        </row>
        <row r="6131">
          <cell r="B6131" t="str">
            <v>F515060</v>
          </cell>
          <cell r="C6131" t="str">
            <v>F515060</v>
          </cell>
          <cell r="D6131">
            <v>7</v>
          </cell>
          <cell r="E6131" t="str">
            <v>F</v>
          </cell>
        </row>
        <row r="6132">
          <cell r="B6132" t="str">
            <v>F515062</v>
          </cell>
          <cell r="C6132" t="str">
            <v>F515062</v>
          </cell>
          <cell r="D6132">
            <v>7</v>
          </cell>
          <cell r="E6132" t="str">
            <v>F</v>
          </cell>
        </row>
        <row r="6133">
          <cell r="B6133" t="str">
            <v>F515064</v>
          </cell>
          <cell r="C6133" t="str">
            <v>F515064</v>
          </cell>
          <cell r="D6133">
            <v>7</v>
          </cell>
          <cell r="E6133" t="str">
            <v>F</v>
          </cell>
        </row>
        <row r="6134">
          <cell r="B6134" t="str">
            <v>F515065</v>
          </cell>
          <cell r="C6134" t="str">
            <v>F515065</v>
          </cell>
          <cell r="D6134">
            <v>7</v>
          </cell>
          <cell r="E6134" t="str">
            <v>F</v>
          </cell>
        </row>
        <row r="6135">
          <cell r="B6135" t="str">
            <v>F515067</v>
          </cell>
          <cell r="C6135" t="str">
            <v>F515067</v>
          </cell>
          <cell r="D6135">
            <v>7</v>
          </cell>
          <cell r="E6135" t="str">
            <v>F</v>
          </cell>
        </row>
        <row r="6136">
          <cell r="B6136" t="str">
            <v>F525995</v>
          </cell>
          <cell r="C6136" t="str">
            <v>F525995</v>
          </cell>
          <cell r="D6136">
            <v>7</v>
          </cell>
          <cell r="E6136" t="str">
            <v>F</v>
          </cell>
        </row>
        <row r="6137">
          <cell r="B6137" t="str">
            <v>F525996</v>
          </cell>
          <cell r="C6137" t="str">
            <v>F525996</v>
          </cell>
          <cell r="D6137">
            <v>7</v>
          </cell>
          <cell r="E6137" t="str">
            <v>F</v>
          </cell>
        </row>
        <row r="6138">
          <cell r="B6138" t="str">
            <v>F525997</v>
          </cell>
          <cell r="C6138" t="str">
            <v>F525997</v>
          </cell>
          <cell r="D6138">
            <v>7</v>
          </cell>
          <cell r="E6138" t="str">
            <v>F</v>
          </cell>
        </row>
        <row r="6139">
          <cell r="B6139" t="str">
            <v>F525998</v>
          </cell>
          <cell r="C6139" t="str">
            <v>F525998</v>
          </cell>
          <cell r="D6139">
            <v>7</v>
          </cell>
          <cell r="E6139" t="str">
            <v>F</v>
          </cell>
        </row>
        <row r="6140">
          <cell r="B6140" t="str">
            <v>F525999</v>
          </cell>
          <cell r="C6140" t="str">
            <v>F525999</v>
          </cell>
          <cell r="D6140">
            <v>7</v>
          </cell>
          <cell r="E6140" t="str">
            <v>F</v>
          </cell>
        </row>
        <row r="6141">
          <cell r="B6141" t="str">
            <v>F526000</v>
          </cell>
          <cell r="C6141" t="str">
            <v>F526000</v>
          </cell>
          <cell r="D6141">
            <v>7</v>
          </cell>
          <cell r="E6141" t="str">
            <v>F</v>
          </cell>
        </row>
        <row r="6142">
          <cell r="B6142" t="str">
            <v>F526001</v>
          </cell>
          <cell r="C6142" t="str">
            <v>F526001</v>
          </cell>
          <cell r="D6142">
            <v>7</v>
          </cell>
          <cell r="E6142" t="str">
            <v>F</v>
          </cell>
        </row>
        <row r="6143">
          <cell r="B6143" t="str">
            <v>F526002</v>
          </cell>
          <cell r="C6143" t="str">
            <v>F526002</v>
          </cell>
          <cell r="D6143">
            <v>7</v>
          </cell>
          <cell r="E6143" t="str">
            <v>F</v>
          </cell>
        </row>
        <row r="6144">
          <cell r="B6144" t="str">
            <v>F526003</v>
          </cell>
          <cell r="C6144" t="str">
            <v>F526003</v>
          </cell>
          <cell r="D6144">
            <v>7</v>
          </cell>
          <cell r="E6144" t="str">
            <v>F</v>
          </cell>
        </row>
        <row r="6145">
          <cell r="B6145" t="str">
            <v>F526004</v>
          </cell>
          <cell r="C6145" t="str">
            <v>F526004</v>
          </cell>
          <cell r="D6145">
            <v>7</v>
          </cell>
          <cell r="E6145" t="str">
            <v>F</v>
          </cell>
        </row>
        <row r="6146">
          <cell r="B6146" t="str">
            <v>F526005</v>
          </cell>
          <cell r="C6146" t="str">
            <v>F526005</v>
          </cell>
          <cell r="D6146">
            <v>7</v>
          </cell>
          <cell r="E6146" t="str">
            <v>F</v>
          </cell>
        </row>
        <row r="6147">
          <cell r="B6147" t="str">
            <v>F526006</v>
          </cell>
          <cell r="C6147" t="str">
            <v>F526006</v>
          </cell>
          <cell r="D6147">
            <v>7</v>
          </cell>
          <cell r="E6147" t="str">
            <v>F</v>
          </cell>
        </row>
        <row r="6148">
          <cell r="B6148" t="str">
            <v>F526533</v>
          </cell>
          <cell r="C6148" t="str">
            <v>F526533</v>
          </cell>
          <cell r="D6148">
            <v>7</v>
          </cell>
          <cell r="E6148" t="str">
            <v>F</v>
          </cell>
        </row>
        <row r="6149">
          <cell r="B6149" t="str">
            <v>F526534</v>
          </cell>
          <cell r="C6149" t="str">
            <v>F526534</v>
          </cell>
          <cell r="D6149">
            <v>7</v>
          </cell>
          <cell r="E6149" t="str">
            <v>F</v>
          </cell>
        </row>
        <row r="6150">
          <cell r="B6150" t="str">
            <v>1000CSBCM</v>
          </cell>
          <cell r="C6150" t="str">
            <v>CSBCM</v>
          </cell>
          <cell r="D6150">
            <v>4</v>
          </cell>
          <cell r="E6150" t="str">
            <v>G</v>
          </cell>
        </row>
        <row r="6151">
          <cell r="B6151" t="str">
            <v>F401035</v>
          </cell>
          <cell r="C6151" t="str">
            <v>F401035</v>
          </cell>
          <cell r="D6151">
            <v>5</v>
          </cell>
          <cell r="E6151" t="str">
            <v>F</v>
          </cell>
        </row>
        <row r="6152">
          <cell r="B6152" t="str">
            <v>F513204</v>
          </cell>
          <cell r="C6152" t="str">
            <v>F513204</v>
          </cell>
          <cell r="D6152">
            <v>5</v>
          </cell>
          <cell r="E6152" t="str">
            <v>F</v>
          </cell>
        </row>
        <row r="6153">
          <cell r="B6153" t="str">
            <v>F513209</v>
          </cell>
          <cell r="C6153" t="str">
            <v>F513209</v>
          </cell>
          <cell r="D6153">
            <v>5</v>
          </cell>
          <cell r="E6153" t="str">
            <v>F</v>
          </cell>
        </row>
        <row r="6154">
          <cell r="B6154" t="str">
            <v>F513214</v>
          </cell>
          <cell r="C6154" t="str">
            <v>F513214</v>
          </cell>
          <cell r="D6154">
            <v>5</v>
          </cell>
          <cell r="E6154" t="str">
            <v>F</v>
          </cell>
        </row>
        <row r="6155">
          <cell r="B6155" t="str">
            <v>F525984</v>
          </cell>
          <cell r="C6155" t="str">
            <v>F525984</v>
          </cell>
          <cell r="D6155">
            <v>5</v>
          </cell>
          <cell r="E6155" t="str">
            <v>F</v>
          </cell>
        </row>
        <row r="6156">
          <cell r="B6156" t="str">
            <v>1000CSEPMGMT</v>
          </cell>
          <cell r="C6156" t="str">
            <v>CSEPMGMT</v>
          </cell>
          <cell r="D6156">
            <v>6</v>
          </cell>
          <cell r="E6156" t="str">
            <v>G</v>
          </cell>
        </row>
        <row r="6157">
          <cell r="B6157" t="str">
            <v>F401015</v>
          </cell>
          <cell r="C6157" t="str">
            <v>F401015</v>
          </cell>
          <cell r="D6157">
            <v>7</v>
          </cell>
          <cell r="E6157" t="str">
            <v>F</v>
          </cell>
        </row>
        <row r="6158">
          <cell r="B6158" t="str">
            <v>F401017</v>
          </cell>
          <cell r="C6158" t="str">
            <v>F401017</v>
          </cell>
          <cell r="D6158">
            <v>7</v>
          </cell>
          <cell r="E6158" t="str">
            <v>F</v>
          </cell>
        </row>
        <row r="6159">
          <cell r="B6159" t="str">
            <v>F401018</v>
          </cell>
          <cell r="C6159" t="str">
            <v>F401018</v>
          </cell>
          <cell r="D6159">
            <v>7</v>
          </cell>
          <cell r="E6159" t="str">
            <v>F</v>
          </cell>
        </row>
        <row r="6160">
          <cell r="B6160" t="str">
            <v>F525697</v>
          </cell>
          <cell r="C6160" t="str">
            <v>F525697</v>
          </cell>
          <cell r="D6160">
            <v>7</v>
          </cell>
          <cell r="E6160" t="str">
            <v>F</v>
          </cell>
        </row>
        <row r="6161">
          <cell r="B6161" t="str">
            <v>F525725</v>
          </cell>
          <cell r="C6161" t="str">
            <v>F525725</v>
          </cell>
          <cell r="D6161">
            <v>7</v>
          </cell>
          <cell r="E6161" t="str">
            <v>F</v>
          </cell>
        </row>
        <row r="6162">
          <cell r="B6162" t="str">
            <v>F525985</v>
          </cell>
          <cell r="C6162" t="str">
            <v>F525985</v>
          </cell>
          <cell r="D6162">
            <v>7</v>
          </cell>
          <cell r="E6162" t="str">
            <v>F</v>
          </cell>
        </row>
        <row r="6163">
          <cell r="B6163" t="str">
            <v>1000CORPINVPRO</v>
          </cell>
          <cell r="C6163" t="str">
            <v>CORPINVPRO</v>
          </cell>
          <cell r="D6163">
            <v>6</v>
          </cell>
          <cell r="E6163" t="str">
            <v>G</v>
          </cell>
        </row>
        <row r="6164">
          <cell r="B6164" t="str">
            <v>F401020</v>
          </cell>
          <cell r="C6164" t="str">
            <v>F401020</v>
          </cell>
          <cell r="D6164">
            <v>7</v>
          </cell>
          <cell r="E6164" t="str">
            <v>F</v>
          </cell>
        </row>
        <row r="6165">
          <cell r="B6165" t="str">
            <v>F401021</v>
          </cell>
          <cell r="C6165" t="str">
            <v>F401021</v>
          </cell>
          <cell r="D6165">
            <v>7</v>
          </cell>
          <cell r="E6165" t="str">
            <v>F</v>
          </cell>
        </row>
        <row r="6166">
          <cell r="B6166" t="str">
            <v>F401022</v>
          </cell>
          <cell r="C6166" t="str">
            <v>F401022</v>
          </cell>
          <cell r="D6166">
            <v>7</v>
          </cell>
          <cell r="E6166" t="str">
            <v>F</v>
          </cell>
        </row>
        <row r="6167">
          <cell r="B6167" t="str">
            <v>F401023</v>
          </cell>
          <cell r="C6167" t="str">
            <v>F401023</v>
          </cell>
          <cell r="D6167">
            <v>7</v>
          </cell>
          <cell r="E6167" t="str">
            <v>F</v>
          </cell>
        </row>
        <row r="6168">
          <cell r="B6168" t="str">
            <v>F401024</v>
          </cell>
          <cell r="C6168" t="str">
            <v>F401024</v>
          </cell>
          <cell r="D6168">
            <v>7</v>
          </cell>
          <cell r="E6168" t="str">
            <v>F</v>
          </cell>
        </row>
        <row r="6169">
          <cell r="B6169" t="str">
            <v>F401025</v>
          </cell>
          <cell r="C6169" t="str">
            <v>F401025</v>
          </cell>
          <cell r="D6169">
            <v>7</v>
          </cell>
          <cell r="E6169" t="str">
            <v>F</v>
          </cell>
        </row>
        <row r="6170">
          <cell r="B6170" t="str">
            <v>F401026</v>
          </cell>
          <cell r="C6170" t="str">
            <v>F401026</v>
          </cell>
          <cell r="D6170">
            <v>7</v>
          </cell>
          <cell r="E6170" t="str">
            <v>F</v>
          </cell>
        </row>
        <row r="6171">
          <cell r="B6171" t="str">
            <v>F401027</v>
          </cell>
          <cell r="C6171" t="str">
            <v>F401027</v>
          </cell>
          <cell r="D6171">
            <v>7</v>
          </cell>
          <cell r="E6171" t="str">
            <v>F</v>
          </cell>
        </row>
        <row r="6172">
          <cell r="B6172" t="str">
            <v>F401028</v>
          </cell>
          <cell r="C6172" t="str">
            <v>F401028</v>
          </cell>
          <cell r="D6172">
            <v>7</v>
          </cell>
          <cell r="E6172" t="str">
            <v>F</v>
          </cell>
        </row>
        <row r="6173">
          <cell r="B6173" t="str">
            <v>F401029</v>
          </cell>
          <cell r="C6173" t="str">
            <v>F401029</v>
          </cell>
          <cell r="D6173">
            <v>7</v>
          </cell>
          <cell r="E6173" t="str">
            <v>F</v>
          </cell>
        </row>
        <row r="6174">
          <cell r="B6174" t="str">
            <v>F401030</v>
          </cell>
          <cell r="C6174" t="str">
            <v>F401030</v>
          </cell>
          <cell r="D6174">
            <v>7</v>
          </cell>
          <cell r="E6174" t="str">
            <v>F</v>
          </cell>
        </row>
        <row r="6175">
          <cell r="B6175" t="str">
            <v>F401031</v>
          </cell>
          <cell r="C6175" t="str">
            <v>F401031</v>
          </cell>
          <cell r="D6175">
            <v>7</v>
          </cell>
          <cell r="E6175" t="str">
            <v>F</v>
          </cell>
        </row>
        <row r="6176">
          <cell r="B6176" t="str">
            <v>F401032</v>
          </cell>
          <cell r="C6176" t="str">
            <v>F401032</v>
          </cell>
          <cell r="D6176">
            <v>7</v>
          </cell>
          <cell r="E6176" t="str">
            <v>F</v>
          </cell>
        </row>
        <row r="6177">
          <cell r="B6177" t="str">
            <v>F401033</v>
          </cell>
          <cell r="C6177" t="str">
            <v>F401033</v>
          </cell>
          <cell r="D6177">
            <v>7</v>
          </cell>
          <cell r="E6177" t="str">
            <v>F</v>
          </cell>
        </row>
        <row r="6178">
          <cell r="B6178" t="str">
            <v>F401034</v>
          </cell>
          <cell r="C6178" t="str">
            <v>F401034</v>
          </cell>
          <cell r="D6178">
            <v>7</v>
          </cell>
          <cell r="E6178" t="str">
            <v>F</v>
          </cell>
        </row>
        <row r="6179">
          <cell r="B6179" t="str">
            <v>F525726</v>
          </cell>
          <cell r="C6179" t="str">
            <v>F525726</v>
          </cell>
          <cell r="D6179">
            <v>7</v>
          </cell>
          <cell r="E6179" t="str">
            <v>F</v>
          </cell>
        </row>
        <row r="6180">
          <cell r="B6180" t="str">
            <v>1000SECOPS</v>
          </cell>
          <cell r="C6180" t="str">
            <v>SECOPS</v>
          </cell>
          <cell r="D6180">
            <v>6</v>
          </cell>
          <cell r="E6180" t="str">
            <v>G</v>
          </cell>
        </row>
        <row r="6181">
          <cell r="B6181" t="str">
            <v>F401037</v>
          </cell>
          <cell r="C6181" t="str">
            <v>F401037</v>
          </cell>
          <cell r="D6181">
            <v>7</v>
          </cell>
          <cell r="E6181" t="str">
            <v>F</v>
          </cell>
        </row>
        <row r="6182">
          <cell r="B6182" t="str">
            <v>F401038</v>
          </cell>
          <cell r="C6182" t="str">
            <v>F401038</v>
          </cell>
          <cell r="D6182">
            <v>7</v>
          </cell>
          <cell r="E6182" t="str">
            <v>F</v>
          </cell>
        </row>
        <row r="6183">
          <cell r="B6183" t="str">
            <v>F401039</v>
          </cell>
          <cell r="C6183" t="str">
            <v>F401039</v>
          </cell>
          <cell r="D6183">
            <v>7</v>
          </cell>
          <cell r="E6183" t="str">
            <v>F</v>
          </cell>
        </row>
        <row r="6184">
          <cell r="B6184" t="str">
            <v>1000BUSCONMGMT</v>
          </cell>
          <cell r="C6184" t="str">
            <v>BUSCONMGMT</v>
          </cell>
          <cell r="D6184">
            <v>6</v>
          </cell>
          <cell r="E6184" t="str">
            <v>G</v>
          </cell>
        </row>
        <row r="6185">
          <cell r="B6185" t="str">
            <v>F401040</v>
          </cell>
          <cell r="C6185" t="str">
            <v>F401040</v>
          </cell>
          <cell r="D6185">
            <v>7</v>
          </cell>
          <cell r="E6185" t="str">
            <v>F</v>
          </cell>
        </row>
        <row r="6186">
          <cell r="B6186" t="str">
            <v>F401041</v>
          </cell>
          <cell r="C6186" t="str">
            <v>F401041</v>
          </cell>
          <cell r="D6186">
            <v>7</v>
          </cell>
          <cell r="E6186" t="str">
            <v>F</v>
          </cell>
        </row>
        <row r="6187">
          <cell r="B6187" t="str">
            <v>F401042</v>
          </cell>
          <cell r="C6187" t="str">
            <v>F401042</v>
          </cell>
          <cell r="D6187">
            <v>7</v>
          </cell>
          <cell r="E6187" t="str">
            <v>F</v>
          </cell>
        </row>
        <row r="6188">
          <cell r="B6188" t="str">
            <v>F401043</v>
          </cell>
          <cell r="C6188" t="str">
            <v>F401043</v>
          </cell>
          <cell r="D6188">
            <v>7</v>
          </cell>
          <cell r="E6188" t="str">
            <v>F</v>
          </cell>
        </row>
        <row r="6189">
          <cell r="B6189" t="str">
            <v>F401044</v>
          </cell>
          <cell r="C6189" t="str">
            <v>F401044</v>
          </cell>
          <cell r="D6189">
            <v>7</v>
          </cell>
          <cell r="E6189" t="str">
            <v>F</v>
          </cell>
        </row>
        <row r="6190">
          <cell r="B6190" t="str">
            <v>F401045</v>
          </cell>
          <cell r="C6190" t="str">
            <v>F401045</v>
          </cell>
          <cell r="D6190">
            <v>7</v>
          </cell>
          <cell r="E6190" t="str">
            <v>F</v>
          </cell>
        </row>
        <row r="6191">
          <cell r="B6191" t="str">
            <v>F401046</v>
          </cell>
          <cell r="C6191" t="str">
            <v>F401046</v>
          </cell>
          <cell r="D6191">
            <v>7</v>
          </cell>
          <cell r="E6191" t="str">
            <v>F</v>
          </cell>
        </row>
        <row r="6192">
          <cell r="B6192" t="str">
            <v>F401047</v>
          </cell>
          <cell r="C6192" t="str">
            <v>F401047</v>
          </cell>
          <cell r="D6192">
            <v>7</v>
          </cell>
          <cell r="E6192" t="str">
            <v>F</v>
          </cell>
        </row>
        <row r="6193">
          <cell r="B6193" t="str">
            <v>F401048</v>
          </cell>
          <cell r="C6193" t="str">
            <v>F401048</v>
          </cell>
          <cell r="D6193">
            <v>7</v>
          </cell>
          <cell r="E6193" t="str">
            <v>F</v>
          </cell>
        </row>
        <row r="6194">
          <cell r="B6194" t="str">
            <v>F401049</v>
          </cell>
          <cell r="C6194" t="str">
            <v>F401049</v>
          </cell>
          <cell r="D6194">
            <v>7</v>
          </cell>
          <cell r="E6194" t="str">
            <v>F</v>
          </cell>
        </row>
        <row r="6195">
          <cell r="B6195" t="str">
            <v>F401050</v>
          </cell>
          <cell r="C6195" t="str">
            <v>F401050</v>
          </cell>
          <cell r="D6195">
            <v>7</v>
          </cell>
          <cell r="E6195" t="str">
            <v>F</v>
          </cell>
        </row>
        <row r="6196">
          <cell r="B6196" t="str">
            <v>F401051</v>
          </cell>
          <cell r="C6196" t="str">
            <v>F401051</v>
          </cell>
          <cell r="D6196">
            <v>7</v>
          </cell>
          <cell r="E6196" t="str">
            <v>F</v>
          </cell>
        </row>
        <row r="6197">
          <cell r="B6197" t="str">
            <v>F513242</v>
          </cell>
          <cell r="C6197" t="str">
            <v>F513242</v>
          </cell>
          <cell r="D6197">
            <v>7</v>
          </cell>
          <cell r="E6197" t="str">
            <v>F</v>
          </cell>
        </row>
        <row r="6198">
          <cell r="B6198" t="str">
            <v>1000CEH-S</v>
          </cell>
          <cell r="C6198" t="str">
            <v>CEH-S</v>
          </cell>
          <cell r="D6198">
            <v>4</v>
          </cell>
          <cell r="E6198" t="str">
            <v>G</v>
          </cell>
        </row>
        <row r="6199">
          <cell r="B6199" t="str">
            <v>F525183</v>
          </cell>
          <cell r="C6199" t="str">
            <v>F525183</v>
          </cell>
          <cell r="D6199">
            <v>5</v>
          </cell>
          <cell r="E6199" t="str">
            <v>F</v>
          </cell>
        </row>
        <row r="6200">
          <cell r="B6200" t="str">
            <v>F525423</v>
          </cell>
          <cell r="C6200" t="str">
            <v>F525423</v>
          </cell>
          <cell r="D6200">
            <v>5</v>
          </cell>
          <cell r="E6200" t="str">
            <v>F</v>
          </cell>
        </row>
        <row r="6201">
          <cell r="B6201" t="str">
            <v>1000ENVPROJ</v>
          </cell>
          <cell r="C6201" t="str">
            <v>ENVPROJ</v>
          </cell>
          <cell r="D6201">
            <v>6</v>
          </cell>
          <cell r="E6201" t="str">
            <v>G</v>
          </cell>
        </row>
        <row r="6202">
          <cell r="B6202" t="str">
            <v>F513192</v>
          </cell>
          <cell r="C6202" t="str">
            <v>F513192</v>
          </cell>
          <cell r="D6202">
            <v>7</v>
          </cell>
          <cell r="E6202" t="str">
            <v>F</v>
          </cell>
        </row>
        <row r="6203">
          <cell r="B6203" t="str">
            <v>F513195</v>
          </cell>
          <cell r="C6203" t="str">
            <v>F513195</v>
          </cell>
          <cell r="D6203">
            <v>7</v>
          </cell>
          <cell r="E6203" t="str">
            <v>F</v>
          </cell>
        </row>
        <row r="6204">
          <cell r="B6204" t="str">
            <v>F513196</v>
          </cell>
          <cell r="C6204" t="str">
            <v>F513196</v>
          </cell>
          <cell r="D6204">
            <v>7</v>
          </cell>
          <cell r="E6204" t="str">
            <v>F</v>
          </cell>
        </row>
        <row r="6205">
          <cell r="B6205" t="str">
            <v>F513197</v>
          </cell>
          <cell r="C6205" t="str">
            <v>F513197</v>
          </cell>
          <cell r="D6205">
            <v>7</v>
          </cell>
          <cell r="E6205" t="str">
            <v>F</v>
          </cell>
        </row>
        <row r="6206">
          <cell r="B6206" t="str">
            <v>F513198</v>
          </cell>
          <cell r="C6206" t="str">
            <v>F513198</v>
          </cell>
          <cell r="D6206">
            <v>7</v>
          </cell>
          <cell r="E6206" t="str">
            <v>F</v>
          </cell>
        </row>
        <row r="6207">
          <cell r="B6207" t="str">
            <v>F525700</v>
          </cell>
          <cell r="C6207" t="str">
            <v>F525700</v>
          </cell>
          <cell r="D6207">
            <v>7</v>
          </cell>
          <cell r="E6207" t="str">
            <v>F</v>
          </cell>
        </row>
        <row r="6208">
          <cell r="B6208" t="str">
            <v>1000CORPSAFEMG</v>
          </cell>
          <cell r="C6208" t="str">
            <v>CORPSAFEMG</v>
          </cell>
          <cell r="D6208">
            <v>6</v>
          </cell>
          <cell r="E6208" t="str">
            <v>G</v>
          </cell>
        </row>
        <row r="6209">
          <cell r="B6209" t="str">
            <v>F513151</v>
          </cell>
          <cell r="C6209" t="str">
            <v>F513151</v>
          </cell>
          <cell r="D6209">
            <v>7</v>
          </cell>
          <cell r="E6209" t="str">
            <v>F</v>
          </cell>
        </row>
        <row r="6210">
          <cell r="B6210" t="str">
            <v>F513152</v>
          </cell>
          <cell r="C6210" t="str">
            <v>F513152</v>
          </cell>
          <cell r="D6210">
            <v>7</v>
          </cell>
          <cell r="E6210" t="str">
            <v>F</v>
          </cell>
        </row>
        <row r="6211">
          <cell r="B6211" t="str">
            <v>F513154</v>
          </cell>
          <cell r="C6211" t="str">
            <v>F513154</v>
          </cell>
          <cell r="D6211">
            <v>7</v>
          </cell>
          <cell r="E6211" t="str">
            <v>F</v>
          </cell>
        </row>
        <row r="6212">
          <cell r="B6212" t="str">
            <v>F513155</v>
          </cell>
          <cell r="C6212" t="str">
            <v>F513155</v>
          </cell>
          <cell r="D6212">
            <v>7</v>
          </cell>
          <cell r="E6212" t="str">
            <v>F</v>
          </cell>
        </row>
        <row r="6213">
          <cell r="B6213" t="str">
            <v>F513156</v>
          </cell>
          <cell r="C6213" t="str">
            <v>F513156</v>
          </cell>
          <cell r="D6213">
            <v>7</v>
          </cell>
          <cell r="E6213" t="str">
            <v>F</v>
          </cell>
        </row>
        <row r="6214">
          <cell r="B6214" t="str">
            <v>F513157</v>
          </cell>
          <cell r="C6214" t="str">
            <v>F513157</v>
          </cell>
          <cell r="D6214">
            <v>7</v>
          </cell>
          <cell r="E6214" t="str">
            <v>F</v>
          </cell>
        </row>
        <row r="6215">
          <cell r="B6215" t="str">
            <v>F513158</v>
          </cell>
          <cell r="C6215" t="str">
            <v>F513158</v>
          </cell>
          <cell r="D6215">
            <v>7</v>
          </cell>
          <cell r="E6215" t="str">
            <v>F</v>
          </cell>
        </row>
        <row r="6216">
          <cell r="B6216" t="str">
            <v>F513160</v>
          </cell>
          <cell r="C6216" t="str">
            <v>F513160</v>
          </cell>
          <cell r="D6216">
            <v>7</v>
          </cell>
          <cell r="E6216" t="str">
            <v>F</v>
          </cell>
        </row>
        <row r="6217">
          <cell r="B6217" t="str">
            <v>F513161</v>
          </cell>
          <cell r="C6217" t="str">
            <v>F513161</v>
          </cell>
          <cell r="D6217">
            <v>7</v>
          </cell>
          <cell r="E6217" t="str">
            <v>F</v>
          </cell>
        </row>
        <row r="6218">
          <cell r="B6218" t="str">
            <v>F513162</v>
          </cell>
          <cell r="C6218" t="str">
            <v>F513162</v>
          </cell>
          <cell r="D6218">
            <v>7</v>
          </cell>
          <cell r="E6218" t="str">
            <v>F</v>
          </cell>
        </row>
        <row r="6219">
          <cell r="B6219" t="str">
            <v>F513163</v>
          </cell>
          <cell r="C6219" t="str">
            <v>F513163</v>
          </cell>
          <cell r="D6219">
            <v>7</v>
          </cell>
          <cell r="E6219" t="str">
            <v>F</v>
          </cell>
        </row>
        <row r="6220">
          <cell r="B6220" t="str">
            <v>F513164</v>
          </cell>
          <cell r="C6220" t="str">
            <v>F513164</v>
          </cell>
          <cell r="D6220">
            <v>7</v>
          </cell>
          <cell r="E6220" t="str">
            <v>F</v>
          </cell>
        </row>
        <row r="6221">
          <cell r="B6221" t="str">
            <v>F513165</v>
          </cell>
          <cell r="C6221" t="str">
            <v>F513165</v>
          </cell>
          <cell r="D6221">
            <v>7</v>
          </cell>
          <cell r="E6221" t="str">
            <v>F</v>
          </cell>
        </row>
        <row r="6222">
          <cell r="B6222" t="str">
            <v>F513166</v>
          </cell>
          <cell r="C6222" t="str">
            <v>F513166</v>
          </cell>
          <cell r="D6222">
            <v>7</v>
          </cell>
          <cell r="E6222" t="str">
            <v>F</v>
          </cell>
        </row>
        <row r="6223">
          <cell r="B6223" t="str">
            <v>F513167</v>
          </cell>
          <cell r="C6223" t="str">
            <v>F513167</v>
          </cell>
          <cell r="D6223">
            <v>7</v>
          </cell>
          <cell r="E6223" t="str">
            <v>F</v>
          </cell>
        </row>
        <row r="6224">
          <cell r="B6224" t="str">
            <v>F513168</v>
          </cell>
          <cell r="C6224" t="str">
            <v>F513168</v>
          </cell>
          <cell r="D6224">
            <v>7</v>
          </cell>
          <cell r="E6224" t="str">
            <v>F</v>
          </cell>
        </row>
        <row r="6225">
          <cell r="B6225" t="str">
            <v>F513169</v>
          </cell>
          <cell r="C6225" t="str">
            <v>F513169</v>
          </cell>
          <cell r="D6225">
            <v>7</v>
          </cell>
          <cell r="E6225" t="str">
            <v>F</v>
          </cell>
        </row>
        <row r="6226">
          <cell r="B6226" t="str">
            <v>F513170</v>
          </cell>
          <cell r="C6226" t="str">
            <v>F513170</v>
          </cell>
          <cell r="D6226">
            <v>7</v>
          </cell>
          <cell r="E6226" t="str">
            <v>F</v>
          </cell>
        </row>
        <row r="6227">
          <cell r="B6227" t="str">
            <v>F525402</v>
          </cell>
          <cell r="C6227" t="str">
            <v>F525402</v>
          </cell>
          <cell r="D6227">
            <v>7</v>
          </cell>
          <cell r="E6227" t="str">
            <v>F</v>
          </cell>
        </row>
        <row r="6228">
          <cell r="B6228" t="str">
            <v>F525403</v>
          </cell>
          <cell r="C6228" t="str">
            <v>F525403</v>
          </cell>
          <cell r="D6228">
            <v>7</v>
          </cell>
          <cell r="E6228" t="str">
            <v>F</v>
          </cell>
        </row>
        <row r="6229">
          <cell r="B6229" t="str">
            <v>1000CEHSCOMLI</v>
          </cell>
          <cell r="C6229" t="str">
            <v>CEHSCOMLI</v>
          </cell>
          <cell r="D6229">
            <v>6</v>
          </cell>
          <cell r="E6229" t="str">
            <v>G</v>
          </cell>
        </row>
        <row r="6230">
          <cell r="B6230" t="str">
            <v>F513171</v>
          </cell>
          <cell r="C6230" t="str">
            <v>F513171</v>
          </cell>
          <cell r="D6230">
            <v>7</v>
          </cell>
          <cell r="E6230" t="str">
            <v>F</v>
          </cell>
        </row>
        <row r="6231">
          <cell r="B6231" t="str">
            <v>F513172</v>
          </cell>
          <cell r="C6231" t="str">
            <v>F513172</v>
          </cell>
          <cell r="D6231">
            <v>7</v>
          </cell>
          <cell r="E6231" t="str">
            <v>F</v>
          </cell>
        </row>
        <row r="6232">
          <cell r="B6232" t="str">
            <v>F513173</v>
          </cell>
          <cell r="C6232" t="str">
            <v>F513173</v>
          </cell>
          <cell r="D6232">
            <v>7</v>
          </cell>
          <cell r="E6232" t="str">
            <v>F</v>
          </cell>
        </row>
        <row r="6233">
          <cell r="B6233" t="str">
            <v>F513174</v>
          </cell>
          <cell r="C6233" t="str">
            <v>F513174</v>
          </cell>
          <cell r="D6233">
            <v>7</v>
          </cell>
          <cell r="E6233" t="str">
            <v>F</v>
          </cell>
        </row>
        <row r="6234">
          <cell r="B6234" t="str">
            <v>1000EHSMGMT</v>
          </cell>
          <cell r="C6234" t="str">
            <v>EHSMGMT</v>
          </cell>
          <cell r="D6234">
            <v>6</v>
          </cell>
          <cell r="E6234" t="str">
            <v>G</v>
          </cell>
        </row>
        <row r="6235">
          <cell r="B6235" t="str">
            <v>F513145</v>
          </cell>
          <cell r="C6235" t="str">
            <v>F513145</v>
          </cell>
          <cell r="D6235">
            <v>7</v>
          </cell>
          <cell r="E6235" t="str">
            <v>F</v>
          </cell>
        </row>
        <row r="6236">
          <cell r="B6236" t="str">
            <v>F513146</v>
          </cell>
          <cell r="C6236" t="str">
            <v>F513146</v>
          </cell>
          <cell r="D6236">
            <v>7</v>
          </cell>
          <cell r="E6236" t="str">
            <v>F</v>
          </cell>
        </row>
        <row r="6237">
          <cell r="B6237" t="str">
            <v>F513147</v>
          </cell>
          <cell r="C6237" t="str">
            <v>F513147</v>
          </cell>
          <cell r="D6237">
            <v>7</v>
          </cell>
          <cell r="E6237" t="str">
            <v>F</v>
          </cell>
        </row>
        <row r="6238">
          <cell r="B6238" t="str">
            <v>F513148</v>
          </cell>
          <cell r="C6238" t="str">
            <v>F513148</v>
          </cell>
          <cell r="D6238">
            <v>7</v>
          </cell>
          <cell r="E6238" t="str">
            <v>F</v>
          </cell>
        </row>
        <row r="6239">
          <cell r="B6239" t="str">
            <v>F513149</v>
          </cell>
          <cell r="C6239" t="str">
            <v>F513149</v>
          </cell>
          <cell r="D6239">
            <v>7</v>
          </cell>
          <cell r="E6239" t="str">
            <v>F</v>
          </cell>
        </row>
        <row r="6240">
          <cell r="B6240" t="str">
            <v>F513150</v>
          </cell>
          <cell r="C6240" t="str">
            <v>F513150</v>
          </cell>
          <cell r="D6240">
            <v>7</v>
          </cell>
          <cell r="E6240" t="str">
            <v>F</v>
          </cell>
        </row>
        <row r="6241">
          <cell r="B6241" t="str">
            <v>F513203</v>
          </cell>
          <cell r="C6241" t="str">
            <v>F513203</v>
          </cell>
          <cell r="D6241">
            <v>7</v>
          </cell>
          <cell r="E6241" t="str">
            <v>F</v>
          </cell>
        </row>
        <row r="6242">
          <cell r="B6242" t="str">
            <v>F513208</v>
          </cell>
          <cell r="C6242" t="str">
            <v>F513208</v>
          </cell>
          <cell r="D6242">
            <v>7</v>
          </cell>
          <cell r="E6242" t="str">
            <v>F</v>
          </cell>
        </row>
        <row r="6243">
          <cell r="B6243" t="str">
            <v>F513213</v>
          </cell>
          <cell r="C6243" t="str">
            <v>F513213</v>
          </cell>
          <cell r="D6243">
            <v>7</v>
          </cell>
          <cell r="E6243" t="str">
            <v>F</v>
          </cell>
        </row>
        <row r="6244">
          <cell r="B6244" t="str">
            <v>F525160</v>
          </cell>
          <cell r="C6244" t="str">
            <v>F525160</v>
          </cell>
          <cell r="D6244">
            <v>7</v>
          </cell>
          <cell r="E6244" t="str">
            <v>F</v>
          </cell>
        </row>
        <row r="6245">
          <cell r="B6245" t="str">
            <v>F525161</v>
          </cell>
          <cell r="C6245" t="str">
            <v>F525161</v>
          </cell>
          <cell r="D6245">
            <v>7</v>
          </cell>
          <cell r="E6245" t="str">
            <v>F</v>
          </cell>
        </row>
        <row r="6246">
          <cell r="B6246" t="str">
            <v>1000ENVCONSULT</v>
          </cell>
          <cell r="C6246" t="str">
            <v>ENVCONSULT</v>
          </cell>
          <cell r="D6246">
            <v>6</v>
          </cell>
          <cell r="E6246" t="str">
            <v>G</v>
          </cell>
        </row>
        <row r="6247">
          <cell r="B6247" t="str">
            <v>F513175</v>
          </cell>
          <cell r="C6247" t="str">
            <v>F513175</v>
          </cell>
          <cell r="D6247">
            <v>7</v>
          </cell>
          <cell r="E6247" t="str">
            <v>F</v>
          </cell>
        </row>
        <row r="6248">
          <cell r="B6248" t="str">
            <v>F513176</v>
          </cell>
          <cell r="C6248" t="str">
            <v>F513176</v>
          </cell>
          <cell r="D6248">
            <v>7</v>
          </cell>
          <cell r="E6248" t="str">
            <v>F</v>
          </cell>
        </row>
        <row r="6249">
          <cell r="B6249" t="str">
            <v>F513177</v>
          </cell>
          <cell r="C6249" t="str">
            <v>F513177</v>
          </cell>
          <cell r="D6249">
            <v>7</v>
          </cell>
          <cell r="E6249" t="str">
            <v>F</v>
          </cell>
        </row>
        <row r="6250">
          <cell r="B6250" t="str">
            <v>F513178</v>
          </cell>
          <cell r="C6250" t="str">
            <v>F513178</v>
          </cell>
          <cell r="D6250">
            <v>7</v>
          </cell>
          <cell r="E6250" t="str">
            <v>F</v>
          </cell>
        </row>
        <row r="6251">
          <cell r="B6251" t="str">
            <v>F513179</v>
          </cell>
          <cell r="C6251" t="str">
            <v>F513179</v>
          </cell>
          <cell r="D6251">
            <v>7</v>
          </cell>
          <cell r="E6251" t="str">
            <v>F</v>
          </cell>
        </row>
        <row r="6252">
          <cell r="B6252" t="str">
            <v>F513180</v>
          </cell>
          <cell r="C6252" t="str">
            <v>F513180</v>
          </cell>
          <cell r="D6252">
            <v>7</v>
          </cell>
          <cell r="E6252" t="str">
            <v>F</v>
          </cell>
        </row>
        <row r="6253">
          <cell r="B6253" t="str">
            <v>F513181</v>
          </cell>
          <cell r="C6253" t="str">
            <v>F513181</v>
          </cell>
          <cell r="D6253">
            <v>7</v>
          </cell>
          <cell r="E6253" t="str">
            <v>F</v>
          </cell>
        </row>
        <row r="6254">
          <cell r="B6254" t="str">
            <v>F513182</v>
          </cell>
          <cell r="C6254" t="str">
            <v>F513182</v>
          </cell>
          <cell r="D6254">
            <v>7</v>
          </cell>
          <cell r="E6254" t="str">
            <v>F</v>
          </cell>
        </row>
        <row r="6255">
          <cell r="B6255" t="str">
            <v>F513183</v>
          </cell>
          <cell r="C6255" t="str">
            <v>F513183</v>
          </cell>
          <cell r="D6255">
            <v>7</v>
          </cell>
          <cell r="E6255" t="str">
            <v>F</v>
          </cell>
        </row>
        <row r="6256">
          <cell r="B6256" t="str">
            <v>F513184</v>
          </cell>
          <cell r="C6256" t="str">
            <v>F513184</v>
          </cell>
          <cell r="D6256">
            <v>7</v>
          </cell>
          <cell r="E6256" t="str">
            <v>F</v>
          </cell>
        </row>
        <row r="6257">
          <cell r="B6257" t="str">
            <v>F513185</v>
          </cell>
          <cell r="C6257" t="str">
            <v>F513185</v>
          </cell>
          <cell r="D6257">
            <v>7</v>
          </cell>
          <cell r="E6257" t="str">
            <v>F</v>
          </cell>
        </row>
        <row r="6258">
          <cell r="B6258" t="str">
            <v>F513186</v>
          </cell>
          <cell r="C6258" t="str">
            <v>F513186</v>
          </cell>
          <cell r="D6258">
            <v>7</v>
          </cell>
          <cell r="E6258" t="str">
            <v>F</v>
          </cell>
        </row>
        <row r="6259">
          <cell r="B6259" t="str">
            <v>F513187</v>
          </cell>
          <cell r="C6259" t="str">
            <v>F513187</v>
          </cell>
          <cell r="D6259">
            <v>7</v>
          </cell>
          <cell r="E6259" t="str">
            <v>F</v>
          </cell>
        </row>
        <row r="6260">
          <cell r="B6260" t="str">
            <v>F513188</v>
          </cell>
          <cell r="C6260" t="str">
            <v>F513188</v>
          </cell>
          <cell r="D6260">
            <v>7</v>
          </cell>
          <cell r="E6260" t="str">
            <v>F</v>
          </cell>
        </row>
        <row r="6261">
          <cell r="B6261" t="str">
            <v>F513189</v>
          </cell>
          <cell r="C6261" t="str">
            <v>F513189</v>
          </cell>
          <cell r="D6261">
            <v>7</v>
          </cell>
          <cell r="E6261" t="str">
            <v>F</v>
          </cell>
        </row>
        <row r="6262">
          <cell r="B6262" t="str">
            <v>F513190</v>
          </cell>
          <cell r="C6262" t="str">
            <v>F513190</v>
          </cell>
          <cell r="D6262">
            <v>7</v>
          </cell>
          <cell r="E6262" t="str">
            <v>F</v>
          </cell>
        </row>
        <row r="6263">
          <cell r="B6263" t="str">
            <v>F513191</v>
          </cell>
          <cell r="C6263" t="str">
            <v>F513191</v>
          </cell>
          <cell r="D6263">
            <v>7</v>
          </cell>
          <cell r="E6263" t="str">
            <v>F</v>
          </cell>
        </row>
        <row r="6264">
          <cell r="B6264" t="str">
            <v>F513193</v>
          </cell>
          <cell r="C6264" t="str">
            <v>F513193</v>
          </cell>
          <cell r="D6264">
            <v>7</v>
          </cell>
          <cell r="E6264" t="str">
            <v>F</v>
          </cell>
        </row>
        <row r="6265">
          <cell r="B6265" t="str">
            <v>F513194</v>
          </cell>
          <cell r="C6265" t="str">
            <v>F513194</v>
          </cell>
          <cell r="D6265">
            <v>7</v>
          </cell>
          <cell r="E6265" t="str">
            <v>F</v>
          </cell>
        </row>
        <row r="6266">
          <cell r="B6266" t="str">
            <v>F516658</v>
          </cell>
          <cell r="C6266" t="str">
            <v>F516658</v>
          </cell>
          <cell r="D6266">
            <v>7</v>
          </cell>
          <cell r="E6266" t="str">
            <v>F</v>
          </cell>
        </row>
        <row r="6267">
          <cell r="B6267" t="str">
            <v>F516659</v>
          </cell>
          <cell r="C6267" t="str">
            <v>F516659</v>
          </cell>
          <cell r="D6267">
            <v>7</v>
          </cell>
          <cell r="E6267" t="str">
            <v>F</v>
          </cell>
        </row>
        <row r="6268">
          <cell r="B6268" t="str">
            <v>F516660</v>
          </cell>
          <cell r="C6268" t="str">
            <v>F516660</v>
          </cell>
          <cell r="D6268">
            <v>7</v>
          </cell>
          <cell r="E6268" t="str">
            <v>F</v>
          </cell>
        </row>
        <row r="6269">
          <cell r="B6269" t="str">
            <v>F525044</v>
          </cell>
          <cell r="C6269" t="str">
            <v>F525044</v>
          </cell>
          <cell r="D6269">
            <v>7</v>
          </cell>
          <cell r="E6269" t="str">
            <v>F</v>
          </cell>
        </row>
        <row r="6270">
          <cell r="B6270" t="str">
            <v>F525417</v>
          </cell>
          <cell r="C6270" t="str">
            <v>F525417</v>
          </cell>
          <cell r="D6270">
            <v>7</v>
          </cell>
          <cell r="E6270" t="str">
            <v>F</v>
          </cell>
        </row>
        <row r="6271">
          <cell r="B6271" t="str">
            <v>F525418</v>
          </cell>
          <cell r="C6271" t="str">
            <v>F525418</v>
          </cell>
          <cell r="D6271">
            <v>7</v>
          </cell>
          <cell r="E6271" t="str">
            <v>F</v>
          </cell>
        </row>
        <row r="6272">
          <cell r="B6272" t="str">
            <v>F525419</v>
          </cell>
          <cell r="C6272" t="str">
            <v>F525419</v>
          </cell>
          <cell r="D6272">
            <v>7</v>
          </cell>
          <cell r="E6272" t="str">
            <v>F</v>
          </cell>
        </row>
        <row r="6273">
          <cell r="B6273" t="str">
            <v>1000TSD</v>
          </cell>
          <cell r="C6273" t="str">
            <v>TSD</v>
          </cell>
          <cell r="D6273">
            <v>4</v>
          </cell>
          <cell r="E6273" t="str">
            <v>G</v>
          </cell>
        </row>
        <row r="6274">
          <cell r="B6274" t="str">
            <v>1000FLEET</v>
          </cell>
          <cell r="C6274" t="str">
            <v>FLEET</v>
          </cell>
          <cell r="D6274">
            <v>6</v>
          </cell>
          <cell r="E6274" t="str">
            <v>G</v>
          </cell>
        </row>
        <row r="6275">
          <cell r="B6275" t="str">
            <v>F400281</v>
          </cell>
          <cell r="C6275" t="str">
            <v>F400281</v>
          </cell>
          <cell r="D6275">
            <v>7</v>
          </cell>
          <cell r="E6275" t="str">
            <v>F</v>
          </cell>
        </row>
        <row r="6276">
          <cell r="B6276" t="str">
            <v>F400282</v>
          </cell>
          <cell r="C6276" t="str">
            <v>F400282</v>
          </cell>
          <cell r="D6276">
            <v>7</v>
          </cell>
          <cell r="E6276" t="str">
            <v>F</v>
          </cell>
        </row>
        <row r="6277">
          <cell r="B6277" t="str">
            <v>F516724</v>
          </cell>
          <cell r="C6277" t="str">
            <v>F516724</v>
          </cell>
          <cell r="D6277">
            <v>7</v>
          </cell>
          <cell r="E6277" t="str">
            <v>F</v>
          </cell>
        </row>
        <row r="6278">
          <cell r="B6278" t="str">
            <v>F516725</v>
          </cell>
          <cell r="C6278" t="str">
            <v>F516725</v>
          </cell>
          <cell r="D6278">
            <v>7</v>
          </cell>
          <cell r="E6278" t="str">
            <v>F</v>
          </cell>
        </row>
        <row r="6279">
          <cell r="B6279" t="str">
            <v>F516726</v>
          </cell>
          <cell r="C6279" t="str">
            <v>F516726</v>
          </cell>
          <cell r="D6279">
            <v>7</v>
          </cell>
          <cell r="E6279" t="str">
            <v>F</v>
          </cell>
        </row>
        <row r="6280">
          <cell r="B6280" t="str">
            <v>F525165</v>
          </cell>
          <cell r="C6280" t="str">
            <v>F525165</v>
          </cell>
          <cell r="D6280">
            <v>7</v>
          </cell>
          <cell r="E6280" t="str">
            <v>F</v>
          </cell>
        </row>
        <row r="6281">
          <cell r="B6281" t="str">
            <v>1000AIRCRAFT</v>
          </cell>
          <cell r="C6281" t="str">
            <v>AIRCRAFT</v>
          </cell>
          <cell r="D6281">
            <v>6</v>
          </cell>
          <cell r="E6281" t="str">
            <v>G</v>
          </cell>
        </row>
        <row r="6282">
          <cell r="B6282" t="str">
            <v>1000HERC</v>
          </cell>
          <cell r="C6282" t="str">
            <v>HERC</v>
          </cell>
          <cell r="D6282">
            <v>6</v>
          </cell>
          <cell r="E6282" t="str">
            <v>G</v>
          </cell>
        </row>
        <row r="6283">
          <cell r="B6283" t="str">
            <v>1000OS-SCM</v>
          </cell>
          <cell r="C6283" t="str">
            <v>OS-SCM</v>
          </cell>
          <cell r="D6283">
            <v>4</v>
          </cell>
          <cell r="E6283" t="str">
            <v>G</v>
          </cell>
        </row>
        <row r="6284">
          <cell r="B6284" t="str">
            <v>F401135</v>
          </cell>
          <cell r="C6284" t="str">
            <v>F401135</v>
          </cell>
          <cell r="D6284">
            <v>5</v>
          </cell>
          <cell r="E6284" t="str">
            <v>F</v>
          </cell>
        </row>
        <row r="6285">
          <cell r="B6285" t="str">
            <v>F401136</v>
          </cell>
          <cell r="C6285" t="str">
            <v>F401136</v>
          </cell>
          <cell r="D6285">
            <v>5</v>
          </cell>
          <cell r="E6285" t="str">
            <v>F</v>
          </cell>
        </row>
        <row r="6286">
          <cell r="B6286" t="str">
            <v>F513205</v>
          </cell>
          <cell r="C6286" t="str">
            <v>F513205</v>
          </cell>
          <cell r="D6286">
            <v>5</v>
          </cell>
          <cell r="E6286" t="str">
            <v>F</v>
          </cell>
        </row>
        <row r="6287">
          <cell r="B6287" t="str">
            <v>F513210</v>
          </cell>
          <cell r="C6287" t="str">
            <v>F513210</v>
          </cell>
          <cell r="D6287">
            <v>5</v>
          </cell>
          <cell r="E6287" t="str">
            <v>F</v>
          </cell>
        </row>
        <row r="6288">
          <cell r="B6288" t="str">
            <v>F513215</v>
          </cell>
          <cell r="C6288" t="str">
            <v>F513215</v>
          </cell>
          <cell r="D6288">
            <v>5</v>
          </cell>
          <cell r="E6288" t="str">
            <v>F</v>
          </cell>
        </row>
        <row r="6289">
          <cell r="B6289" t="str">
            <v>F525164</v>
          </cell>
          <cell r="C6289" t="str">
            <v>F525164</v>
          </cell>
          <cell r="D6289">
            <v>5</v>
          </cell>
          <cell r="E6289" t="str">
            <v>F</v>
          </cell>
        </row>
        <row r="6290">
          <cell r="B6290" t="str">
            <v>F525166</v>
          </cell>
          <cell r="C6290" t="str">
            <v>F525166</v>
          </cell>
          <cell r="D6290">
            <v>5</v>
          </cell>
          <cell r="E6290" t="str">
            <v>F</v>
          </cell>
        </row>
        <row r="6291">
          <cell r="B6291" t="str">
            <v>F525822</v>
          </cell>
          <cell r="C6291" t="str">
            <v>F525822</v>
          </cell>
          <cell r="D6291">
            <v>5</v>
          </cell>
          <cell r="E6291" t="str">
            <v>F</v>
          </cell>
        </row>
        <row r="6292">
          <cell r="B6292" t="str">
            <v>F990074</v>
          </cell>
          <cell r="C6292" t="str">
            <v>F990074</v>
          </cell>
          <cell r="D6292">
            <v>5</v>
          </cell>
          <cell r="E6292" t="str">
            <v>F</v>
          </cell>
        </row>
        <row r="6293">
          <cell r="B6293" t="str">
            <v>F990075</v>
          </cell>
          <cell r="C6293" t="str">
            <v>F990075</v>
          </cell>
          <cell r="D6293">
            <v>5</v>
          </cell>
          <cell r="E6293" t="str">
            <v>F</v>
          </cell>
        </row>
        <row r="6294">
          <cell r="B6294" t="str">
            <v>1000SCM-MGMT</v>
          </cell>
          <cell r="C6294" t="str">
            <v>SCM-MGMT</v>
          </cell>
          <cell r="D6294">
            <v>6</v>
          </cell>
          <cell r="E6294" t="str">
            <v>G</v>
          </cell>
        </row>
        <row r="6295">
          <cell r="B6295" t="str">
            <v>D523042</v>
          </cell>
          <cell r="C6295" t="str">
            <v>D523042</v>
          </cell>
          <cell r="D6295">
            <v>7</v>
          </cell>
          <cell r="E6295" t="str">
            <v>D</v>
          </cell>
        </row>
        <row r="6296">
          <cell r="B6296" t="str">
            <v>D523043</v>
          </cell>
          <cell r="C6296" t="str">
            <v>D523043</v>
          </cell>
          <cell r="D6296">
            <v>7</v>
          </cell>
          <cell r="E6296" t="str">
            <v>D</v>
          </cell>
        </row>
        <row r="6297">
          <cell r="B6297" t="str">
            <v>D523044</v>
          </cell>
          <cell r="C6297" t="str">
            <v>D523044</v>
          </cell>
          <cell r="D6297">
            <v>7</v>
          </cell>
          <cell r="E6297" t="str">
            <v>D</v>
          </cell>
        </row>
        <row r="6298">
          <cell r="B6298" t="str">
            <v>D523045</v>
          </cell>
          <cell r="C6298" t="str">
            <v>D523045</v>
          </cell>
          <cell r="D6298">
            <v>7</v>
          </cell>
          <cell r="E6298" t="str">
            <v>D</v>
          </cell>
        </row>
        <row r="6299">
          <cell r="B6299" t="str">
            <v>D523046</v>
          </cell>
          <cell r="C6299" t="str">
            <v>D523046</v>
          </cell>
          <cell r="D6299">
            <v>7</v>
          </cell>
          <cell r="E6299" t="str">
            <v>D</v>
          </cell>
        </row>
        <row r="6300">
          <cell r="B6300" t="str">
            <v>D523047</v>
          </cell>
          <cell r="C6300" t="str">
            <v>D523047</v>
          </cell>
          <cell r="D6300">
            <v>7</v>
          </cell>
          <cell r="E6300" t="str">
            <v>D</v>
          </cell>
        </row>
        <row r="6301">
          <cell r="B6301" t="str">
            <v>D523048</v>
          </cell>
          <cell r="C6301" t="str">
            <v>D523048</v>
          </cell>
          <cell r="D6301">
            <v>7</v>
          </cell>
          <cell r="E6301" t="str">
            <v>D</v>
          </cell>
        </row>
        <row r="6302">
          <cell r="B6302" t="str">
            <v>D523049</v>
          </cell>
          <cell r="C6302" t="str">
            <v>D523049</v>
          </cell>
          <cell r="D6302">
            <v>7</v>
          </cell>
          <cell r="E6302" t="str">
            <v>D</v>
          </cell>
        </row>
        <row r="6303">
          <cell r="B6303" t="str">
            <v>D523050</v>
          </cell>
          <cell r="C6303" t="str">
            <v>D523050</v>
          </cell>
          <cell r="D6303">
            <v>7</v>
          </cell>
          <cell r="E6303" t="str">
            <v>D</v>
          </cell>
        </row>
        <row r="6304">
          <cell r="B6304" t="str">
            <v>D523051</v>
          </cell>
          <cell r="C6304" t="str">
            <v>D523051</v>
          </cell>
          <cell r="D6304">
            <v>7</v>
          </cell>
          <cell r="E6304" t="str">
            <v>D</v>
          </cell>
        </row>
        <row r="6305">
          <cell r="B6305" t="str">
            <v>D523052</v>
          </cell>
          <cell r="C6305" t="str">
            <v>D523052</v>
          </cell>
          <cell r="D6305">
            <v>7</v>
          </cell>
          <cell r="E6305" t="str">
            <v>D</v>
          </cell>
        </row>
        <row r="6306">
          <cell r="B6306" t="str">
            <v>D523053</v>
          </cell>
          <cell r="C6306" t="str">
            <v>D523053</v>
          </cell>
          <cell r="D6306">
            <v>7</v>
          </cell>
          <cell r="E6306" t="str">
            <v>D</v>
          </cell>
        </row>
        <row r="6307">
          <cell r="B6307" t="str">
            <v>D523054</v>
          </cell>
          <cell r="C6307" t="str">
            <v>D523054</v>
          </cell>
          <cell r="D6307">
            <v>7</v>
          </cell>
          <cell r="E6307" t="str">
            <v>D</v>
          </cell>
        </row>
        <row r="6308">
          <cell r="B6308" t="str">
            <v>D523055</v>
          </cell>
          <cell r="C6308" t="str">
            <v>D523055</v>
          </cell>
          <cell r="D6308">
            <v>7</v>
          </cell>
          <cell r="E6308" t="str">
            <v>D</v>
          </cell>
        </row>
        <row r="6309">
          <cell r="B6309" t="str">
            <v>D523056</v>
          </cell>
          <cell r="C6309" t="str">
            <v>D523056</v>
          </cell>
          <cell r="D6309">
            <v>7</v>
          </cell>
          <cell r="E6309" t="str">
            <v>D</v>
          </cell>
        </row>
        <row r="6310">
          <cell r="B6310" t="str">
            <v>D523057</v>
          </cell>
          <cell r="C6310" t="str">
            <v>D523057</v>
          </cell>
          <cell r="D6310">
            <v>7</v>
          </cell>
          <cell r="E6310" t="str">
            <v>D</v>
          </cell>
        </row>
        <row r="6311">
          <cell r="B6311" t="str">
            <v>D523058</v>
          </cell>
          <cell r="C6311" t="str">
            <v>D523058</v>
          </cell>
          <cell r="D6311">
            <v>7</v>
          </cell>
          <cell r="E6311" t="str">
            <v>D</v>
          </cell>
        </row>
        <row r="6312">
          <cell r="B6312" t="str">
            <v>D523059</v>
          </cell>
          <cell r="C6312" t="str">
            <v>D523059</v>
          </cell>
          <cell r="D6312">
            <v>7</v>
          </cell>
          <cell r="E6312" t="str">
            <v>D</v>
          </cell>
        </row>
        <row r="6313">
          <cell r="B6313" t="str">
            <v>D523060</v>
          </cell>
          <cell r="C6313" t="str">
            <v>D523060</v>
          </cell>
          <cell r="D6313">
            <v>7</v>
          </cell>
          <cell r="E6313" t="str">
            <v>D</v>
          </cell>
        </row>
        <row r="6314">
          <cell r="B6314" t="str">
            <v>D523061</v>
          </cell>
          <cell r="C6314" t="str">
            <v>D523061</v>
          </cell>
          <cell r="D6314">
            <v>7</v>
          </cell>
          <cell r="E6314" t="str">
            <v>D</v>
          </cell>
        </row>
        <row r="6315">
          <cell r="B6315" t="str">
            <v>D523062</v>
          </cell>
          <cell r="C6315" t="str">
            <v>D523062</v>
          </cell>
          <cell r="D6315">
            <v>7</v>
          </cell>
          <cell r="E6315" t="str">
            <v>D</v>
          </cell>
        </row>
        <row r="6316">
          <cell r="B6316" t="str">
            <v>D523063</v>
          </cell>
          <cell r="C6316" t="str">
            <v>D523063</v>
          </cell>
          <cell r="D6316">
            <v>7</v>
          </cell>
          <cell r="E6316" t="str">
            <v>D</v>
          </cell>
        </row>
        <row r="6317">
          <cell r="B6317" t="str">
            <v>D523064</v>
          </cell>
          <cell r="C6317" t="str">
            <v>D523064</v>
          </cell>
          <cell r="D6317">
            <v>7</v>
          </cell>
          <cell r="E6317" t="str">
            <v>D</v>
          </cell>
        </row>
        <row r="6318">
          <cell r="B6318" t="str">
            <v>D523065</v>
          </cell>
          <cell r="C6318" t="str">
            <v>D523065</v>
          </cell>
          <cell r="D6318">
            <v>7</v>
          </cell>
          <cell r="E6318" t="str">
            <v>D</v>
          </cell>
        </row>
        <row r="6319">
          <cell r="B6319" t="str">
            <v>D523066</v>
          </cell>
          <cell r="C6319" t="str">
            <v>D523066</v>
          </cell>
          <cell r="D6319">
            <v>7</v>
          </cell>
          <cell r="E6319" t="str">
            <v>D</v>
          </cell>
        </row>
        <row r="6320">
          <cell r="B6320" t="str">
            <v>D523067</v>
          </cell>
          <cell r="C6320" t="str">
            <v>D523067</v>
          </cell>
          <cell r="D6320">
            <v>7</v>
          </cell>
          <cell r="E6320" t="str">
            <v>D</v>
          </cell>
        </row>
        <row r="6321">
          <cell r="B6321" t="str">
            <v>D523068</v>
          </cell>
          <cell r="C6321" t="str">
            <v>D523068</v>
          </cell>
          <cell r="D6321">
            <v>7</v>
          </cell>
          <cell r="E6321" t="str">
            <v>D</v>
          </cell>
        </row>
        <row r="6322">
          <cell r="B6322" t="str">
            <v>D523069</v>
          </cell>
          <cell r="C6322" t="str">
            <v>D523069</v>
          </cell>
          <cell r="D6322">
            <v>7</v>
          </cell>
          <cell r="E6322" t="str">
            <v>D</v>
          </cell>
        </row>
        <row r="6323">
          <cell r="B6323" t="str">
            <v>D523070</v>
          </cell>
          <cell r="C6323" t="str">
            <v>D523070</v>
          </cell>
          <cell r="D6323">
            <v>7</v>
          </cell>
          <cell r="E6323" t="str">
            <v>D</v>
          </cell>
        </row>
        <row r="6324">
          <cell r="B6324" t="str">
            <v>D523071</v>
          </cell>
          <cell r="C6324" t="str">
            <v>D523071</v>
          </cell>
          <cell r="D6324">
            <v>7</v>
          </cell>
          <cell r="E6324" t="str">
            <v>D</v>
          </cell>
        </row>
        <row r="6325">
          <cell r="B6325" t="str">
            <v>D523072</v>
          </cell>
          <cell r="C6325" t="str">
            <v>D523072</v>
          </cell>
          <cell r="D6325">
            <v>7</v>
          </cell>
          <cell r="E6325" t="str">
            <v>D</v>
          </cell>
        </row>
        <row r="6326">
          <cell r="B6326" t="str">
            <v>D523073</v>
          </cell>
          <cell r="C6326" t="str">
            <v>D523073</v>
          </cell>
          <cell r="D6326">
            <v>7</v>
          </cell>
          <cell r="E6326" t="str">
            <v>D</v>
          </cell>
        </row>
        <row r="6327">
          <cell r="B6327" t="str">
            <v>D523074</v>
          </cell>
          <cell r="C6327" t="str">
            <v>D523074</v>
          </cell>
          <cell r="D6327">
            <v>7</v>
          </cell>
          <cell r="E6327" t="str">
            <v>D</v>
          </cell>
        </row>
        <row r="6328">
          <cell r="B6328" t="str">
            <v>D523075</v>
          </cell>
          <cell r="C6328" t="str">
            <v>D523075</v>
          </cell>
          <cell r="D6328">
            <v>7</v>
          </cell>
          <cell r="E6328" t="str">
            <v>D</v>
          </cell>
        </row>
        <row r="6329">
          <cell r="B6329" t="str">
            <v>D523076</v>
          </cell>
          <cell r="C6329" t="str">
            <v>D523076</v>
          </cell>
          <cell r="D6329">
            <v>7</v>
          </cell>
          <cell r="E6329" t="str">
            <v>D</v>
          </cell>
        </row>
        <row r="6330">
          <cell r="B6330" t="str">
            <v>D523077</v>
          </cell>
          <cell r="C6330" t="str">
            <v>D523077</v>
          </cell>
          <cell r="D6330">
            <v>7</v>
          </cell>
          <cell r="E6330" t="str">
            <v>D</v>
          </cell>
        </row>
        <row r="6331">
          <cell r="B6331" t="str">
            <v>D523078</v>
          </cell>
          <cell r="C6331" t="str">
            <v>D523078</v>
          </cell>
          <cell r="D6331">
            <v>7</v>
          </cell>
          <cell r="E6331" t="str">
            <v>D</v>
          </cell>
        </row>
        <row r="6332">
          <cell r="B6332" t="str">
            <v>D523079</v>
          </cell>
          <cell r="C6332" t="str">
            <v>D523079</v>
          </cell>
          <cell r="D6332">
            <v>7</v>
          </cell>
          <cell r="E6332" t="str">
            <v>D</v>
          </cell>
        </row>
        <row r="6333">
          <cell r="B6333" t="str">
            <v>D523080</v>
          </cell>
          <cell r="C6333" t="str">
            <v>D523080</v>
          </cell>
          <cell r="D6333">
            <v>7</v>
          </cell>
          <cell r="E6333" t="str">
            <v>D</v>
          </cell>
        </row>
        <row r="6334">
          <cell r="B6334" t="str">
            <v>D523081</v>
          </cell>
          <cell r="C6334" t="str">
            <v>D523081</v>
          </cell>
          <cell r="D6334">
            <v>7</v>
          </cell>
          <cell r="E6334" t="str">
            <v>D</v>
          </cell>
        </row>
        <row r="6335">
          <cell r="B6335" t="str">
            <v>D523082</v>
          </cell>
          <cell r="C6335" t="str">
            <v>D523082</v>
          </cell>
          <cell r="D6335">
            <v>7</v>
          </cell>
          <cell r="E6335" t="str">
            <v>D</v>
          </cell>
        </row>
        <row r="6336">
          <cell r="B6336" t="str">
            <v>D523134</v>
          </cell>
          <cell r="C6336" t="str">
            <v>D523134</v>
          </cell>
          <cell r="D6336">
            <v>7</v>
          </cell>
          <cell r="E6336" t="str">
            <v>D</v>
          </cell>
        </row>
        <row r="6337">
          <cell r="B6337" t="str">
            <v>D523136</v>
          </cell>
          <cell r="C6337" t="str">
            <v>D523136</v>
          </cell>
          <cell r="D6337">
            <v>7</v>
          </cell>
          <cell r="E6337" t="str">
            <v>D</v>
          </cell>
        </row>
        <row r="6338">
          <cell r="B6338" t="str">
            <v>D523137</v>
          </cell>
          <cell r="C6338" t="str">
            <v>D523137</v>
          </cell>
          <cell r="D6338">
            <v>7</v>
          </cell>
          <cell r="E6338" t="str">
            <v>D</v>
          </cell>
        </row>
        <row r="6339">
          <cell r="B6339" t="str">
            <v>D523138</v>
          </cell>
          <cell r="C6339" t="str">
            <v>D523138</v>
          </cell>
          <cell r="D6339">
            <v>7</v>
          </cell>
          <cell r="E6339" t="str">
            <v>D</v>
          </cell>
        </row>
        <row r="6340">
          <cell r="B6340" t="str">
            <v>D523139</v>
          </cell>
          <cell r="C6340" t="str">
            <v>D523139</v>
          </cell>
          <cell r="D6340">
            <v>7</v>
          </cell>
          <cell r="E6340" t="str">
            <v>D</v>
          </cell>
        </row>
        <row r="6341">
          <cell r="B6341" t="str">
            <v>1000OS-SS</v>
          </cell>
          <cell r="C6341" t="str">
            <v>OS-SS</v>
          </cell>
          <cell r="D6341">
            <v>4</v>
          </cell>
          <cell r="E6341" t="str">
            <v>G</v>
          </cell>
        </row>
        <row r="6342">
          <cell r="B6342" t="str">
            <v>F513133</v>
          </cell>
          <cell r="C6342" t="str">
            <v>F513133</v>
          </cell>
          <cell r="D6342">
            <v>5</v>
          </cell>
          <cell r="E6342" t="str">
            <v>F</v>
          </cell>
        </row>
        <row r="6343">
          <cell r="B6343" t="str">
            <v>F513134</v>
          </cell>
          <cell r="C6343" t="str">
            <v>F513134</v>
          </cell>
          <cell r="D6343">
            <v>5</v>
          </cell>
          <cell r="E6343" t="str">
            <v>F</v>
          </cell>
        </row>
        <row r="6344">
          <cell r="B6344" t="str">
            <v>F513135</v>
          </cell>
          <cell r="C6344" t="str">
            <v>F513135</v>
          </cell>
          <cell r="D6344">
            <v>5</v>
          </cell>
          <cell r="E6344" t="str">
            <v>F</v>
          </cell>
        </row>
        <row r="6345">
          <cell r="B6345" t="str">
            <v>F513136</v>
          </cell>
          <cell r="C6345" t="str">
            <v>F513136</v>
          </cell>
          <cell r="D6345">
            <v>5</v>
          </cell>
          <cell r="E6345" t="str">
            <v>F</v>
          </cell>
        </row>
        <row r="6346">
          <cell r="B6346" t="str">
            <v>F513137</v>
          </cell>
          <cell r="C6346" t="str">
            <v>F513137</v>
          </cell>
          <cell r="D6346">
            <v>5</v>
          </cell>
          <cell r="E6346" t="str">
            <v>F</v>
          </cell>
        </row>
        <row r="6347">
          <cell r="B6347" t="str">
            <v>F513138</v>
          </cell>
          <cell r="C6347" t="str">
            <v>F513138</v>
          </cell>
          <cell r="D6347">
            <v>5</v>
          </cell>
          <cell r="E6347" t="str">
            <v>F</v>
          </cell>
        </row>
        <row r="6348">
          <cell r="B6348" t="str">
            <v>F513139</v>
          </cell>
          <cell r="C6348" t="str">
            <v>F513139</v>
          </cell>
          <cell r="D6348">
            <v>5</v>
          </cell>
          <cell r="E6348" t="str">
            <v>F</v>
          </cell>
        </row>
        <row r="6349">
          <cell r="B6349" t="str">
            <v>F513140</v>
          </cell>
          <cell r="C6349" t="str">
            <v>F513140</v>
          </cell>
          <cell r="D6349">
            <v>5</v>
          </cell>
          <cell r="E6349" t="str">
            <v>F</v>
          </cell>
        </row>
        <row r="6350">
          <cell r="B6350" t="str">
            <v>1000TDBU</v>
          </cell>
          <cell r="C6350" t="str">
            <v>TDBU</v>
          </cell>
          <cell r="D6350">
            <v>2</v>
          </cell>
          <cell r="E6350" t="str">
            <v>G</v>
          </cell>
        </row>
        <row r="6351">
          <cell r="B6351" t="str">
            <v>F500108</v>
          </cell>
          <cell r="C6351" t="str">
            <v>F500108</v>
          </cell>
          <cell r="D6351">
            <v>3</v>
          </cell>
          <cell r="E6351" t="str">
            <v>F</v>
          </cell>
        </row>
        <row r="6352">
          <cell r="B6352" t="str">
            <v>F516605</v>
          </cell>
          <cell r="C6352" t="str">
            <v>F516605</v>
          </cell>
          <cell r="D6352">
            <v>3</v>
          </cell>
          <cell r="E6352" t="str">
            <v>F</v>
          </cell>
        </row>
        <row r="6353">
          <cell r="B6353" t="str">
            <v>F516620</v>
          </cell>
          <cell r="C6353" t="str">
            <v>F516620</v>
          </cell>
          <cell r="D6353">
            <v>3</v>
          </cell>
          <cell r="E6353" t="str">
            <v>F</v>
          </cell>
        </row>
        <row r="6354">
          <cell r="B6354" t="str">
            <v>F516622</v>
          </cell>
          <cell r="C6354" t="str">
            <v>F516622</v>
          </cell>
          <cell r="D6354">
            <v>3</v>
          </cell>
          <cell r="E6354" t="str">
            <v>F</v>
          </cell>
        </row>
        <row r="6355">
          <cell r="B6355" t="str">
            <v>F516624</v>
          </cell>
          <cell r="C6355" t="str">
            <v>F516624</v>
          </cell>
          <cell r="D6355">
            <v>3</v>
          </cell>
          <cell r="E6355" t="str">
            <v>F</v>
          </cell>
        </row>
        <row r="6356">
          <cell r="B6356" t="str">
            <v>F516625</v>
          </cell>
          <cell r="C6356" t="str">
            <v>F516625</v>
          </cell>
          <cell r="D6356">
            <v>3</v>
          </cell>
          <cell r="E6356" t="str">
            <v>F</v>
          </cell>
        </row>
        <row r="6357">
          <cell r="B6357" t="str">
            <v>F516627</v>
          </cell>
          <cell r="C6357" t="str">
            <v>F516627</v>
          </cell>
          <cell r="D6357">
            <v>3</v>
          </cell>
          <cell r="E6357" t="str">
            <v>F</v>
          </cell>
        </row>
        <row r="6358">
          <cell r="B6358" t="str">
            <v>F516628</v>
          </cell>
          <cell r="C6358" t="str">
            <v>F516628</v>
          </cell>
          <cell r="D6358">
            <v>3</v>
          </cell>
          <cell r="E6358" t="str">
            <v>F</v>
          </cell>
        </row>
        <row r="6359">
          <cell r="B6359" t="str">
            <v>F516629</v>
          </cell>
          <cell r="C6359" t="str">
            <v>F516629</v>
          </cell>
          <cell r="D6359">
            <v>3</v>
          </cell>
          <cell r="E6359" t="str">
            <v>F</v>
          </cell>
        </row>
        <row r="6360">
          <cell r="B6360" t="str">
            <v>F516632</v>
          </cell>
          <cell r="C6360" t="str">
            <v>F516632</v>
          </cell>
          <cell r="D6360">
            <v>3</v>
          </cell>
          <cell r="E6360" t="str">
            <v>F</v>
          </cell>
        </row>
        <row r="6361">
          <cell r="B6361" t="str">
            <v>F516633</v>
          </cell>
          <cell r="C6361" t="str">
            <v>F516633</v>
          </cell>
          <cell r="D6361">
            <v>3</v>
          </cell>
          <cell r="E6361" t="str">
            <v>F</v>
          </cell>
        </row>
        <row r="6362">
          <cell r="B6362" t="str">
            <v>F516634</v>
          </cell>
          <cell r="C6362" t="str">
            <v>F516634</v>
          </cell>
          <cell r="D6362">
            <v>3</v>
          </cell>
          <cell r="E6362" t="str">
            <v>F</v>
          </cell>
        </row>
        <row r="6363">
          <cell r="B6363" t="str">
            <v>F516636</v>
          </cell>
          <cell r="C6363" t="str">
            <v>F516636</v>
          </cell>
          <cell r="D6363">
            <v>3</v>
          </cell>
          <cell r="E6363" t="str">
            <v>F</v>
          </cell>
        </row>
        <row r="6364">
          <cell r="B6364" t="str">
            <v>F520708</v>
          </cell>
          <cell r="C6364" t="str">
            <v>F520708</v>
          </cell>
          <cell r="D6364">
            <v>3</v>
          </cell>
          <cell r="E6364" t="str">
            <v>F</v>
          </cell>
        </row>
        <row r="6365">
          <cell r="B6365" t="str">
            <v>F520858</v>
          </cell>
          <cell r="C6365" t="str">
            <v>F520858</v>
          </cell>
          <cell r="D6365">
            <v>3</v>
          </cell>
          <cell r="E6365" t="str">
            <v>F</v>
          </cell>
        </row>
        <row r="6366">
          <cell r="B6366" t="str">
            <v>F521218</v>
          </cell>
          <cell r="C6366" t="str">
            <v>F521218</v>
          </cell>
          <cell r="D6366">
            <v>3</v>
          </cell>
          <cell r="E6366" t="str">
            <v>F</v>
          </cell>
        </row>
        <row r="6367">
          <cell r="B6367" t="str">
            <v>F521578</v>
          </cell>
          <cell r="C6367" t="str">
            <v>F521578</v>
          </cell>
          <cell r="D6367">
            <v>3</v>
          </cell>
          <cell r="E6367" t="str">
            <v>F</v>
          </cell>
        </row>
        <row r="6368">
          <cell r="B6368" t="str">
            <v>F521938</v>
          </cell>
          <cell r="C6368" t="str">
            <v>F521938</v>
          </cell>
          <cell r="D6368">
            <v>3</v>
          </cell>
          <cell r="E6368" t="str">
            <v>F</v>
          </cell>
        </row>
        <row r="6369">
          <cell r="B6369" t="str">
            <v>F522298</v>
          </cell>
          <cell r="C6369" t="str">
            <v>F522298</v>
          </cell>
          <cell r="D6369">
            <v>3</v>
          </cell>
          <cell r="E6369" t="str">
            <v>F</v>
          </cell>
        </row>
        <row r="6370">
          <cell r="B6370" t="str">
            <v>F523327</v>
          </cell>
          <cell r="C6370" t="str">
            <v>F523327</v>
          </cell>
          <cell r="D6370">
            <v>3</v>
          </cell>
          <cell r="E6370" t="str">
            <v>F</v>
          </cell>
        </row>
        <row r="6371">
          <cell r="B6371" t="str">
            <v>F523328</v>
          </cell>
          <cell r="C6371" t="str">
            <v>F523328</v>
          </cell>
          <cell r="D6371">
            <v>3</v>
          </cell>
          <cell r="E6371" t="str">
            <v>F</v>
          </cell>
        </row>
        <row r="6372">
          <cell r="B6372" t="str">
            <v>F523329</v>
          </cell>
          <cell r="C6372" t="str">
            <v>F523329</v>
          </cell>
          <cell r="D6372">
            <v>3</v>
          </cell>
          <cell r="E6372" t="str">
            <v>F</v>
          </cell>
        </row>
        <row r="6373">
          <cell r="B6373" t="str">
            <v>F523330</v>
          </cell>
          <cell r="C6373" t="str">
            <v>F523330</v>
          </cell>
          <cell r="D6373">
            <v>3</v>
          </cell>
          <cell r="E6373" t="str">
            <v>F</v>
          </cell>
        </row>
        <row r="6374">
          <cell r="B6374" t="str">
            <v>F523358</v>
          </cell>
          <cell r="C6374" t="str">
            <v>F523358</v>
          </cell>
          <cell r="D6374">
            <v>3</v>
          </cell>
          <cell r="E6374" t="str">
            <v>F</v>
          </cell>
        </row>
        <row r="6375">
          <cell r="B6375" t="str">
            <v>F525202</v>
          </cell>
          <cell r="C6375" t="str">
            <v>F525202</v>
          </cell>
          <cell r="D6375">
            <v>3</v>
          </cell>
          <cell r="E6375" t="str">
            <v>F</v>
          </cell>
        </row>
        <row r="6376">
          <cell r="B6376" t="str">
            <v>F525203</v>
          </cell>
          <cell r="C6376" t="str">
            <v>F525203</v>
          </cell>
          <cell r="D6376">
            <v>3</v>
          </cell>
          <cell r="E6376" t="str">
            <v>F</v>
          </cell>
        </row>
        <row r="6377">
          <cell r="B6377" t="str">
            <v>F525205</v>
          </cell>
          <cell r="C6377" t="str">
            <v>F525205</v>
          </cell>
          <cell r="D6377">
            <v>3</v>
          </cell>
          <cell r="E6377" t="str">
            <v>F</v>
          </cell>
        </row>
        <row r="6378">
          <cell r="B6378" t="str">
            <v>F525206</v>
          </cell>
          <cell r="C6378" t="str">
            <v>F525206</v>
          </cell>
          <cell r="D6378">
            <v>3</v>
          </cell>
          <cell r="E6378" t="str">
            <v>F</v>
          </cell>
        </row>
        <row r="6379">
          <cell r="B6379" t="str">
            <v>F525207</v>
          </cell>
          <cell r="C6379" t="str">
            <v>F525207</v>
          </cell>
          <cell r="D6379">
            <v>3</v>
          </cell>
          <cell r="E6379" t="str">
            <v>F</v>
          </cell>
        </row>
        <row r="6380">
          <cell r="B6380" t="str">
            <v>F525208</v>
          </cell>
          <cell r="C6380" t="str">
            <v>F525208</v>
          </cell>
          <cell r="D6380">
            <v>3</v>
          </cell>
          <cell r="E6380" t="str">
            <v>F</v>
          </cell>
        </row>
        <row r="6381">
          <cell r="B6381" t="str">
            <v>F526618</v>
          </cell>
          <cell r="C6381" t="str">
            <v>F526618</v>
          </cell>
          <cell r="D6381">
            <v>3</v>
          </cell>
          <cell r="E6381" t="str">
            <v>F</v>
          </cell>
        </row>
        <row r="6382">
          <cell r="B6382" t="str">
            <v>1000BBRP</v>
          </cell>
          <cell r="C6382" t="str">
            <v>BBRP</v>
          </cell>
          <cell r="D6382">
            <v>4</v>
          </cell>
          <cell r="E6382" t="str">
            <v>G</v>
          </cell>
        </row>
        <row r="6383">
          <cell r="B6383" t="str">
            <v>F520920</v>
          </cell>
          <cell r="C6383" t="str">
            <v>F520920</v>
          </cell>
          <cell r="D6383">
            <v>5</v>
          </cell>
          <cell r="E6383" t="str">
            <v>F</v>
          </cell>
        </row>
        <row r="6384">
          <cell r="B6384" t="str">
            <v>F521280</v>
          </cell>
          <cell r="C6384" t="str">
            <v>F521280</v>
          </cell>
          <cell r="D6384">
            <v>5</v>
          </cell>
          <cell r="E6384" t="str">
            <v>F</v>
          </cell>
        </row>
        <row r="6385">
          <cell r="B6385" t="str">
            <v>F521640</v>
          </cell>
          <cell r="C6385" t="str">
            <v>F521640</v>
          </cell>
          <cell r="D6385">
            <v>5</v>
          </cell>
          <cell r="E6385" t="str">
            <v>F</v>
          </cell>
        </row>
        <row r="6386">
          <cell r="B6386" t="str">
            <v>F522000</v>
          </cell>
          <cell r="C6386" t="str">
            <v>F522000</v>
          </cell>
          <cell r="D6386">
            <v>5</v>
          </cell>
          <cell r="E6386" t="str">
            <v>F</v>
          </cell>
        </row>
        <row r="6387">
          <cell r="B6387" t="str">
            <v>F522360</v>
          </cell>
          <cell r="C6387" t="str">
            <v>F522360</v>
          </cell>
          <cell r="D6387">
            <v>5</v>
          </cell>
          <cell r="E6387" t="str">
            <v>F</v>
          </cell>
        </row>
        <row r="6388">
          <cell r="B6388" t="str">
            <v>F525790</v>
          </cell>
          <cell r="C6388" t="str">
            <v>F525790</v>
          </cell>
          <cell r="D6388">
            <v>5</v>
          </cell>
          <cell r="E6388" t="str">
            <v>F</v>
          </cell>
        </row>
        <row r="6389">
          <cell r="B6389" t="str">
            <v>F525791</v>
          </cell>
          <cell r="C6389" t="str">
            <v>F525791</v>
          </cell>
          <cell r="D6389">
            <v>5</v>
          </cell>
          <cell r="E6389" t="str">
            <v>F</v>
          </cell>
        </row>
        <row r="6390">
          <cell r="B6390" t="str">
            <v>F525792</v>
          </cell>
          <cell r="C6390" t="str">
            <v>F525792</v>
          </cell>
          <cell r="D6390">
            <v>5</v>
          </cell>
          <cell r="E6390" t="str">
            <v>F</v>
          </cell>
        </row>
        <row r="6391">
          <cell r="B6391" t="str">
            <v>F525793</v>
          </cell>
          <cell r="C6391" t="str">
            <v>F525793</v>
          </cell>
          <cell r="D6391">
            <v>5</v>
          </cell>
          <cell r="E6391" t="str">
            <v>F</v>
          </cell>
        </row>
        <row r="6392">
          <cell r="B6392" t="str">
            <v>F525794</v>
          </cell>
          <cell r="C6392" t="str">
            <v>F525794</v>
          </cell>
          <cell r="D6392">
            <v>5</v>
          </cell>
          <cell r="E6392" t="str">
            <v>F</v>
          </cell>
        </row>
        <row r="6393">
          <cell r="B6393" t="str">
            <v>F525795</v>
          </cell>
          <cell r="C6393" t="str">
            <v>F525795</v>
          </cell>
          <cell r="D6393">
            <v>5</v>
          </cell>
          <cell r="E6393" t="str">
            <v>F</v>
          </cell>
        </row>
        <row r="6394">
          <cell r="B6394" t="str">
            <v>F525796</v>
          </cell>
          <cell r="C6394" t="str">
            <v>F525796</v>
          </cell>
          <cell r="D6394">
            <v>5</v>
          </cell>
          <cell r="E6394" t="str">
            <v>F</v>
          </cell>
        </row>
        <row r="6395">
          <cell r="B6395" t="str">
            <v>F525797</v>
          </cell>
          <cell r="C6395" t="str">
            <v>F525797</v>
          </cell>
          <cell r="D6395">
            <v>5</v>
          </cell>
          <cell r="E6395" t="str">
            <v>F</v>
          </cell>
        </row>
        <row r="6396">
          <cell r="B6396" t="str">
            <v>F525798</v>
          </cell>
          <cell r="C6396" t="str">
            <v>F525798</v>
          </cell>
          <cell r="D6396">
            <v>5</v>
          </cell>
          <cell r="E6396" t="str">
            <v>F</v>
          </cell>
        </row>
        <row r="6397">
          <cell r="B6397" t="str">
            <v>F525799</v>
          </cell>
          <cell r="C6397" t="str">
            <v>F525799</v>
          </cell>
          <cell r="D6397">
            <v>5</v>
          </cell>
          <cell r="E6397" t="str">
            <v>F</v>
          </cell>
        </row>
        <row r="6398">
          <cell r="B6398" t="str">
            <v>F525800</v>
          </cell>
          <cell r="C6398" t="str">
            <v>F525800</v>
          </cell>
          <cell r="D6398">
            <v>5</v>
          </cell>
          <cell r="E6398" t="str">
            <v>F</v>
          </cell>
        </row>
        <row r="6399">
          <cell r="B6399" t="str">
            <v>F525801</v>
          </cell>
          <cell r="C6399" t="str">
            <v>F525801</v>
          </cell>
          <cell r="D6399">
            <v>5</v>
          </cell>
          <cell r="E6399" t="str">
            <v>F</v>
          </cell>
        </row>
        <row r="6400">
          <cell r="B6400" t="str">
            <v>F525802</v>
          </cell>
          <cell r="C6400" t="str">
            <v>F525802</v>
          </cell>
          <cell r="D6400">
            <v>5</v>
          </cell>
          <cell r="E6400" t="str">
            <v>F</v>
          </cell>
        </row>
        <row r="6401">
          <cell r="B6401" t="str">
            <v>F525803</v>
          </cell>
          <cell r="C6401" t="str">
            <v>F525803</v>
          </cell>
          <cell r="D6401">
            <v>5</v>
          </cell>
          <cell r="E6401" t="str">
            <v>F</v>
          </cell>
        </row>
        <row r="6402">
          <cell r="B6402" t="str">
            <v>F525804</v>
          </cell>
          <cell r="C6402" t="str">
            <v>F525804</v>
          </cell>
          <cell r="D6402">
            <v>5</v>
          </cell>
          <cell r="E6402" t="str">
            <v>F</v>
          </cell>
        </row>
        <row r="6403">
          <cell r="B6403" t="str">
            <v>F525805</v>
          </cell>
          <cell r="C6403" t="str">
            <v>F525805</v>
          </cell>
          <cell r="D6403">
            <v>5</v>
          </cell>
          <cell r="E6403" t="str">
            <v>F</v>
          </cell>
        </row>
        <row r="6404">
          <cell r="B6404" t="str">
            <v>F525806</v>
          </cell>
          <cell r="C6404" t="str">
            <v>F525806</v>
          </cell>
          <cell r="D6404">
            <v>5</v>
          </cell>
          <cell r="E6404" t="str">
            <v>F</v>
          </cell>
        </row>
        <row r="6405">
          <cell r="B6405" t="str">
            <v>F525807</v>
          </cell>
          <cell r="C6405" t="str">
            <v>F525807</v>
          </cell>
          <cell r="D6405">
            <v>5</v>
          </cell>
          <cell r="E6405" t="str">
            <v>F</v>
          </cell>
        </row>
        <row r="6406">
          <cell r="B6406" t="str">
            <v>F525808</v>
          </cell>
          <cell r="C6406" t="str">
            <v>F525808</v>
          </cell>
          <cell r="D6406">
            <v>5</v>
          </cell>
          <cell r="E6406" t="str">
            <v>F</v>
          </cell>
        </row>
        <row r="6407">
          <cell r="B6407" t="str">
            <v>F525818</v>
          </cell>
          <cell r="C6407" t="str">
            <v>F525818</v>
          </cell>
          <cell r="D6407">
            <v>5</v>
          </cell>
          <cell r="E6407" t="str">
            <v>F</v>
          </cell>
        </row>
        <row r="6408">
          <cell r="B6408" t="str">
            <v>F525819</v>
          </cell>
          <cell r="C6408" t="str">
            <v>F525819</v>
          </cell>
          <cell r="D6408">
            <v>5</v>
          </cell>
          <cell r="E6408" t="str">
            <v>F</v>
          </cell>
        </row>
        <row r="6409">
          <cell r="B6409" t="str">
            <v>F525820</v>
          </cell>
          <cell r="C6409" t="str">
            <v>F525820</v>
          </cell>
          <cell r="D6409">
            <v>5</v>
          </cell>
          <cell r="E6409" t="str">
            <v>F</v>
          </cell>
        </row>
        <row r="6410">
          <cell r="B6410" t="str">
            <v>F525821</v>
          </cell>
          <cell r="C6410" t="str">
            <v>F525821</v>
          </cell>
          <cell r="D6410">
            <v>5</v>
          </cell>
          <cell r="E6410" t="str">
            <v>F</v>
          </cell>
        </row>
        <row r="6411">
          <cell r="B6411" t="str">
            <v>F525823</v>
          </cell>
          <cell r="C6411" t="str">
            <v>F525823</v>
          </cell>
          <cell r="D6411">
            <v>5</v>
          </cell>
          <cell r="E6411" t="str">
            <v>F</v>
          </cell>
        </row>
        <row r="6412">
          <cell r="B6412" t="str">
            <v>F525824</v>
          </cell>
          <cell r="C6412" t="str">
            <v>F525824</v>
          </cell>
          <cell r="D6412">
            <v>5</v>
          </cell>
          <cell r="E6412" t="str">
            <v>F</v>
          </cell>
        </row>
        <row r="6413">
          <cell r="B6413" t="str">
            <v>F525825</v>
          </cell>
          <cell r="C6413" t="str">
            <v>F525825</v>
          </cell>
          <cell r="D6413">
            <v>5</v>
          </cell>
          <cell r="E6413" t="str">
            <v>F</v>
          </cell>
        </row>
        <row r="6414">
          <cell r="B6414" t="str">
            <v>F525826</v>
          </cell>
          <cell r="C6414" t="str">
            <v>F525826</v>
          </cell>
          <cell r="D6414">
            <v>5</v>
          </cell>
          <cell r="E6414" t="str">
            <v>F</v>
          </cell>
        </row>
        <row r="6415">
          <cell r="B6415" t="str">
            <v>F525827</v>
          </cell>
          <cell r="C6415" t="str">
            <v>F525827</v>
          </cell>
          <cell r="D6415">
            <v>5</v>
          </cell>
          <cell r="E6415" t="str">
            <v>F</v>
          </cell>
        </row>
        <row r="6416">
          <cell r="B6416" t="str">
            <v>F525828</v>
          </cell>
          <cell r="C6416" t="str">
            <v>F525828</v>
          </cell>
          <cell r="D6416">
            <v>5</v>
          </cell>
          <cell r="E6416" t="str">
            <v>F</v>
          </cell>
        </row>
        <row r="6417">
          <cell r="B6417" t="str">
            <v>F525829</v>
          </cell>
          <cell r="C6417" t="str">
            <v>F525829</v>
          </cell>
          <cell r="D6417">
            <v>5</v>
          </cell>
          <cell r="E6417" t="str">
            <v>F</v>
          </cell>
        </row>
        <row r="6418">
          <cell r="B6418" t="str">
            <v>F525830</v>
          </cell>
          <cell r="C6418" t="str">
            <v>F525830</v>
          </cell>
          <cell r="D6418">
            <v>5</v>
          </cell>
          <cell r="E6418" t="str">
            <v>F</v>
          </cell>
        </row>
        <row r="6419">
          <cell r="B6419" t="str">
            <v>F525831</v>
          </cell>
          <cell r="C6419" t="str">
            <v>F525831</v>
          </cell>
          <cell r="D6419">
            <v>5</v>
          </cell>
          <cell r="E6419" t="str">
            <v>F</v>
          </cell>
        </row>
        <row r="6420">
          <cell r="B6420" t="str">
            <v>F525832</v>
          </cell>
          <cell r="C6420" t="str">
            <v>F525832</v>
          </cell>
          <cell r="D6420">
            <v>5</v>
          </cell>
          <cell r="E6420" t="str">
            <v>F</v>
          </cell>
        </row>
        <row r="6421">
          <cell r="B6421" t="str">
            <v>F525833</v>
          </cell>
          <cell r="C6421" t="str">
            <v>F525833</v>
          </cell>
          <cell r="D6421">
            <v>5</v>
          </cell>
          <cell r="E6421" t="str">
            <v>F</v>
          </cell>
        </row>
        <row r="6422">
          <cell r="B6422" t="str">
            <v>F525834</v>
          </cell>
          <cell r="C6422" t="str">
            <v>F525834</v>
          </cell>
          <cell r="D6422">
            <v>5</v>
          </cell>
          <cell r="E6422" t="str">
            <v>F</v>
          </cell>
        </row>
        <row r="6423">
          <cell r="B6423" t="str">
            <v>F525835</v>
          </cell>
          <cell r="C6423" t="str">
            <v>F525835</v>
          </cell>
          <cell r="D6423">
            <v>5</v>
          </cell>
          <cell r="E6423" t="str">
            <v>F</v>
          </cell>
        </row>
        <row r="6424">
          <cell r="B6424" t="str">
            <v>F525836</v>
          </cell>
          <cell r="C6424" t="str">
            <v>F525836</v>
          </cell>
          <cell r="D6424">
            <v>5</v>
          </cell>
          <cell r="E6424" t="str">
            <v>F</v>
          </cell>
        </row>
        <row r="6425">
          <cell r="B6425" t="str">
            <v>F525837</v>
          </cell>
          <cell r="C6425" t="str">
            <v>F525837</v>
          </cell>
          <cell r="D6425">
            <v>5</v>
          </cell>
          <cell r="E6425" t="str">
            <v>F</v>
          </cell>
        </row>
        <row r="6426">
          <cell r="B6426" t="str">
            <v>F525838</v>
          </cell>
          <cell r="C6426" t="str">
            <v>F525838</v>
          </cell>
          <cell r="D6426">
            <v>5</v>
          </cell>
          <cell r="E6426" t="str">
            <v>F</v>
          </cell>
        </row>
        <row r="6427">
          <cell r="B6427" t="str">
            <v>F52F819</v>
          </cell>
          <cell r="C6427" t="str">
            <v>F52F819</v>
          </cell>
          <cell r="D6427">
            <v>5</v>
          </cell>
          <cell r="E6427" t="str">
            <v>F</v>
          </cell>
        </row>
        <row r="6428">
          <cell r="B6428" t="str">
            <v>F52F820</v>
          </cell>
          <cell r="C6428" t="str">
            <v>F52F820</v>
          </cell>
          <cell r="D6428">
            <v>5</v>
          </cell>
          <cell r="E6428" t="str">
            <v>F</v>
          </cell>
        </row>
        <row r="6429">
          <cell r="B6429" t="str">
            <v>F52F823</v>
          </cell>
          <cell r="C6429" t="str">
            <v>F52F823</v>
          </cell>
          <cell r="D6429">
            <v>5</v>
          </cell>
          <cell r="E6429" t="str">
            <v>F</v>
          </cell>
        </row>
        <row r="6430">
          <cell r="B6430" t="str">
            <v>F52F824</v>
          </cell>
          <cell r="C6430" t="str">
            <v>F52F824</v>
          </cell>
          <cell r="D6430">
            <v>5</v>
          </cell>
          <cell r="E6430" t="str">
            <v>F</v>
          </cell>
        </row>
        <row r="6431">
          <cell r="B6431" t="str">
            <v>F52F825</v>
          </cell>
          <cell r="C6431" t="str">
            <v>F52F825</v>
          </cell>
          <cell r="D6431">
            <v>5</v>
          </cell>
          <cell r="E6431" t="str">
            <v>F</v>
          </cell>
        </row>
        <row r="6432">
          <cell r="B6432" t="str">
            <v>F52F826</v>
          </cell>
          <cell r="C6432" t="str">
            <v>F52F826</v>
          </cell>
          <cell r="D6432">
            <v>5</v>
          </cell>
          <cell r="E6432" t="str">
            <v>F</v>
          </cell>
        </row>
        <row r="6433">
          <cell r="B6433" t="str">
            <v>F52F827</v>
          </cell>
          <cell r="C6433" t="str">
            <v>F52F827</v>
          </cell>
          <cell r="D6433">
            <v>5</v>
          </cell>
          <cell r="E6433" t="str">
            <v>F</v>
          </cell>
        </row>
        <row r="6434">
          <cell r="B6434" t="str">
            <v>1000BPFM</v>
          </cell>
          <cell r="C6434" t="str">
            <v>BPFM</v>
          </cell>
          <cell r="D6434">
            <v>4</v>
          </cell>
          <cell r="E6434" t="str">
            <v>G</v>
          </cell>
        </row>
        <row r="6435">
          <cell r="B6435" t="str">
            <v>F520649</v>
          </cell>
          <cell r="C6435" t="str">
            <v>F520649</v>
          </cell>
          <cell r="D6435">
            <v>5</v>
          </cell>
          <cell r="E6435" t="str">
            <v>F</v>
          </cell>
        </row>
        <row r="6436">
          <cell r="B6436" t="str">
            <v>F521175</v>
          </cell>
          <cell r="C6436" t="str">
            <v>F521175</v>
          </cell>
          <cell r="D6436">
            <v>5</v>
          </cell>
          <cell r="E6436" t="str">
            <v>F</v>
          </cell>
        </row>
        <row r="6437">
          <cell r="B6437" t="str">
            <v>F521535</v>
          </cell>
          <cell r="C6437" t="str">
            <v>F521535</v>
          </cell>
          <cell r="D6437">
            <v>5</v>
          </cell>
          <cell r="E6437" t="str">
            <v>F</v>
          </cell>
        </row>
        <row r="6438">
          <cell r="B6438" t="str">
            <v>F521895</v>
          </cell>
          <cell r="C6438" t="str">
            <v>F521895</v>
          </cell>
          <cell r="D6438">
            <v>5</v>
          </cell>
          <cell r="E6438" t="str">
            <v>F</v>
          </cell>
        </row>
        <row r="6439">
          <cell r="B6439" t="str">
            <v>F522255</v>
          </cell>
          <cell r="C6439" t="str">
            <v>F522255</v>
          </cell>
          <cell r="D6439">
            <v>5</v>
          </cell>
          <cell r="E6439" t="str">
            <v>F</v>
          </cell>
        </row>
        <row r="6440">
          <cell r="B6440" t="str">
            <v>F522615</v>
          </cell>
          <cell r="C6440" t="str">
            <v>F522615</v>
          </cell>
          <cell r="D6440">
            <v>5</v>
          </cell>
          <cell r="E6440" t="str">
            <v>F</v>
          </cell>
        </row>
        <row r="6441">
          <cell r="B6441" t="str">
            <v>F523396</v>
          </cell>
          <cell r="C6441" t="str">
            <v>F523396</v>
          </cell>
          <cell r="D6441">
            <v>5</v>
          </cell>
          <cell r="E6441" t="str">
            <v>F</v>
          </cell>
        </row>
        <row r="6442">
          <cell r="B6442" t="str">
            <v>F523405</v>
          </cell>
          <cell r="C6442" t="str">
            <v>F523405</v>
          </cell>
          <cell r="D6442">
            <v>5</v>
          </cell>
          <cell r="E6442" t="str">
            <v>F</v>
          </cell>
        </row>
        <row r="6443">
          <cell r="B6443" t="str">
            <v>F523411</v>
          </cell>
          <cell r="C6443" t="str">
            <v>F523411</v>
          </cell>
          <cell r="D6443">
            <v>5</v>
          </cell>
          <cell r="E6443" t="str">
            <v>F</v>
          </cell>
        </row>
        <row r="6444">
          <cell r="B6444" t="str">
            <v>F523416</v>
          </cell>
          <cell r="C6444" t="str">
            <v>F523416</v>
          </cell>
          <cell r="D6444">
            <v>5</v>
          </cell>
          <cell r="E6444" t="str">
            <v>F</v>
          </cell>
        </row>
        <row r="6445">
          <cell r="B6445" t="str">
            <v>F523420</v>
          </cell>
          <cell r="C6445" t="str">
            <v>F523420</v>
          </cell>
          <cell r="D6445">
            <v>5</v>
          </cell>
          <cell r="E6445" t="str">
            <v>F</v>
          </cell>
        </row>
        <row r="6446">
          <cell r="B6446" t="str">
            <v>F523421</v>
          </cell>
          <cell r="C6446" t="str">
            <v>F523421</v>
          </cell>
          <cell r="D6446">
            <v>5</v>
          </cell>
          <cell r="E6446" t="str">
            <v>F</v>
          </cell>
        </row>
        <row r="6447">
          <cell r="B6447" t="str">
            <v>F526055</v>
          </cell>
          <cell r="C6447" t="str">
            <v>F526055</v>
          </cell>
          <cell r="D6447">
            <v>5</v>
          </cell>
          <cell r="E6447" t="str">
            <v>F</v>
          </cell>
        </row>
        <row r="6448">
          <cell r="B6448" t="str">
            <v>F526056</v>
          </cell>
          <cell r="C6448" t="str">
            <v>F526056</v>
          </cell>
          <cell r="D6448">
            <v>5</v>
          </cell>
          <cell r="E6448" t="str">
            <v>F</v>
          </cell>
        </row>
        <row r="6449">
          <cell r="B6449" t="str">
            <v>1000BLTPLNG</v>
          </cell>
          <cell r="C6449" t="str">
            <v>BLTPLNG</v>
          </cell>
          <cell r="D6449">
            <v>6</v>
          </cell>
          <cell r="E6449" t="str">
            <v>G</v>
          </cell>
        </row>
        <row r="6450">
          <cell r="B6450" t="str">
            <v>F526597</v>
          </cell>
          <cell r="C6450" t="str">
            <v>F526597</v>
          </cell>
          <cell r="D6450">
            <v>7</v>
          </cell>
          <cell r="E6450" t="str">
            <v>F</v>
          </cell>
        </row>
        <row r="6451">
          <cell r="B6451" t="str">
            <v>F526598</v>
          </cell>
          <cell r="C6451" t="str">
            <v>F526598</v>
          </cell>
          <cell r="D6451">
            <v>7</v>
          </cell>
          <cell r="E6451" t="str">
            <v>F</v>
          </cell>
        </row>
        <row r="6452">
          <cell r="B6452" t="str">
            <v>F526599</v>
          </cell>
          <cell r="C6452" t="str">
            <v>F526599</v>
          </cell>
          <cell r="D6452">
            <v>7</v>
          </cell>
          <cell r="E6452" t="str">
            <v>F</v>
          </cell>
        </row>
        <row r="6453">
          <cell r="B6453" t="str">
            <v>F526600</v>
          </cell>
          <cell r="C6453" t="str">
            <v>F526600</v>
          </cell>
          <cell r="D6453">
            <v>7</v>
          </cell>
          <cell r="E6453" t="str">
            <v>F</v>
          </cell>
        </row>
        <row r="6454">
          <cell r="B6454" t="str">
            <v>1000BCOESTETS</v>
          </cell>
          <cell r="C6454" t="str">
            <v>BCOESTETS</v>
          </cell>
          <cell r="D6454">
            <v>8</v>
          </cell>
          <cell r="E6454" t="str">
            <v>G</v>
          </cell>
        </row>
        <row r="6455">
          <cell r="B6455" t="str">
            <v>F500256</v>
          </cell>
          <cell r="C6455" t="str">
            <v>F500256</v>
          </cell>
          <cell r="D6455">
            <v>9</v>
          </cell>
          <cell r="E6455" t="str">
            <v>F</v>
          </cell>
        </row>
        <row r="6456">
          <cell r="B6456" t="str">
            <v>F500258</v>
          </cell>
          <cell r="C6456" t="str">
            <v>F500258</v>
          </cell>
          <cell r="D6456">
            <v>9</v>
          </cell>
          <cell r="E6456" t="str">
            <v>F</v>
          </cell>
        </row>
        <row r="6457">
          <cell r="B6457" t="str">
            <v>F500259</v>
          </cell>
          <cell r="C6457" t="str">
            <v>F500259</v>
          </cell>
          <cell r="D6457">
            <v>9</v>
          </cell>
          <cell r="E6457" t="str">
            <v>F</v>
          </cell>
        </row>
        <row r="6458">
          <cell r="B6458" t="str">
            <v>F520133</v>
          </cell>
          <cell r="C6458" t="str">
            <v>F520133</v>
          </cell>
          <cell r="D6458">
            <v>9</v>
          </cell>
          <cell r="E6458" t="str">
            <v>F</v>
          </cell>
        </row>
        <row r="6459">
          <cell r="B6459" t="str">
            <v>F520903</v>
          </cell>
          <cell r="C6459" t="str">
            <v>F520903</v>
          </cell>
          <cell r="D6459">
            <v>9</v>
          </cell>
          <cell r="E6459" t="str">
            <v>F</v>
          </cell>
        </row>
        <row r="6460">
          <cell r="B6460" t="str">
            <v>F521263</v>
          </cell>
          <cell r="C6460" t="str">
            <v>F521263</v>
          </cell>
          <cell r="D6460">
            <v>9</v>
          </cell>
          <cell r="E6460" t="str">
            <v>F</v>
          </cell>
        </row>
        <row r="6461">
          <cell r="B6461" t="str">
            <v>F521623</v>
          </cell>
          <cell r="C6461" t="str">
            <v>F521623</v>
          </cell>
          <cell r="D6461">
            <v>9</v>
          </cell>
          <cell r="E6461" t="str">
            <v>F</v>
          </cell>
        </row>
        <row r="6462">
          <cell r="B6462" t="str">
            <v>F521983</v>
          </cell>
          <cell r="C6462" t="str">
            <v>F521983</v>
          </cell>
          <cell r="D6462">
            <v>9</v>
          </cell>
          <cell r="E6462" t="str">
            <v>F</v>
          </cell>
        </row>
        <row r="6463">
          <cell r="B6463" t="str">
            <v>F522343</v>
          </cell>
          <cell r="C6463" t="str">
            <v>F522343</v>
          </cell>
          <cell r="D6463">
            <v>9</v>
          </cell>
          <cell r="E6463" t="str">
            <v>F</v>
          </cell>
        </row>
        <row r="6464">
          <cell r="B6464" t="str">
            <v>F523311</v>
          </cell>
          <cell r="C6464" t="str">
            <v>F523311</v>
          </cell>
          <cell r="D6464">
            <v>9</v>
          </cell>
          <cell r="E6464" t="str">
            <v>F</v>
          </cell>
        </row>
        <row r="6465">
          <cell r="B6465" t="str">
            <v>1000BBILLMGMT</v>
          </cell>
          <cell r="C6465" t="str">
            <v>BBILLMGMT</v>
          </cell>
          <cell r="D6465">
            <v>6</v>
          </cell>
          <cell r="E6465" t="str">
            <v>G</v>
          </cell>
        </row>
        <row r="6466">
          <cell r="B6466" t="str">
            <v>1000RGRIDC</v>
          </cell>
          <cell r="C6466" t="str">
            <v>RGRIDC</v>
          </cell>
          <cell r="D6466">
            <v>8</v>
          </cell>
          <cell r="E6466" t="str">
            <v>G</v>
          </cell>
        </row>
        <row r="6467">
          <cell r="B6467" t="str">
            <v>F500022</v>
          </cell>
          <cell r="C6467" t="str">
            <v>F500022</v>
          </cell>
          <cell r="D6467">
            <v>9</v>
          </cell>
          <cell r="E6467" t="str">
            <v>F</v>
          </cell>
        </row>
        <row r="6468">
          <cell r="B6468" t="str">
            <v>F500309</v>
          </cell>
          <cell r="C6468" t="str">
            <v>F500309</v>
          </cell>
          <cell r="D6468">
            <v>9</v>
          </cell>
          <cell r="E6468" t="str">
            <v>F</v>
          </cell>
        </row>
        <row r="6469">
          <cell r="B6469" t="str">
            <v>F500310</v>
          </cell>
          <cell r="C6469" t="str">
            <v>F500310</v>
          </cell>
          <cell r="D6469">
            <v>9</v>
          </cell>
          <cell r="E6469" t="str">
            <v>F</v>
          </cell>
        </row>
        <row r="6470">
          <cell r="B6470" t="str">
            <v>F500312</v>
          </cell>
          <cell r="C6470" t="str">
            <v>F500312</v>
          </cell>
          <cell r="D6470">
            <v>9</v>
          </cell>
          <cell r="E6470" t="str">
            <v>F</v>
          </cell>
        </row>
        <row r="6471">
          <cell r="B6471" t="str">
            <v>F520121</v>
          </cell>
          <cell r="C6471" t="str">
            <v>F520121</v>
          </cell>
          <cell r="D6471">
            <v>9</v>
          </cell>
          <cell r="E6471" t="str">
            <v>F</v>
          </cell>
        </row>
        <row r="6472">
          <cell r="B6472" t="str">
            <v>F520135</v>
          </cell>
          <cell r="C6472" t="str">
            <v>F520135</v>
          </cell>
          <cell r="D6472">
            <v>9</v>
          </cell>
          <cell r="E6472" t="str">
            <v>F</v>
          </cell>
        </row>
        <row r="6473">
          <cell r="B6473" t="str">
            <v>F520152</v>
          </cell>
          <cell r="C6473" t="str">
            <v>F520152</v>
          </cell>
          <cell r="D6473">
            <v>9</v>
          </cell>
          <cell r="E6473" t="str">
            <v>F</v>
          </cell>
        </row>
        <row r="6474">
          <cell r="B6474" t="str">
            <v>F520841</v>
          </cell>
          <cell r="C6474" t="str">
            <v>F520841</v>
          </cell>
          <cell r="D6474">
            <v>9</v>
          </cell>
          <cell r="E6474" t="str">
            <v>F</v>
          </cell>
        </row>
        <row r="6475">
          <cell r="B6475" t="str">
            <v>F521201</v>
          </cell>
          <cell r="C6475" t="str">
            <v>F521201</v>
          </cell>
          <cell r="D6475">
            <v>9</v>
          </cell>
          <cell r="E6475" t="str">
            <v>F</v>
          </cell>
        </row>
        <row r="6476">
          <cell r="B6476" t="str">
            <v>F521561</v>
          </cell>
          <cell r="C6476" t="str">
            <v>F521561</v>
          </cell>
          <cell r="D6476">
            <v>9</v>
          </cell>
          <cell r="E6476" t="str">
            <v>F</v>
          </cell>
        </row>
        <row r="6477">
          <cell r="B6477" t="str">
            <v>F521921</v>
          </cell>
          <cell r="C6477" t="str">
            <v>F521921</v>
          </cell>
          <cell r="D6477">
            <v>9</v>
          </cell>
          <cell r="E6477" t="str">
            <v>F</v>
          </cell>
        </row>
        <row r="6478">
          <cell r="B6478" t="str">
            <v>F522281</v>
          </cell>
          <cell r="C6478" t="str">
            <v>F522281</v>
          </cell>
          <cell r="D6478">
            <v>9</v>
          </cell>
          <cell r="E6478" t="str">
            <v>F</v>
          </cell>
        </row>
        <row r="6479">
          <cell r="B6479" t="str">
            <v>F523400</v>
          </cell>
          <cell r="C6479" t="str">
            <v>F523400</v>
          </cell>
          <cell r="D6479">
            <v>9</v>
          </cell>
          <cell r="E6479" t="str">
            <v>F</v>
          </cell>
        </row>
        <row r="6480">
          <cell r="B6480" t="str">
            <v>F523419</v>
          </cell>
          <cell r="C6480" t="str">
            <v>F523419</v>
          </cell>
          <cell r="D6480">
            <v>9</v>
          </cell>
          <cell r="E6480" t="str">
            <v>F</v>
          </cell>
        </row>
        <row r="6481">
          <cell r="B6481" t="str">
            <v>1000GCOADBILS</v>
          </cell>
          <cell r="C6481" t="str">
            <v>GCOADBILS</v>
          </cell>
          <cell r="D6481">
            <v>10</v>
          </cell>
          <cell r="E6481" t="str">
            <v>G</v>
          </cell>
        </row>
        <row r="6482">
          <cell r="B6482" t="str">
            <v>1000GCNTADMBL</v>
          </cell>
          <cell r="C6482" t="str">
            <v>GCNTADMBL</v>
          </cell>
          <cell r="D6482">
            <v>12</v>
          </cell>
          <cell r="E6482" t="str">
            <v>G</v>
          </cell>
        </row>
        <row r="6483">
          <cell r="B6483" t="str">
            <v>F500016</v>
          </cell>
          <cell r="C6483" t="str">
            <v>F500016</v>
          </cell>
          <cell r="D6483">
            <v>13</v>
          </cell>
          <cell r="E6483" t="str">
            <v>F</v>
          </cell>
        </row>
        <row r="6484">
          <cell r="B6484" t="str">
            <v>F500017</v>
          </cell>
          <cell r="C6484" t="str">
            <v>F500017</v>
          </cell>
          <cell r="D6484">
            <v>13</v>
          </cell>
          <cell r="E6484" t="str">
            <v>F</v>
          </cell>
        </row>
        <row r="6485">
          <cell r="B6485" t="str">
            <v>F500018</v>
          </cell>
          <cell r="C6485" t="str">
            <v>F500018</v>
          </cell>
          <cell r="D6485">
            <v>13</v>
          </cell>
          <cell r="E6485" t="str">
            <v>F</v>
          </cell>
        </row>
        <row r="6486">
          <cell r="B6486" t="str">
            <v>F500020</v>
          </cell>
          <cell r="C6486" t="str">
            <v>F500020</v>
          </cell>
          <cell r="D6486">
            <v>13</v>
          </cell>
          <cell r="E6486" t="str">
            <v>F</v>
          </cell>
        </row>
        <row r="6487">
          <cell r="B6487" t="str">
            <v>F520112</v>
          </cell>
          <cell r="C6487" t="str">
            <v>F520112</v>
          </cell>
          <cell r="D6487">
            <v>13</v>
          </cell>
          <cell r="E6487" t="str">
            <v>F</v>
          </cell>
        </row>
        <row r="6488">
          <cell r="B6488" t="str">
            <v>F520115</v>
          </cell>
          <cell r="C6488" t="str">
            <v>F520115</v>
          </cell>
          <cell r="D6488">
            <v>13</v>
          </cell>
          <cell r="E6488" t="str">
            <v>F</v>
          </cell>
        </row>
        <row r="6489">
          <cell r="B6489" t="str">
            <v>F520118</v>
          </cell>
          <cell r="C6489" t="str">
            <v>F520118</v>
          </cell>
          <cell r="D6489">
            <v>13</v>
          </cell>
          <cell r="E6489" t="str">
            <v>F</v>
          </cell>
        </row>
        <row r="6490">
          <cell r="B6490" t="str">
            <v>F520124</v>
          </cell>
          <cell r="C6490" t="str">
            <v>F520124</v>
          </cell>
          <cell r="D6490">
            <v>13</v>
          </cell>
          <cell r="E6490" t="str">
            <v>F</v>
          </cell>
        </row>
        <row r="6491">
          <cell r="B6491" t="str">
            <v>F520840</v>
          </cell>
          <cell r="C6491" t="str">
            <v>F520840</v>
          </cell>
          <cell r="D6491">
            <v>13</v>
          </cell>
          <cell r="E6491" t="str">
            <v>F</v>
          </cell>
        </row>
        <row r="6492">
          <cell r="B6492" t="str">
            <v>F521200</v>
          </cell>
          <cell r="C6492" t="str">
            <v>F521200</v>
          </cell>
          <cell r="D6492">
            <v>13</v>
          </cell>
          <cell r="E6492" t="str">
            <v>F</v>
          </cell>
        </row>
        <row r="6493">
          <cell r="B6493" t="str">
            <v>F521560</v>
          </cell>
          <cell r="C6493" t="str">
            <v>F521560</v>
          </cell>
          <cell r="D6493">
            <v>13</v>
          </cell>
          <cell r="E6493" t="str">
            <v>F</v>
          </cell>
        </row>
        <row r="6494">
          <cell r="B6494" t="str">
            <v>F521920</v>
          </cell>
          <cell r="C6494" t="str">
            <v>F521920</v>
          </cell>
          <cell r="D6494">
            <v>13</v>
          </cell>
          <cell r="E6494" t="str">
            <v>F</v>
          </cell>
        </row>
        <row r="6495">
          <cell r="B6495" t="str">
            <v>F522280</v>
          </cell>
          <cell r="C6495" t="str">
            <v>F522280</v>
          </cell>
          <cell r="D6495">
            <v>13</v>
          </cell>
          <cell r="E6495" t="str">
            <v>F</v>
          </cell>
        </row>
        <row r="6496">
          <cell r="B6496" t="str">
            <v>F523266</v>
          </cell>
          <cell r="C6496" t="str">
            <v>F523266</v>
          </cell>
          <cell r="D6496">
            <v>13</v>
          </cell>
          <cell r="E6496" t="str">
            <v>F</v>
          </cell>
        </row>
        <row r="6497">
          <cell r="B6497" t="str">
            <v>1000BACCGOV</v>
          </cell>
          <cell r="C6497" t="str">
            <v>BACCGOV</v>
          </cell>
          <cell r="D6497">
            <v>8</v>
          </cell>
          <cell r="E6497" t="str">
            <v>G</v>
          </cell>
        </row>
        <row r="6498">
          <cell r="B6498" t="str">
            <v>F500192</v>
          </cell>
          <cell r="C6498" t="str">
            <v>F500192</v>
          </cell>
          <cell r="D6498">
            <v>9</v>
          </cell>
          <cell r="E6498" t="str">
            <v>F</v>
          </cell>
        </row>
        <row r="6499">
          <cell r="B6499" t="str">
            <v>F520132</v>
          </cell>
          <cell r="C6499" t="str">
            <v>F520132</v>
          </cell>
          <cell r="D6499">
            <v>9</v>
          </cell>
          <cell r="E6499" t="str">
            <v>F</v>
          </cell>
        </row>
        <row r="6500">
          <cell r="B6500" t="str">
            <v>F520879</v>
          </cell>
          <cell r="C6500" t="str">
            <v>F520879</v>
          </cell>
          <cell r="D6500">
            <v>9</v>
          </cell>
          <cell r="E6500" t="str">
            <v>F</v>
          </cell>
        </row>
        <row r="6501">
          <cell r="B6501" t="str">
            <v>F521239</v>
          </cell>
          <cell r="C6501" t="str">
            <v>F521239</v>
          </cell>
          <cell r="D6501">
            <v>9</v>
          </cell>
          <cell r="E6501" t="str">
            <v>F</v>
          </cell>
        </row>
        <row r="6502">
          <cell r="B6502" t="str">
            <v>F521599</v>
          </cell>
          <cell r="C6502" t="str">
            <v>F521599</v>
          </cell>
          <cell r="D6502">
            <v>9</v>
          </cell>
          <cell r="E6502" t="str">
            <v>F</v>
          </cell>
        </row>
        <row r="6503">
          <cell r="B6503" t="str">
            <v>F521959</v>
          </cell>
          <cell r="C6503" t="str">
            <v>F521959</v>
          </cell>
          <cell r="D6503">
            <v>9</v>
          </cell>
          <cell r="E6503" t="str">
            <v>F</v>
          </cell>
        </row>
        <row r="6504">
          <cell r="B6504" t="str">
            <v>F522319</v>
          </cell>
          <cell r="C6504" t="str">
            <v>F522319</v>
          </cell>
          <cell r="D6504">
            <v>9</v>
          </cell>
          <cell r="E6504" t="str">
            <v>F</v>
          </cell>
        </row>
        <row r="6505">
          <cell r="B6505" t="str">
            <v>1000BBLLMGSTF</v>
          </cell>
          <cell r="C6505" t="str">
            <v>BBLLMGSTF</v>
          </cell>
          <cell r="D6505">
            <v>8</v>
          </cell>
          <cell r="E6505" t="str">
            <v>G</v>
          </cell>
        </row>
        <row r="6506">
          <cell r="B6506" t="str">
            <v>F520882</v>
          </cell>
          <cell r="C6506" t="str">
            <v>F520882</v>
          </cell>
          <cell r="D6506">
            <v>9</v>
          </cell>
          <cell r="E6506" t="str">
            <v>F</v>
          </cell>
        </row>
        <row r="6507">
          <cell r="B6507" t="str">
            <v>F521242</v>
          </cell>
          <cell r="C6507" t="str">
            <v>F521242</v>
          </cell>
          <cell r="D6507">
            <v>9</v>
          </cell>
          <cell r="E6507" t="str">
            <v>F</v>
          </cell>
        </row>
        <row r="6508">
          <cell r="B6508" t="str">
            <v>F521602</v>
          </cell>
          <cell r="C6508" t="str">
            <v>F521602</v>
          </cell>
          <cell r="D6508">
            <v>9</v>
          </cell>
          <cell r="E6508" t="str">
            <v>F</v>
          </cell>
        </row>
        <row r="6509">
          <cell r="B6509" t="str">
            <v>F521962</v>
          </cell>
          <cell r="C6509" t="str">
            <v>F521962</v>
          </cell>
          <cell r="D6509">
            <v>9</v>
          </cell>
          <cell r="E6509" t="str">
            <v>F</v>
          </cell>
        </row>
        <row r="6510">
          <cell r="B6510" t="str">
            <v>F522322</v>
          </cell>
          <cell r="C6510" t="str">
            <v>F522322</v>
          </cell>
          <cell r="D6510">
            <v>9</v>
          </cell>
          <cell r="E6510" t="str">
            <v>F</v>
          </cell>
        </row>
        <row r="6511">
          <cell r="B6511" t="str">
            <v>1000BCONTADM</v>
          </cell>
          <cell r="C6511" t="str">
            <v>BCONTADM</v>
          </cell>
          <cell r="D6511">
            <v>8</v>
          </cell>
          <cell r="E6511" t="str">
            <v>G</v>
          </cell>
        </row>
        <row r="6512">
          <cell r="B6512" t="str">
            <v>F500185</v>
          </cell>
          <cell r="C6512" t="str">
            <v>F500185</v>
          </cell>
          <cell r="D6512">
            <v>9</v>
          </cell>
          <cell r="E6512" t="str">
            <v>F</v>
          </cell>
        </row>
        <row r="6513">
          <cell r="B6513" t="str">
            <v>F520877</v>
          </cell>
          <cell r="C6513" t="str">
            <v>F520877</v>
          </cell>
          <cell r="D6513">
            <v>9</v>
          </cell>
          <cell r="E6513" t="str">
            <v>F</v>
          </cell>
        </row>
        <row r="6514">
          <cell r="B6514" t="str">
            <v>F521237</v>
          </cell>
          <cell r="C6514" t="str">
            <v>F521237</v>
          </cell>
          <cell r="D6514">
            <v>9</v>
          </cell>
          <cell r="E6514" t="str">
            <v>F</v>
          </cell>
        </row>
        <row r="6515">
          <cell r="B6515" t="str">
            <v>F521597</v>
          </cell>
          <cell r="C6515" t="str">
            <v>F521597</v>
          </cell>
          <cell r="D6515">
            <v>9</v>
          </cell>
          <cell r="E6515" t="str">
            <v>F</v>
          </cell>
        </row>
        <row r="6516">
          <cell r="B6516" t="str">
            <v>F521957</v>
          </cell>
          <cell r="C6516" t="str">
            <v>F521957</v>
          </cell>
          <cell r="D6516">
            <v>9</v>
          </cell>
          <cell r="E6516" t="str">
            <v>F</v>
          </cell>
        </row>
        <row r="6517">
          <cell r="B6517" t="str">
            <v>F522317</v>
          </cell>
          <cell r="C6517" t="str">
            <v>F522317</v>
          </cell>
          <cell r="D6517">
            <v>9</v>
          </cell>
          <cell r="E6517" t="str">
            <v>F</v>
          </cell>
        </row>
        <row r="6518">
          <cell r="B6518" t="str">
            <v>1000BLEDGERS</v>
          </cell>
          <cell r="C6518" t="str">
            <v>BLEDGERS</v>
          </cell>
          <cell r="D6518">
            <v>8</v>
          </cell>
          <cell r="E6518" t="str">
            <v>G</v>
          </cell>
        </row>
        <row r="6519">
          <cell r="B6519" t="str">
            <v>F500220</v>
          </cell>
          <cell r="C6519" t="str">
            <v>F500220</v>
          </cell>
          <cell r="D6519">
            <v>9</v>
          </cell>
          <cell r="E6519" t="str">
            <v>F</v>
          </cell>
        </row>
        <row r="6520">
          <cell r="B6520" t="str">
            <v>F500222</v>
          </cell>
          <cell r="C6520" t="str">
            <v>F500222</v>
          </cell>
          <cell r="D6520">
            <v>9</v>
          </cell>
          <cell r="E6520" t="str">
            <v>F</v>
          </cell>
        </row>
        <row r="6521">
          <cell r="B6521" t="str">
            <v>F520052</v>
          </cell>
          <cell r="C6521" t="str">
            <v>F520052</v>
          </cell>
          <cell r="D6521">
            <v>9</v>
          </cell>
          <cell r="E6521" t="str">
            <v>F</v>
          </cell>
        </row>
        <row r="6522">
          <cell r="B6522" t="str">
            <v>F520886</v>
          </cell>
          <cell r="C6522" t="str">
            <v>F520886</v>
          </cell>
          <cell r="D6522">
            <v>9</v>
          </cell>
          <cell r="E6522" t="str">
            <v>F</v>
          </cell>
        </row>
        <row r="6523">
          <cell r="B6523" t="str">
            <v>F521246</v>
          </cell>
          <cell r="C6523" t="str">
            <v>F521246</v>
          </cell>
          <cell r="D6523">
            <v>9</v>
          </cell>
          <cell r="E6523" t="str">
            <v>F</v>
          </cell>
        </row>
        <row r="6524">
          <cell r="B6524" t="str">
            <v>F521606</v>
          </cell>
          <cell r="C6524" t="str">
            <v>F521606</v>
          </cell>
          <cell r="D6524">
            <v>9</v>
          </cell>
          <cell r="E6524" t="str">
            <v>F</v>
          </cell>
        </row>
        <row r="6525">
          <cell r="B6525" t="str">
            <v>F521966</v>
          </cell>
          <cell r="C6525" t="str">
            <v>F521966</v>
          </cell>
          <cell r="D6525">
            <v>9</v>
          </cell>
          <cell r="E6525" t="str">
            <v>F</v>
          </cell>
        </row>
        <row r="6526">
          <cell r="B6526" t="str">
            <v>F522326</v>
          </cell>
          <cell r="C6526" t="str">
            <v>F522326</v>
          </cell>
          <cell r="D6526">
            <v>9</v>
          </cell>
          <cell r="E6526" t="str">
            <v>F</v>
          </cell>
        </row>
        <row r="6527">
          <cell r="B6527" t="str">
            <v>F523253</v>
          </cell>
          <cell r="C6527" t="str">
            <v>F523253</v>
          </cell>
          <cell r="D6527">
            <v>9</v>
          </cell>
          <cell r="E6527" t="str">
            <v>F</v>
          </cell>
        </row>
        <row r="6528">
          <cell r="B6528" t="str">
            <v>F523308</v>
          </cell>
          <cell r="C6528" t="str">
            <v>F523308</v>
          </cell>
          <cell r="D6528">
            <v>9</v>
          </cell>
          <cell r="E6528" t="str">
            <v>F</v>
          </cell>
        </row>
        <row r="6529">
          <cell r="B6529" t="str">
            <v>1000BBUSPLNG</v>
          </cell>
          <cell r="C6529" t="str">
            <v>BBUSPLNG</v>
          </cell>
          <cell r="D6529">
            <v>6</v>
          </cell>
          <cell r="E6529" t="str">
            <v>G</v>
          </cell>
        </row>
        <row r="6530">
          <cell r="B6530" t="str">
            <v>F500010</v>
          </cell>
          <cell r="C6530" t="str">
            <v>F500010</v>
          </cell>
          <cell r="D6530">
            <v>7</v>
          </cell>
          <cell r="E6530" t="str">
            <v>F</v>
          </cell>
        </row>
        <row r="6531">
          <cell r="B6531" t="str">
            <v>F500012</v>
          </cell>
          <cell r="C6531" t="str">
            <v>F500012</v>
          </cell>
          <cell r="D6531">
            <v>7</v>
          </cell>
          <cell r="E6531" t="str">
            <v>F</v>
          </cell>
        </row>
        <row r="6532">
          <cell r="B6532" t="str">
            <v>F520151</v>
          </cell>
          <cell r="C6532" t="str">
            <v>F520151</v>
          </cell>
          <cell r="D6532">
            <v>7</v>
          </cell>
          <cell r="E6532" t="str">
            <v>F</v>
          </cell>
        </row>
        <row r="6533">
          <cell r="B6533" t="str">
            <v>F520839</v>
          </cell>
          <cell r="C6533" t="str">
            <v>F520839</v>
          </cell>
          <cell r="D6533">
            <v>7</v>
          </cell>
          <cell r="E6533" t="str">
            <v>F</v>
          </cell>
        </row>
        <row r="6534">
          <cell r="B6534" t="str">
            <v>F521199</v>
          </cell>
          <cell r="C6534" t="str">
            <v>F521199</v>
          </cell>
          <cell r="D6534">
            <v>7</v>
          </cell>
          <cell r="E6534" t="str">
            <v>F</v>
          </cell>
        </row>
        <row r="6535">
          <cell r="B6535" t="str">
            <v>F521559</v>
          </cell>
          <cell r="C6535" t="str">
            <v>F521559</v>
          </cell>
          <cell r="D6535">
            <v>7</v>
          </cell>
          <cell r="E6535" t="str">
            <v>F</v>
          </cell>
        </row>
        <row r="6536">
          <cell r="B6536" t="str">
            <v>F521919</v>
          </cell>
          <cell r="C6536" t="str">
            <v>F521919</v>
          </cell>
          <cell r="D6536">
            <v>7</v>
          </cell>
          <cell r="E6536" t="str">
            <v>F</v>
          </cell>
        </row>
        <row r="6537">
          <cell r="B6537" t="str">
            <v>F522279</v>
          </cell>
          <cell r="C6537" t="str">
            <v>F522279</v>
          </cell>
          <cell r="D6537">
            <v>7</v>
          </cell>
          <cell r="E6537" t="str">
            <v>F</v>
          </cell>
        </row>
        <row r="6538">
          <cell r="B6538" t="str">
            <v>1000BPFMFPA</v>
          </cell>
          <cell r="C6538" t="str">
            <v>BPFMFPA</v>
          </cell>
          <cell r="D6538">
            <v>8</v>
          </cell>
          <cell r="E6538" t="str">
            <v>G</v>
          </cell>
        </row>
        <row r="6539">
          <cell r="B6539" t="str">
            <v>F520141</v>
          </cell>
          <cell r="C6539" t="str">
            <v>F520141</v>
          </cell>
          <cell r="D6539">
            <v>9</v>
          </cell>
          <cell r="E6539" t="str">
            <v>F</v>
          </cell>
        </row>
        <row r="6540">
          <cell r="B6540" t="str">
            <v>F521083</v>
          </cell>
          <cell r="C6540" t="str">
            <v>F521083</v>
          </cell>
          <cell r="D6540">
            <v>9</v>
          </cell>
          <cell r="E6540" t="str">
            <v>F</v>
          </cell>
        </row>
        <row r="6541">
          <cell r="B6541" t="str">
            <v>F521443</v>
          </cell>
          <cell r="C6541" t="str">
            <v>F521443</v>
          </cell>
          <cell r="D6541">
            <v>9</v>
          </cell>
          <cell r="E6541" t="str">
            <v>F</v>
          </cell>
        </row>
        <row r="6542">
          <cell r="B6542" t="str">
            <v>F521803</v>
          </cell>
          <cell r="C6542" t="str">
            <v>F521803</v>
          </cell>
          <cell r="D6542">
            <v>9</v>
          </cell>
          <cell r="E6542" t="str">
            <v>F</v>
          </cell>
        </row>
        <row r="6543">
          <cell r="B6543" t="str">
            <v>F522163</v>
          </cell>
          <cell r="C6543" t="str">
            <v>F522163</v>
          </cell>
          <cell r="D6543">
            <v>9</v>
          </cell>
          <cell r="E6543" t="str">
            <v>F</v>
          </cell>
        </row>
        <row r="6544">
          <cell r="B6544" t="str">
            <v>F522523</v>
          </cell>
          <cell r="C6544" t="str">
            <v>F522523</v>
          </cell>
          <cell r="D6544">
            <v>9</v>
          </cell>
          <cell r="E6544" t="str">
            <v>F</v>
          </cell>
        </row>
        <row r="6545">
          <cell r="B6545" t="str">
            <v>1000BPFMPM</v>
          </cell>
          <cell r="C6545" t="str">
            <v>BPFMPM</v>
          </cell>
          <cell r="D6545">
            <v>8</v>
          </cell>
          <cell r="E6545" t="str">
            <v>G</v>
          </cell>
        </row>
        <row r="6546">
          <cell r="B6546" t="str">
            <v>F520128</v>
          </cell>
          <cell r="C6546" t="str">
            <v>F520128</v>
          </cell>
          <cell r="D6546">
            <v>9</v>
          </cell>
          <cell r="E6546" t="str">
            <v>F</v>
          </cell>
        </row>
        <row r="6547">
          <cell r="B6547" t="str">
            <v>F521080</v>
          </cell>
          <cell r="C6547" t="str">
            <v>F521080</v>
          </cell>
          <cell r="D6547">
            <v>9</v>
          </cell>
          <cell r="E6547" t="str">
            <v>F</v>
          </cell>
        </row>
        <row r="6548">
          <cell r="B6548" t="str">
            <v>F521440</v>
          </cell>
          <cell r="C6548" t="str">
            <v>F521440</v>
          </cell>
          <cell r="D6548">
            <v>9</v>
          </cell>
          <cell r="E6548" t="str">
            <v>F</v>
          </cell>
        </row>
        <row r="6549">
          <cell r="B6549" t="str">
            <v>F521800</v>
          </cell>
          <cell r="C6549" t="str">
            <v>F521800</v>
          </cell>
          <cell r="D6549">
            <v>9</v>
          </cell>
          <cell r="E6549" t="str">
            <v>F</v>
          </cell>
        </row>
        <row r="6550">
          <cell r="B6550" t="str">
            <v>F522160</v>
          </cell>
          <cell r="C6550" t="str">
            <v>F522160</v>
          </cell>
          <cell r="D6550">
            <v>9</v>
          </cell>
          <cell r="E6550" t="str">
            <v>F</v>
          </cell>
        </row>
        <row r="6551">
          <cell r="B6551" t="str">
            <v>F522520</v>
          </cell>
          <cell r="C6551" t="str">
            <v>F522520</v>
          </cell>
          <cell r="D6551">
            <v>9</v>
          </cell>
          <cell r="E6551" t="str">
            <v>F</v>
          </cell>
        </row>
        <row r="6552">
          <cell r="B6552" t="str">
            <v>1000BCOSTMGMT</v>
          </cell>
          <cell r="C6552" t="str">
            <v>BCOSTMGMT</v>
          </cell>
          <cell r="D6552">
            <v>6</v>
          </cell>
          <cell r="E6552" t="str">
            <v>G</v>
          </cell>
        </row>
        <row r="6553">
          <cell r="B6553" t="str">
            <v>1000BFIS</v>
          </cell>
          <cell r="C6553" t="str">
            <v>BFIS</v>
          </cell>
          <cell r="D6553">
            <v>8</v>
          </cell>
          <cell r="E6553" t="str">
            <v>G</v>
          </cell>
        </row>
        <row r="6554">
          <cell r="B6554" t="str">
            <v>F500124</v>
          </cell>
          <cell r="C6554" t="str">
            <v>F500124</v>
          </cell>
          <cell r="D6554">
            <v>9</v>
          </cell>
          <cell r="E6554" t="str">
            <v>F</v>
          </cell>
        </row>
        <row r="6555">
          <cell r="B6555" t="str">
            <v>F520137</v>
          </cell>
          <cell r="C6555" t="str">
            <v>F520137</v>
          </cell>
          <cell r="D6555">
            <v>9</v>
          </cell>
          <cell r="E6555" t="str">
            <v>F</v>
          </cell>
        </row>
        <row r="6556">
          <cell r="B6556" t="str">
            <v>F520863</v>
          </cell>
          <cell r="C6556" t="str">
            <v>F520863</v>
          </cell>
          <cell r="D6556">
            <v>9</v>
          </cell>
          <cell r="E6556" t="str">
            <v>F</v>
          </cell>
        </row>
        <row r="6557">
          <cell r="B6557" t="str">
            <v>F521223</v>
          </cell>
          <cell r="C6557" t="str">
            <v>F521223</v>
          </cell>
          <cell r="D6557">
            <v>9</v>
          </cell>
          <cell r="E6557" t="str">
            <v>F</v>
          </cell>
        </row>
        <row r="6558">
          <cell r="B6558" t="str">
            <v>F521583</v>
          </cell>
          <cell r="C6558" t="str">
            <v>F521583</v>
          </cell>
          <cell r="D6558">
            <v>9</v>
          </cell>
          <cell r="E6558" t="str">
            <v>F</v>
          </cell>
        </row>
        <row r="6559">
          <cell r="B6559" t="str">
            <v>F521943</v>
          </cell>
          <cell r="C6559" t="str">
            <v>F521943</v>
          </cell>
          <cell r="D6559">
            <v>9</v>
          </cell>
          <cell r="E6559" t="str">
            <v>F</v>
          </cell>
        </row>
        <row r="6560">
          <cell r="B6560" t="str">
            <v>F522303</v>
          </cell>
          <cell r="C6560" t="str">
            <v>F522303</v>
          </cell>
          <cell r="D6560">
            <v>9</v>
          </cell>
          <cell r="E6560" t="str">
            <v>F</v>
          </cell>
        </row>
        <row r="6561">
          <cell r="B6561" t="str">
            <v>1000BIMMOBLB</v>
          </cell>
          <cell r="C6561" t="str">
            <v>BIMMOBLB</v>
          </cell>
          <cell r="D6561">
            <v>8</v>
          </cell>
          <cell r="E6561" t="str">
            <v>G</v>
          </cell>
        </row>
        <row r="6562">
          <cell r="B6562" t="str">
            <v>F500173</v>
          </cell>
          <cell r="C6562" t="str">
            <v>F500173</v>
          </cell>
          <cell r="D6562">
            <v>9</v>
          </cell>
          <cell r="E6562" t="str">
            <v>F</v>
          </cell>
        </row>
        <row r="6563">
          <cell r="B6563" t="str">
            <v>F500174</v>
          </cell>
          <cell r="C6563" t="str">
            <v>F500174</v>
          </cell>
          <cell r="D6563">
            <v>9</v>
          </cell>
          <cell r="E6563" t="str">
            <v>F</v>
          </cell>
        </row>
        <row r="6564">
          <cell r="B6564" t="str">
            <v>F500175</v>
          </cell>
          <cell r="C6564" t="str">
            <v>F500175</v>
          </cell>
          <cell r="D6564">
            <v>9</v>
          </cell>
          <cell r="E6564" t="str">
            <v>F</v>
          </cell>
        </row>
        <row r="6565">
          <cell r="B6565" t="str">
            <v>F520149</v>
          </cell>
          <cell r="C6565" t="str">
            <v>F520149</v>
          </cell>
          <cell r="D6565">
            <v>9</v>
          </cell>
          <cell r="E6565" t="str">
            <v>F</v>
          </cell>
        </row>
        <row r="6566">
          <cell r="B6566" t="str">
            <v>F520874</v>
          </cell>
          <cell r="C6566" t="str">
            <v>F520874</v>
          </cell>
          <cell r="D6566">
            <v>9</v>
          </cell>
          <cell r="E6566" t="str">
            <v>F</v>
          </cell>
        </row>
        <row r="6567">
          <cell r="B6567" t="str">
            <v>F521234</v>
          </cell>
          <cell r="C6567" t="str">
            <v>F521234</v>
          </cell>
          <cell r="D6567">
            <v>9</v>
          </cell>
          <cell r="E6567" t="str">
            <v>F</v>
          </cell>
        </row>
        <row r="6568">
          <cell r="B6568" t="str">
            <v>F521594</v>
          </cell>
          <cell r="C6568" t="str">
            <v>F521594</v>
          </cell>
          <cell r="D6568">
            <v>9</v>
          </cell>
          <cell r="E6568" t="str">
            <v>F</v>
          </cell>
        </row>
        <row r="6569">
          <cell r="B6569" t="str">
            <v>F521954</v>
          </cell>
          <cell r="C6569" t="str">
            <v>F521954</v>
          </cell>
          <cell r="D6569">
            <v>9</v>
          </cell>
          <cell r="E6569" t="str">
            <v>F</v>
          </cell>
        </row>
        <row r="6570">
          <cell r="B6570" t="str">
            <v>F522314</v>
          </cell>
          <cell r="C6570" t="str">
            <v>F522314</v>
          </cell>
          <cell r="D6570">
            <v>9</v>
          </cell>
          <cell r="E6570" t="str">
            <v>F</v>
          </cell>
        </row>
        <row r="6571">
          <cell r="B6571" t="str">
            <v>1000BPMOCOMG</v>
          </cell>
          <cell r="C6571" t="str">
            <v>BPMOCOMG</v>
          </cell>
          <cell r="D6571">
            <v>8</v>
          </cell>
          <cell r="E6571" t="str">
            <v>G</v>
          </cell>
        </row>
        <row r="6572">
          <cell r="B6572" t="str">
            <v>F500151</v>
          </cell>
          <cell r="C6572" t="str">
            <v>F500151</v>
          </cell>
          <cell r="D6572">
            <v>9</v>
          </cell>
          <cell r="E6572" t="str">
            <v>F</v>
          </cell>
        </row>
        <row r="6573">
          <cell r="B6573" t="str">
            <v>F500153</v>
          </cell>
          <cell r="C6573" t="str">
            <v>F500153</v>
          </cell>
          <cell r="D6573">
            <v>9</v>
          </cell>
          <cell r="E6573" t="str">
            <v>F</v>
          </cell>
        </row>
        <row r="6574">
          <cell r="B6574" t="str">
            <v>F520143</v>
          </cell>
          <cell r="C6574" t="str">
            <v>F520143</v>
          </cell>
          <cell r="D6574">
            <v>9</v>
          </cell>
          <cell r="E6574" t="str">
            <v>F</v>
          </cell>
        </row>
        <row r="6575">
          <cell r="B6575" t="str">
            <v>F520867</v>
          </cell>
          <cell r="C6575" t="str">
            <v>F520867</v>
          </cell>
          <cell r="D6575">
            <v>9</v>
          </cell>
          <cell r="E6575" t="str">
            <v>F</v>
          </cell>
        </row>
        <row r="6576">
          <cell r="B6576" t="str">
            <v>F521227</v>
          </cell>
          <cell r="C6576" t="str">
            <v>F521227</v>
          </cell>
          <cell r="D6576">
            <v>9</v>
          </cell>
          <cell r="E6576" t="str">
            <v>F</v>
          </cell>
        </row>
        <row r="6577">
          <cell r="B6577" t="str">
            <v>F521587</v>
          </cell>
          <cell r="C6577" t="str">
            <v>F521587</v>
          </cell>
          <cell r="D6577">
            <v>9</v>
          </cell>
          <cell r="E6577" t="str">
            <v>F</v>
          </cell>
        </row>
        <row r="6578">
          <cell r="B6578" t="str">
            <v>F521947</v>
          </cell>
          <cell r="C6578" t="str">
            <v>F521947</v>
          </cell>
          <cell r="D6578">
            <v>9</v>
          </cell>
          <cell r="E6578" t="str">
            <v>F</v>
          </cell>
        </row>
        <row r="6579">
          <cell r="B6579" t="str">
            <v>F522307</v>
          </cell>
          <cell r="C6579" t="str">
            <v>F522307</v>
          </cell>
          <cell r="D6579">
            <v>9</v>
          </cell>
          <cell r="E6579" t="str">
            <v>F</v>
          </cell>
        </row>
        <row r="6580">
          <cell r="B6580" t="str">
            <v>F523285</v>
          </cell>
          <cell r="C6580" t="str">
            <v>F523285</v>
          </cell>
          <cell r="D6580">
            <v>9</v>
          </cell>
          <cell r="E6580" t="str">
            <v>F</v>
          </cell>
        </row>
        <row r="6581">
          <cell r="B6581" t="str">
            <v>1000BPWDFMGMT</v>
          </cell>
          <cell r="C6581" t="str">
            <v>BPWDFMGMT</v>
          </cell>
          <cell r="D6581">
            <v>8</v>
          </cell>
          <cell r="E6581" t="str">
            <v>G</v>
          </cell>
        </row>
        <row r="6582">
          <cell r="B6582" t="str">
            <v>F500112</v>
          </cell>
          <cell r="C6582" t="str">
            <v>F500112</v>
          </cell>
          <cell r="D6582">
            <v>9</v>
          </cell>
          <cell r="E6582" t="str">
            <v>F</v>
          </cell>
        </row>
        <row r="6583">
          <cell r="B6583" t="str">
            <v>F500113</v>
          </cell>
          <cell r="C6583" t="str">
            <v>F500113</v>
          </cell>
          <cell r="D6583">
            <v>9</v>
          </cell>
          <cell r="E6583" t="str">
            <v>F</v>
          </cell>
        </row>
        <row r="6584">
          <cell r="B6584" t="str">
            <v>F500114</v>
          </cell>
          <cell r="C6584" t="str">
            <v>F500114</v>
          </cell>
          <cell r="D6584">
            <v>9</v>
          </cell>
          <cell r="E6584" t="str">
            <v>F</v>
          </cell>
        </row>
        <row r="6585">
          <cell r="B6585" t="str">
            <v>F500115</v>
          </cell>
          <cell r="C6585" t="str">
            <v>F500115</v>
          </cell>
          <cell r="D6585">
            <v>9</v>
          </cell>
          <cell r="E6585" t="str">
            <v>F</v>
          </cell>
        </row>
        <row r="6586">
          <cell r="B6586" t="str">
            <v>F520136</v>
          </cell>
          <cell r="C6586" t="str">
            <v>F520136</v>
          </cell>
          <cell r="D6586">
            <v>9</v>
          </cell>
          <cell r="E6586" t="str">
            <v>F</v>
          </cell>
        </row>
        <row r="6587">
          <cell r="B6587" t="str">
            <v>F520859</v>
          </cell>
          <cell r="C6587" t="str">
            <v>F520859</v>
          </cell>
          <cell r="D6587">
            <v>9</v>
          </cell>
          <cell r="E6587" t="str">
            <v>F</v>
          </cell>
        </row>
        <row r="6588">
          <cell r="B6588" t="str">
            <v>F521219</v>
          </cell>
          <cell r="C6588" t="str">
            <v>F521219</v>
          </cell>
          <cell r="D6588">
            <v>9</v>
          </cell>
          <cell r="E6588" t="str">
            <v>F</v>
          </cell>
        </row>
        <row r="6589">
          <cell r="B6589" t="str">
            <v>F521579</v>
          </cell>
          <cell r="C6589" t="str">
            <v>F521579</v>
          </cell>
          <cell r="D6589">
            <v>9</v>
          </cell>
          <cell r="E6589" t="str">
            <v>F</v>
          </cell>
        </row>
        <row r="6590">
          <cell r="B6590" t="str">
            <v>F521939</v>
          </cell>
          <cell r="C6590" t="str">
            <v>F521939</v>
          </cell>
          <cell r="D6590">
            <v>9</v>
          </cell>
          <cell r="E6590" t="str">
            <v>F</v>
          </cell>
        </row>
        <row r="6591">
          <cell r="B6591" t="str">
            <v>F522299</v>
          </cell>
          <cell r="C6591" t="str">
            <v>F522299</v>
          </cell>
          <cell r="D6591">
            <v>9</v>
          </cell>
          <cell r="E6591" t="str">
            <v>F</v>
          </cell>
        </row>
        <row r="6592">
          <cell r="B6592" t="str">
            <v>1000BPWNWSEFM</v>
          </cell>
          <cell r="C6592" t="str">
            <v>BPWNWSEFM</v>
          </cell>
          <cell r="D6592">
            <v>10</v>
          </cell>
          <cell r="E6592" t="str">
            <v>G</v>
          </cell>
        </row>
        <row r="6593">
          <cell r="B6593" t="str">
            <v>F520144</v>
          </cell>
          <cell r="C6593" t="str">
            <v>F520144</v>
          </cell>
          <cell r="D6593">
            <v>11</v>
          </cell>
          <cell r="E6593" t="str">
            <v>F</v>
          </cell>
        </row>
        <row r="6594">
          <cell r="B6594" t="str">
            <v>F520155</v>
          </cell>
          <cell r="C6594" t="str">
            <v>F520155</v>
          </cell>
          <cell r="D6594">
            <v>11</v>
          </cell>
          <cell r="E6594" t="str">
            <v>F</v>
          </cell>
        </row>
        <row r="6595">
          <cell r="B6595" t="str">
            <v>F521084</v>
          </cell>
          <cell r="C6595" t="str">
            <v>F521084</v>
          </cell>
          <cell r="D6595">
            <v>11</v>
          </cell>
          <cell r="E6595" t="str">
            <v>F</v>
          </cell>
        </row>
        <row r="6596">
          <cell r="B6596" t="str">
            <v>F521444</v>
          </cell>
          <cell r="C6596" t="str">
            <v>F521444</v>
          </cell>
          <cell r="D6596">
            <v>11</v>
          </cell>
          <cell r="E6596" t="str">
            <v>F</v>
          </cell>
        </row>
        <row r="6597">
          <cell r="B6597" t="str">
            <v>F521804</v>
          </cell>
          <cell r="C6597" t="str">
            <v>F521804</v>
          </cell>
          <cell r="D6597">
            <v>11</v>
          </cell>
          <cell r="E6597" t="str">
            <v>F</v>
          </cell>
        </row>
        <row r="6598">
          <cell r="B6598" t="str">
            <v>F522164</v>
          </cell>
          <cell r="C6598" t="str">
            <v>F522164</v>
          </cell>
          <cell r="D6598">
            <v>11</v>
          </cell>
          <cell r="E6598" t="str">
            <v>F</v>
          </cell>
        </row>
        <row r="6599">
          <cell r="B6599" t="str">
            <v>F522524</v>
          </cell>
          <cell r="C6599" t="str">
            <v>F522524</v>
          </cell>
          <cell r="D6599">
            <v>11</v>
          </cell>
          <cell r="E6599" t="str">
            <v>F</v>
          </cell>
        </row>
        <row r="6600">
          <cell r="B6600" t="str">
            <v>1000CCMFINMG</v>
          </cell>
          <cell r="C6600" t="str">
            <v>CCMFINMG</v>
          </cell>
          <cell r="D6600">
            <v>10</v>
          </cell>
          <cell r="E6600" t="str">
            <v>G</v>
          </cell>
        </row>
        <row r="6601">
          <cell r="B6601" t="str">
            <v>1000PWDOOFM</v>
          </cell>
          <cell r="C6601" t="str">
            <v>PWDOOFM</v>
          </cell>
          <cell r="D6601">
            <v>10</v>
          </cell>
          <cell r="E6601" t="str">
            <v>G</v>
          </cell>
        </row>
        <row r="6602">
          <cell r="B6602" t="str">
            <v>1000TDCORSUP</v>
          </cell>
          <cell r="C6602" t="str">
            <v>TDCORSUP</v>
          </cell>
          <cell r="D6602">
            <v>10</v>
          </cell>
          <cell r="E6602" t="str">
            <v>G</v>
          </cell>
        </row>
        <row r="6603">
          <cell r="B6603" t="str">
            <v>1000BTDCOSSUP</v>
          </cell>
          <cell r="C6603" t="str">
            <v>BTDCOSSUP</v>
          </cell>
          <cell r="D6603">
            <v>8</v>
          </cell>
          <cell r="E6603" t="str">
            <v>G</v>
          </cell>
        </row>
        <row r="6604">
          <cell r="B6604" t="str">
            <v>F500269</v>
          </cell>
          <cell r="C6604" t="str">
            <v>F500269</v>
          </cell>
          <cell r="D6604">
            <v>9</v>
          </cell>
          <cell r="E6604" t="str">
            <v>F</v>
          </cell>
        </row>
        <row r="6605">
          <cell r="B6605" t="str">
            <v>F520156</v>
          </cell>
          <cell r="C6605" t="str">
            <v>F520156</v>
          </cell>
          <cell r="D6605">
            <v>9</v>
          </cell>
          <cell r="E6605" t="str">
            <v>F</v>
          </cell>
        </row>
        <row r="6606">
          <cell r="B6606" t="str">
            <v>F520909</v>
          </cell>
          <cell r="C6606" t="str">
            <v>F520909</v>
          </cell>
          <cell r="D6606">
            <v>9</v>
          </cell>
          <cell r="E6606" t="str">
            <v>F</v>
          </cell>
        </row>
        <row r="6607">
          <cell r="B6607" t="str">
            <v>F521269</v>
          </cell>
          <cell r="C6607" t="str">
            <v>F521269</v>
          </cell>
          <cell r="D6607">
            <v>9</v>
          </cell>
          <cell r="E6607" t="str">
            <v>F</v>
          </cell>
        </row>
        <row r="6608">
          <cell r="B6608" t="str">
            <v>F521629</v>
          </cell>
          <cell r="C6608" t="str">
            <v>F521629</v>
          </cell>
          <cell r="D6608">
            <v>9</v>
          </cell>
          <cell r="E6608" t="str">
            <v>F</v>
          </cell>
        </row>
        <row r="6609">
          <cell r="B6609" t="str">
            <v>F521989</v>
          </cell>
          <cell r="C6609" t="str">
            <v>F521989</v>
          </cell>
          <cell r="D6609">
            <v>9</v>
          </cell>
          <cell r="E6609" t="str">
            <v>F</v>
          </cell>
        </row>
        <row r="6610">
          <cell r="B6610" t="str">
            <v>F522349</v>
          </cell>
          <cell r="C6610" t="str">
            <v>F522349</v>
          </cell>
          <cell r="D6610">
            <v>9</v>
          </cell>
          <cell r="E6610" t="str">
            <v>F</v>
          </cell>
        </row>
        <row r="6611">
          <cell r="B6611" t="str">
            <v>F523316</v>
          </cell>
          <cell r="C6611" t="str">
            <v>F523316</v>
          </cell>
          <cell r="D6611">
            <v>9</v>
          </cell>
          <cell r="E6611" t="str">
            <v>F</v>
          </cell>
        </row>
        <row r="6612">
          <cell r="B6612" t="str">
            <v>1000CSTMGSTFF</v>
          </cell>
          <cell r="C6612" t="str">
            <v>CSTMGSTFF</v>
          </cell>
          <cell r="D6612">
            <v>8</v>
          </cell>
          <cell r="E6612" t="str">
            <v>G</v>
          </cell>
        </row>
        <row r="6613">
          <cell r="B6613" t="str">
            <v>1000BFACMGMT</v>
          </cell>
          <cell r="C6613" t="str">
            <v>BFACMGMT</v>
          </cell>
          <cell r="D6613">
            <v>6</v>
          </cell>
          <cell r="E6613" t="str">
            <v>G</v>
          </cell>
        </row>
        <row r="6614">
          <cell r="B6614" t="str">
            <v>F500273</v>
          </cell>
          <cell r="C6614" t="str">
            <v>F500273</v>
          </cell>
          <cell r="D6614">
            <v>7</v>
          </cell>
          <cell r="E6614" t="str">
            <v>F</v>
          </cell>
        </row>
        <row r="6615">
          <cell r="B6615" t="str">
            <v>F500274</v>
          </cell>
          <cell r="C6615" t="str">
            <v>F500274</v>
          </cell>
          <cell r="D6615">
            <v>7</v>
          </cell>
          <cell r="E6615" t="str">
            <v>F</v>
          </cell>
        </row>
        <row r="6616">
          <cell r="B6616" t="str">
            <v>F500275</v>
          </cell>
          <cell r="C6616" t="str">
            <v>F500275</v>
          </cell>
          <cell r="D6616">
            <v>7</v>
          </cell>
          <cell r="E6616" t="str">
            <v>F</v>
          </cell>
        </row>
        <row r="6617">
          <cell r="B6617" t="str">
            <v>F500276</v>
          </cell>
          <cell r="C6617" t="str">
            <v>F500276</v>
          </cell>
          <cell r="D6617">
            <v>7</v>
          </cell>
          <cell r="E6617" t="str">
            <v>F</v>
          </cell>
        </row>
        <row r="6618">
          <cell r="B6618" t="str">
            <v>F500278</v>
          </cell>
          <cell r="C6618" t="str">
            <v>F500278</v>
          </cell>
          <cell r="D6618">
            <v>7</v>
          </cell>
          <cell r="E6618" t="str">
            <v>F</v>
          </cell>
        </row>
        <row r="6619">
          <cell r="B6619" t="str">
            <v>F520024</v>
          </cell>
          <cell r="C6619" t="str">
            <v>F520024</v>
          </cell>
          <cell r="D6619">
            <v>7</v>
          </cell>
          <cell r="E6619" t="str">
            <v>F</v>
          </cell>
        </row>
        <row r="6620">
          <cell r="B6620" t="str">
            <v>F520034</v>
          </cell>
          <cell r="C6620" t="str">
            <v>F520034</v>
          </cell>
          <cell r="D6620">
            <v>7</v>
          </cell>
          <cell r="E6620" t="str">
            <v>F</v>
          </cell>
        </row>
        <row r="6621">
          <cell r="B6621" t="str">
            <v>F520145</v>
          </cell>
          <cell r="C6621" t="str">
            <v>F520145</v>
          </cell>
          <cell r="D6621">
            <v>7</v>
          </cell>
          <cell r="E6621" t="str">
            <v>F</v>
          </cell>
        </row>
        <row r="6622">
          <cell r="B6622" t="str">
            <v>F520146</v>
          </cell>
          <cell r="C6622" t="str">
            <v>F520146</v>
          </cell>
          <cell r="D6622">
            <v>7</v>
          </cell>
          <cell r="E6622" t="str">
            <v>F</v>
          </cell>
        </row>
        <row r="6623">
          <cell r="B6623" t="str">
            <v>F520910</v>
          </cell>
          <cell r="C6623" t="str">
            <v>F520910</v>
          </cell>
          <cell r="D6623">
            <v>7</v>
          </cell>
          <cell r="E6623" t="str">
            <v>F</v>
          </cell>
        </row>
        <row r="6624">
          <cell r="B6624" t="str">
            <v>F521270</v>
          </cell>
          <cell r="C6624" t="str">
            <v>F521270</v>
          </cell>
          <cell r="D6624">
            <v>7</v>
          </cell>
          <cell r="E6624" t="str">
            <v>F</v>
          </cell>
        </row>
        <row r="6625">
          <cell r="B6625" t="str">
            <v>F521630</v>
          </cell>
          <cell r="C6625" t="str">
            <v>F521630</v>
          </cell>
          <cell r="D6625">
            <v>7</v>
          </cell>
          <cell r="E6625" t="str">
            <v>F</v>
          </cell>
        </row>
        <row r="6626">
          <cell r="B6626" t="str">
            <v>F521990</v>
          </cell>
          <cell r="C6626" t="str">
            <v>F521990</v>
          </cell>
          <cell r="D6626">
            <v>7</v>
          </cell>
          <cell r="E6626" t="str">
            <v>F</v>
          </cell>
        </row>
        <row r="6627">
          <cell r="B6627" t="str">
            <v>F522350</v>
          </cell>
          <cell r="C6627" t="str">
            <v>F522350</v>
          </cell>
          <cell r="D6627">
            <v>7</v>
          </cell>
          <cell r="E6627" t="str">
            <v>F</v>
          </cell>
        </row>
        <row r="6628">
          <cell r="B6628" t="str">
            <v>F522705</v>
          </cell>
          <cell r="C6628" t="str">
            <v>F522705</v>
          </cell>
          <cell r="D6628">
            <v>7</v>
          </cell>
          <cell r="E6628" t="str">
            <v>F</v>
          </cell>
        </row>
        <row r="6629">
          <cell r="B6629" t="str">
            <v>1000BMANAGMT</v>
          </cell>
          <cell r="C6629" t="str">
            <v>BMANAGMT</v>
          </cell>
          <cell r="D6629">
            <v>6</v>
          </cell>
          <cell r="E6629" t="str">
            <v>G</v>
          </cell>
        </row>
        <row r="6630">
          <cell r="B6630" t="str">
            <v>F500011</v>
          </cell>
          <cell r="C6630" t="str">
            <v>F500011</v>
          </cell>
          <cell r="D6630">
            <v>7</v>
          </cell>
          <cell r="E6630" t="str">
            <v>F</v>
          </cell>
        </row>
        <row r="6631">
          <cell r="B6631" t="str">
            <v>F500109</v>
          </cell>
          <cell r="C6631" t="str">
            <v>F500109</v>
          </cell>
          <cell r="D6631">
            <v>7</v>
          </cell>
          <cell r="E6631" t="str">
            <v>F</v>
          </cell>
        </row>
        <row r="6632">
          <cell r="B6632" t="str">
            <v>F500123</v>
          </cell>
          <cell r="C6632" t="str">
            <v>F500123</v>
          </cell>
          <cell r="D6632">
            <v>7</v>
          </cell>
          <cell r="E6632" t="str">
            <v>F</v>
          </cell>
        </row>
        <row r="6633">
          <cell r="B6633" t="str">
            <v>F500145</v>
          </cell>
          <cell r="C6633" t="str">
            <v>F500145</v>
          </cell>
          <cell r="D6633">
            <v>7</v>
          </cell>
          <cell r="E6633" t="str">
            <v>F</v>
          </cell>
        </row>
        <row r="6634">
          <cell r="B6634" t="str">
            <v>F500146</v>
          </cell>
          <cell r="C6634" t="str">
            <v>F500146</v>
          </cell>
          <cell r="D6634">
            <v>7</v>
          </cell>
          <cell r="E6634" t="str">
            <v>F</v>
          </cell>
        </row>
        <row r="6635">
          <cell r="B6635" t="str">
            <v>F500147</v>
          </cell>
          <cell r="C6635" t="str">
            <v>F500147</v>
          </cell>
          <cell r="D6635">
            <v>7</v>
          </cell>
          <cell r="E6635" t="str">
            <v>F</v>
          </cell>
        </row>
        <row r="6636">
          <cell r="B6636" t="str">
            <v>F500149</v>
          </cell>
          <cell r="C6636" t="str">
            <v>F500149</v>
          </cell>
          <cell r="D6636">
            <v>7</v>
          </cell>
          <cell r="E6636" t="str">
            <v>F</v>
          </cell>
        </row>
        <row r="6637">
          <cell r="B6637" t="str">
            <v>F500179</v>
          </cell>
          <cell r="C6637" t="str">
            <v>F500179</v>
          </cell>
          <cell r="D6637">
            <v>7</v>
          </cell>
          <cell r="E6637" t="str">
            <v>F</v>
          </cell>
        </row>
        <row r="6638">
          <cell r="B6638" t="str">
            <v>F520142</v>
          </cell>
          <cell r="C6638" t="str">
            <v>F520142</v>
          </cell>
          <cell r="D6638">
            <v>7</v>
          </cell>
          <cell r="E6638" t="str">
            <v>F</v>
          </cell>
        </row>
        <row r="6639">
          <cell r="B6639" t="str">
            <v>F520148</v>
          </cell>
          <cell r="C6639" t="str">
            <v>F520148</v>
          </cell>
          <cell r="D6639">
            <v>7</v>
          </cell>
          <cell r="E6639" t="str">
            <v>F</v>
          </cell>
        </row>
        <row r="6640">
          <cell r="B6640" t="str">
            <v>F520154</v>
          </cell>
          <cell r="C6640" t="str">
            <v>F520154</v>
          </cell>
          <cell r="D6640">
            <v>7</v>
          </cell>
          <cell r="E6640" t="str">
            <v>F</v>
          </cell>
        </row>
        <row r="6641">
          <cell r="B6641" t="str">
            <v>F520837</v>
          </cell>
          <cell r="C6641" t="str">
            <v>F520837</v>
          </cell>
          <cell r="D6641">
            <v>7</v>
          </cell>
          <cell r="E6641" t="str">
            <v>F</v>
          </cell>
        </row>
        <row r="6642">
          <cell r="B6642" t="str">
            <v>F521197</v>
          </cell>
          <cell r="C6642" t="str">
            <v>F521197</v>
          </cell>
          <cell r="D6642">
            <v>7</v>
          </cell>
          <cell r="E6642" t="str">
            <v>F</v>
          </cell>
        </row>
        <row r="6643">
          <cell r="B6643" t="str">
            <v>F521557</v>
          </cell>
          <cell r="C6643" t="str">
            <v>F521557</v>
          </cell>
          <cell r="D6643">
            <v>7</v>
          </cell>
          <cell r="E6643" t="str">
            <v>F</v>
          </cell>
        </row>
        <row r="6644">
          <cell r="B6644" t="str">
            <v>F521917</v>
          </cell>
          <cell r="C6644" t="str">
            <v>F521917</v>
          </cell>
          <cell r="D6644">
            <v>7</v>
          </cell>
          <cell r="E6644" t="str">
            <v>F</v>
          </cell>
        </row>
        <row r="6645">
          <cell r="B6645" t="str">
            <v>F522277</v>
          </cell>
          <cell r="C6645" t="str">
            <v>F522277</v>
          </cell>
          <cell r="D6645">
            <v>7</v>
          </cell>
          <cell r="E6645" t="str">
            <v>F</v>
          </cell>
        </row>
        <row r="6646">
          <cell r="B6646" t="str">
            <v>1000BPYRLADM</v>
          </cell>
          <cell r="C6646" t="str">
            <v>BPYRLADM</v>
          </cell>
          <cell r="D6646">
            <v>6</v>
          </cell>
          <cell r="E6646" t="str">
            <v>G</v>
          </cell>
        </row>
        <row r="6647">
          <cell r="B6647" t="str">
            <v>F520911</v>
          </cell>
          <cell r="C6647" t="str">
            <v>F520911</v>
          </cell>
          <cell r="D6647">
            <v>7</v>
          </cell>
          <cell r="E6647" t="str">
            <v>F</v>
          </cell>
        </row>
        <row r="6648">
          <cell r="B6648" t="str">
            <v>F521271</v>
          </cell>
          <cell r="C6648" t="str">
            <v>F521271</v>
          </cell>
          <cell r="D6648">
            <v>7</v>
          </cell>
          <cell r="E6648" t="str">
            <v>F</v>
          </cell>
        </row>
        <row r="6649">
          <cell r="B6649" t="str">
            <v>F521631</v>
          </cell>
          <cell r="C6649" t="str">
            <v>F521631</v>
          </cell>
          <cell r="D6649">
            <v>7</v>
          </cell>
          <cell r="E6649" t="str">
            <v>F</v>
          </cell>
        </row>
        <row r="6650">
          <cell r="B6650" t="str">
            <v>F521991</v>
          </cell>
          <cell r="C6650" t="str">
            <v>F521991</v>
          </cell>
          <cell r="D6650">
            <v>7</v>
          </cell>
          <cell r="E6650" t="str">
            <v>F</v>
          </cell>
        </row>
        <row r="6651">
          <cell r="B6651" t="str">
            <v>F522351</v>
          </cell>
          <cell r="C6651" t="str">
            <v>F522351</v>
          </cell>
          <cell r="D6651">
            <v>7</v>
          </cell>
          <cell r="E6651" t="str">
            <v>F</v>
          </cell>
        </row>
        <row r="6652">
          <cell r="B6652" t="str">
            <v>F523401</v>
          </cell>
          <cell r="C6652" t="str">
            <v>F523401</v>
          </cell>
          <cell r="D6652">
            <v>7</v>
          </cell>
          <cell r="E6652" t="str">
            <v>F</v>
          </cell>
        </row>
        <row r="6653">
          <cell r="B6653" t="str">
            <v>F523424</v>
          </cell>
          <cell r="C6653" t="str">
            <v>F523424</v>
          </cell>
          <cell r="D6653">
            <v>7</v>
          </cell>
          <cell r="E6653" t="str">
            <v>F</v>
          </cell>
        </row>
        <row r="6654">
          <cell r="B6654" t="str">
            <v>1000ERPJMGTSUP</v>
          </cell>
          <cell r="C6654" t="str">
            <v>ERPJMGTSUP</v>
          </cell>
          <cell r="D6654">
            <v>8</v>
          </cell>
          <cell r="E6654" t="str">
            <v>G</v>
          </cell>
        </row>
        <row r="6655">
          <cell r="B6655" t="str">
            <v>F526580</v>
          </cell>
          <cell r="C6655" t="str">
            <v>F526580</v>
          </cell>
          <cell r="D6655">
            <v>9</v>
          </cell>
          <cell r="E6655" t="str">
            <v>F</v>
          </cell>
        </row>
        <row r="6656">
          <cell r="B6656" t="str">
            <v>F526581</v>
          </cell>
          <cell r="C6656" t="str">
            <v>F526581</v>
          </cell>
          <cell r="D6656">
            <v>9</v>
          </cell>
          <cell r="E6656" t="str">
            <v>F</v>
          </cell>
        </row>
        <row r="6657">
          <cell r="B6657" t="str">
            <v>F526582</v>
          </cell>
          <cell r="C6657" t="str">
            <v>F526582</v>
          </cell>
          <cell r="D6657">
            <v>9</v>
          </cell>
          <cell r="E6657" t="str">
            <v>F</v>
          </cell>
        </row>
        <row r="6658">
          <cell r="B6658" t="str">
            <v>F526583</v>
          </cell>
          <cell r="C6658" t="str">
            <v>F526583</v>
          </cell>
          <cell r="D6658">
            <v>9</v>
          </cell>
          <cell r="E6658" t="str">
            <v>F</v>
          </cell>
        </row>
        <row r="6659">
          <cell r="B6659" t="str">
            <v>1000BADMIN</v>
          </cell>
          <cell r="C6659" t="str">
            <v>BADMIN</v>
          </cell>
          <cell r="D6659">
            <v>8</v>
          </cell>
          <cell r="E6659" t="str">
            <v>G</v>
          </cell>
        </row>
        <row r="6660">
          <cell r="B6660" t="str">
            <v>F500227</v>
          </cell>
          <cell r="C6660" t="str">
            <v>F500227</v>
          </cell>
          <cell r="D6660">
            <v>9</v>
          </cell>
          <cell r="E6660" t="str">
            <v>F</v>
          </cell>
        </row>
        <row r="6661">
          <cell r="B6661" t="str">
            <v>F520888</v>
          </cell>
          <cell r="C6661" t="str">
            <v>F520888</v>
          </cell>
          <cell r="D6661">
            <v>9</v>
          </cell>
          <cell r="E6661" t="str">
            <v>F</v>
          </cell>
        </row>
        <row r="6662">
          <cell r="B6662" t="str">
            <v>F521248</v>
          </cell>
          <cell r="C6662" t="str">
            <v>F521248</v>
          </cell>
          <cell r="D6662">
            <v>9</v>
          </cell>
          <cell r="E6662" t="str">
            <v>F</v>
          </cell>
        </row>
        <row r="6663">
          <cell r="B6663" t="str">
            <v>F521608</v>
          </cell>
          <cell r="C6663" t="str">
            <v>F521608</v>
          </cell>
          <cell r="D6663">
            <v>9</v>
          </cell>
          <cell r="E6663" t="str">
            <v>F</v>
          </cell>
        </row>
        <row r="6664">
          <cell r="B6664" t="str">
            <v>F521968</v>
          </cell>
          <cell r="C6664" t="str">
            <v>F521968</v>
          </cell>
          <cell r="D6664">
            <v>9</v>
          </cell>
          <cell r="E6664" t="str">
            <v>F</v>
          </cell>
        </row>
        <row r="6665">
          <cell r="B6665" t="str">
            <v>F522328</v>
          </cell>
          <cell r="C6665" t="str">
            <v>F522328</v>
          </cell>
          <cell r="D6665">
            <v>9</v>
          </cell>
          <cell r="E6665" t="str">
            <v>F</v>
          </cell>
        </row>
        <row r="6666">
          <cell r="B6666" t="str">
            <v>1000BPASMGST</v>
          </cell>
          <cell r="C6666" t="str">
            <v>BPASMGST</v>
          </cell>
          <cell r="D6666">
            <v>8</v>
          </cell>
          <cell r="E6666" t="str">
            <v>G</v>
          </cell>
        </row>
        <row r="6667">
          <cell r="B6667" t="str">
            <v>F500239</v>
          </cell>
          <cell r="C6667" t="str">
            <v>F500239</v>
          </cell>
          <cell r="D6667">
            <v>9</v>
          </cell>
          <cell r="E6667" t="str">
            <v>F</v>
          </cell>
        </row>
        <row r="6668">
          <cell r="B6668" t="str">
            <v>F500240</v>
          </cell>
          <cell r="C6668" t="str">
            <v>F500240</v>
          </cell>
          <cell r="D6668">
            <v>9</v>
          </cell>
          <cell r="E6668" t="str">
            <v>F</v>
          </cell>
        </row>
        <row r="6669">
          <cell r="B6669" t="str">
            <v>F520892</v>
          </cell>
          <cell r="C6669" t="str">
            <v>F520892</v>
          </cell>
          <cell r="D6669">
            <v>9</v>
          </cell>
          <cell r="E6669" t="str">
            <v>F</v>
          </cell>
        </row>
        <row r="6670">
          <cell r="B6670" t="str">
            <v>F521252</v>
          </cell>
          <cell r="C6670" t="str">
            <v>F521252</v>
          </cell>
          <cell r="D6670">
            <v>9</v>
          </cell>
          <cell r="E6670" t="str">
            <v>F</v>
          </cell>
        </row>
        <row r="6671">
          <cell r="B6671" t="str">
            <v>F521612</v>
          </cell>
          <cell r="C6671" t="str">
            <v>F521612</v>
          </cell>
          <cell r="D6671">
            <v>9</v>
          </cell>
          <cell r="E6671" t="str">
            <v>F</v>
          </cell>
        </row>
        <row r="6672">
          <cell r="B6672" t="str">
            <v>F521972</v>
          </cell>
          <cell r="C6672" t="str">
            <v>F521972</v>
          </cell>
          <cell r="D6672">
            <v>9</v>
          </cell>
          <cell r="E6672" t="str">
            <v>F</v>
          </cell>
        </row>
        <row r="6673">
          <cell r="B6673" t="str">
            <v>F522332</v>
          </cell>
          <cell r="C6673" t="str">
            <v>F522332</v>
          </cell>
          <cell r="D6673">
            <v>9</v>
          </cell>
          <cell r="E6673" t="str">
            <v>F</v>
          </cell>
        </row>
        <row r="6674">
          <cell r="B6674" t="str">
            <v>1000BPAYROLL</v>
          </cell>
          <cell r="C6674" t="str">
            <v>BPAYROLL</v>
          </cell>
          <cell r="D6674">
            <v>8</v>
          </cell>
          <cell r="E6674" t="str">
            <v>G</v>
          </cell>
        </row>
        <row r="6675">
          <cell r="B6675" t="str">
            <v>F520887</v>
          </cell>
          <cell r="C6675" t="str">
            <v>F520887</v>
          </cell>
          <cell r="D6675">
            <v>9</v>
          </cell>
          <cell r="E6675" t="str">
            <v>F</v>
          </cell>
        </row>
        <row r="6676">
          <cell r="B6676" t="str">
            <v>F521247</v>
          </cell>
          <cell r="C6676" t="str">
            <v>F521247</v>
          </cell>
          <cell r="D6676">
            <v>9</v>
          </cell>
          <cell r="E6676" t="str">
            <v>F</v>
          </cell>
        </row>
        <row r="6677">
          <cell r="B6677" t="str">
            <v>F521607</v>
          </cell>
          <cell r="C6677" t="str">
            <v>F521607</v>
          </cell>
          <cell r="D6677">
            <v>9</v>
          </cell>
          <cell r="E6677" t="str">
            <v>F</v>
          </cell>
        </row>
        <row r="6678">
          <cell r="B6678" t="str">
            <v>F521967</v>
          </cell>
          <cell r="C6678" t="str">
            <v>F521967</v>
          </cell>
          <cell r="D6678">
            <v>9</v>
          </cell>
          <cell r="E6678" t="str">
            <v>F</v>
          </cell>
        </row>
        <row r="6679">
          <cell r="B6679" t="str">
            <v>F522327</v>
          </cell>
          <cell r="C6679" t="str">
            <v>F522327</v>
          </cell>
          <cell r="D6679">
            <v>9</v>
          </cell>
          <cell r="E6679" t="str">
            <v>F</v>
          </cell>
        </row>
        <row r="6680">
          <cell r="B6680" t="str">
            <v>1000BTDEVEPL</v>
          </cell>
          <cell r="C6680" t="str">
            <v>BTDEVEPL</v>
          </cell>
          <cell r="D6680">
            <v>8</v>
          </cell>
          <cell r="E6680" t="str">
            <v>G</v>
          </cell>
        </row>
        <row r="6681">
          <cell r="B6681" t="str">
            <v>F500231</v>
          </cell>
          <cell r="C6681" t="str">
            <v>F500231</v>
          </cell>
          <cell r="D6681">
            <v>9</v>
          </cell>
          <cell r="E6681" t="str">
            <v>F</v>
          </cell>
        </row>
        <row r="6682">
          <cell r="B6682" t="str">
            <v>F500232</v>
          </cell>
          <cell r="C6682" t="str">
            <v>F500232</v>
          </cell>
          <cell r="D6682">
            <v>9</v>
          </cell>
          <cell r="E6682" t="str">
            <v>F</v>
          </cell>
        </row>
        <row r="6683">
          <cell r="B6683" t="str">
            <v>F500233</v>
          </cell>
          <cell r="C6683" t="str">
            <v>F500233</v>
          </cell>
          <cell r="D6683">
            <v>9</v>
          </cell>
          <cell r="E6683" t="str">
            <v>F</v>
          </cell>
        </row>
        <row r="6684">
          <cell r="B6684" t="str">
            <v>F520889</v>
          </cell>
          <cell r="C6684" t="str">
            <v>F520889</v>
          </cell>
          <cell r="D6684">
            <v>9</v>
          </cell>
          <cell r="E6684" t="str">
            <v>F</v>
          </cell>
        </row>
        <row r="6685">
          <cell r="B6685" t="str">
            <v>F521249</v>
          </cell>
          <cell r="C6685" t="str">
            <v>F521249</v>
          </cell>
          <cell r="D6685">
            <v>9</v>
          </cell>
          <cell r="E6685" t="str">
            <v>F</v>
          </cell>
        </row>
        <row r="6686">
          <cell r="B6686" t="str">
            <v>F521609</v>
          </cell>
          <cell r="C6686" t="str">
            <v>F521609</v>
          </cell>
          <cell r="D6686">
            <v>9</v>
          </cell>
          <cell r="E6686" t="str">
            <v>F</v>
          </cell>
        </row>
        <row r="6687">
          <cell r="B6687" t="str">
            <v>F521969</v>
          </cell>
          <cell r="C6687" t="str">
            <v>F521969</v>
          </cell>
          <cell r="D6687">
            <v>9</v>
          </cell>
          <cell r="E6687" t="str">
            <v>F</v>
          </cell>
        </row>
        <row r="6688">
          <cell r="B6688" t="str">
            <v>F522329</v>
          </cell>
          <cell r="C6688" t="str">
            <v>F522329</v>
          </cell>
          <cell r="D6688">
            <v>9</v>
          </cell>
          <cell r="E6688" t="str">
            <v>F</v>
          </cell>
        </row>
        <row r="6689">
          <cell r="B6689" t="str">
            <v>1000REVSHAR</v>
          </cell>
          <cell r="C6689" t="str">
            <v>REVSHAR</v>
          </cell>
          <cell r="D6689">
            <v>6</v>
          </cell>
          <cell r="E6689" t="str">
            <v>G</v>
          </cell>
        </row>
        <row r="6690">
          <cell r="B6690" t="str">
            <v>1000RDISREGPC</v>
          </cell>
          <cell r="C6690" t="str">
            <v>RDISREGPC</v>
          </cell>
          <cell r="D6690">
            <v>6</v>
          </cell>
          <cell r="E6690" t="str">
            <v>G</v>
          </cell>
        </row>
        <row r="6691">
          <cell r="B6691" t="str">
            <v>F520131</v>
          </cell>
          <cell r="C6691" t="str">
            <v>F520131</v>
          </cell>
          <cell r="D6691">
            <v>7</v>
          </cell>
          <cell r="E6691" t="str">
            <v>F</v>
          </cell>
        </row>
        <row r="6692">
          <cell r="B6692" t="str">
            <v>F520140</v>
          </cell>
          <cell r="C6692" t="str">
            <v>F520140</v>
          </cell>
          <cell r="D6692">
            <v>7</v>
          </cell>
          <cell r="E6692" t="str">
            <v>F</v>
          </cell>
        </row>
        <row r="6693">
          <cell r="B6693" t="str">
            <v>F520153</v>
          </cell>
          <cell r="C6693" t="str">
            <v>F520153</v>
          </cell>
          <cell r="D6693">
            <v>7</v>
          </cell>
          <cell r="E6693" t="str">
            <v>F</v>
          </cell>
        </row>
        <row r="6694">
          <cell r="B6694" t="str">
            <v>F521082</v>
          </cell>
          <cell r="C6694" t="str">
            <v>F521082</v>
          </cell>
          <cell r="D6694">
            <v>7</v>
          </cell>
          <cell r="E6694" t="str">
            <v>F</v>
          </cell>
        </row>
        <row r="6695">
          <cell r="B6695" t="str">
            <v>F521442</v>
          </cell>
          <cell r="C6695" t="str">
            <v>F521442</v>
          </cell>
          <cell r="D6695">
            <v>7</v>
          </cell>
          <cell r="E6695" t="str">
            <v>F</v>
          </cell>
        </row>
        <row r="6696">
          <cell r="B6696" t="str">
            <v>F521802</v>
          </cell>
          <cell r="C6696" t="str">
            <v>F521802</v>
          </cell>
          <cell r="D6696">
            <v>7</v>
          </cell>
          <cell r="E6696" t="str">
            <v>F</v>
          </cell>
        </row>
        <row r="6697">
          <cell r="B6697" t="str">
            <v>F522162</v>
          </cell>
          <cell r="C6697" t="str">
            <v>F522162</v>
          </cell>
          <cell r="D6697">
            <v>7</v>
          </cell>
          <cell r="E6697" t="str">
            <v>F</v>
          </cell>
        </row>
        <row r="6698">
          <cell r="B6698" t="str">
            <v>F522522</v>
          </cell>
          <cell r="C6698" t="str">
            <v>F522522</v>
          </cell>
          <cell r="D6698">
            <v>7</v>
          </cell>
          <cell r="E6698" t="str">
            <v>F</v>
          </cell>
        </row>
        <row r="6699">
          <cell r="B6699" t="str">
            <v>1000BOPSPLNG</v>
          </cell>
          <cell r="C6699" t="str">
            <v>BOPSPLNG</v>
          </cell>
          <cell r="D6699">
            <v>8</v>
          </cell>
          <cell r="E6699" t="str">
            <v>G</v>
          </cell>
        </row>
        <row r="6700">
          <cell r="B6700" t="str">
            <v>F526601</v>
          </cell>
          <cell r="C6700" t="str">
            <v>F526601</v>
          </cell>
          <cell r="D6700">
            <v>9</v>
          </cell>
          <cell r="E6700" t="str">
            <v>F</v>
          </cell>
        </row>
        <row r="6701">
          <cell r="B6701" t="str">
            <v>F526602</v>
          </cell>
          <cell r="C6701" t="str">
            <v>F526602</v>
          </cell>
          <cell r="D6701">
            <v>9</v>
          </cell>
          <cell r="E6701" t="str">
            <v>F</v>
          </cell>
        </row>
        <row r="6702">
          <cell r="B6702" t="str">
            <v>F526603</v>
          </cell>
          <cell r="C6702" t="str">
            <v>F526603</v>
          </cell>
          <cell r="D6702">
            <v>9</v>
          </cell>
          <cell r="E6702" t="str">
            <v>F</v>
          </cell>
        </row>
        <row r="6703">
          <cell r="B6703" t="str">
            <v>F526604</v>
          </cell>
          <cell r="C6703" t="str">
            <v>F526604</v>
          </cell>
          <cell r="D6703">
            <v>9</v>
          </cell>
          <cell r="E6703" t="str">
            <v>F</v>
          </cell>
        </row>
        <row r="6704">
          <cell r="B6704" t="str">
            <v>1000ETS</v>
          </cell>
          <cell r="C6704" t="str">
            <v>ETS</v>
          </cell>
          <cell r="D6704">
            <v>4</v>
          </cell>
          <cell r="E6704" t="str">
            <v>G</v>
          </cell>
        </row>
        <row r="6705">
          <cell r="B6705" t="str">
            <v>1000EGENINTCON</v>
          </cell>
          <cell r="C6705" t="str">
            <v>EGENINTCON</v>
          </cell>
          <cell r="D6705">
            <v>6</v>
          </cell>
          <cell r="E6705" t="str">
            <v>G</v>
          </cell>
        </row>
        <row r="6706">
          <cell r="B6706" t="str">
            <v>F526553</v>
          </cell>
          <cell r="C6706" t="str">
            <v>F526553</v>
          </cell>
          <cell r="D6706">
            <v>7</v>
          </cell>
          <cell r="E6706" t="str">
            <v>F</v>
          </cell>
        </row>
        <row r="6707">
          <cell r="B6707" t="str">
            <v>F526554</v>
          </cell>
          <cell r="C6707" t="str">
            <v>F526554</v>
          </cell>
          <cell r="D6707">
            <v>7</v>
          </cell>
          <cell r="E6707" t="str">
            <v>F</v>
          </cell>
        </row>
        <row r="6708">
          <cell r="B6708" t="str">
            <v>F526555</v>
          </cell>
          <cell r="C6708" t="str">
            <v>F526555</v>
          </cell>
          <cell r="D6708">
            <v>7</v>
          </cell>
          <cell r="E6708" t="str">
            <v>F</v>
          </cell>
        </row>
        <row r="6709">
          <cell r="B6709" t="str">
            <v>F526556</v>
          </cell>
          <cell r="C6709" t="str">
            <v>F526556</v>
          </cell>
          <cell r="D6709">
            <v>7</v>
          </cell>
          <cell r="E6709" t="str">
            <v>F</v>
          </cell>
        </row>
        <row r="6710">
          <cell r="B6710" t="str">
            <v>F526557</v>
          </cell>
          <cell r="C6710" t="str">
            <v>F526557</v>
          </cell>
          <cell r="D6710">
            <v>7</v>
          </cell>
          <cell r="E6710" t="str">
            <v>F</v>
          </cell>
        </row>
        <row r="6711">
          <cell r="B6711" t="str">
            <v>F526558</v>
          </cell>
          <cell r="C6711" t="str">
            <v>F526558</v>
          </cell>
          <cell r="D6711">
            <v>7</v>
          </cell>
          <cell r="E6711" t="str">
            <v>F</v>
          </cell>
        </row>
        <row r="6712">
          <cell r="B6712" t="str">
            <v>F526606</v>
          </cell>
          <cell r="C6712" t="str">
            <v>F526606</v>
          </cell>
          <cell r="D6712">
            <v>7</v>
          </cell>
          <cell r="E6712" t="str">
            <v>F</v>
          </cell>
        </row>
        <row r="6713">
          <cell r="B6713" t="str">
            <v>F526613</v>
          </cell>
          <cell r="C6713" t="str">
            <v>F526613</v>
          </cell>
          <cell r="D6713">
            <v>7</v>
          </cell>
          <cell r="E6713" t="str">
            <v>F</v>
          </cell>
        </row>
        <row r="6714">
          <cell r="B6714" t="str">
            <v>1000EBUSMGMT</v>
          </cell>
          <cell r="C6714" t="str">
            <v>EBUSMGMT</v>
          </cell>
          <cell r="D6714">
            <v>6</v>
          </cell>
          <cell r="E6714" t="str">
            <v>G</v>
          </cell>
        </row>
        <row r="6715">
          <cell r="B6715" t="str">
            <v>F525917</v>
          </cell>
          <cell r="C6715" t="str">
            <v>F525917</v>
          </cell>
          <cell r="D6715">
            <v>7</v>
          </cell>
          <cell r="E6715" t="str">
            <v>F</v>
          </cell>
        </row>
        <row r="6716">
          <cell r="B6716" t="str">
            <v>F525918</v>
          </cell>
          <cell r="C6716" t="str">
            <v>F525918</v>
          </cell>
          <cell r="D6716">
            <v>7</v>
          </cell>
          <cell r="E6716" t="str">
            <v>F</v>
          </cell>
        </row>
        <row r="6717">
          <cell r="B6717" t="str">
            <v>F525919</v>
          </cell>
          <cell r="C6717" t="str">
            <v>F525919</v>
          </cell>
          <cell r="D6717">
            <v>7</v>
          </cell>
          <cell r="E6717" t="str">
            <v>F</v>
          </cell>
        </row>
        <row r="6718">
          <cell r="B6718" t="str">
            <v>F525920</v>
          </cell>
          <cell r="C6718" t="str">
            <v>F525920</v>
          </cell>
          <cell r="D6718">
            <v>7</v>
          </cell>
          <cell r="E6718" t="str">
            <v>F</v>
          </cell>
        </row>
        <row r="6719">
          <cell r="B6719" t="str">
            <v>F525921</v>
          </cell>
          <cell r="C6719" t="str">
            <v>F525921</v>
          </cell>
          <cell r="D6719">
            <v>7</v>
          </cell>
          <cell r="E6719" t="str">
            <v>F</v>
          </cell>
        </row>
        <row r="6720">
          <cell r="B6720" t="str">
            <v>F525922</v>
          </cell>
          <cell r="C6720" t="str">
            <v>F525922</v>
          </cell>
          <cell r="D6720">
            <v>7</v>
          </cell>
          <cell r="E6720" t="str">
            <v>F</v>
          </cell>
        </row>
        <row r="6721">
          <cell r="B6721" t="str">
            <v>F525923</v>
          </cell>
          <cell r="C6721" t="str">
            <v>F525923</v>
          </cell>
          <cell r="D6721">
            <v>7</v>
          </cell>
          <cell r="E6721" t="str">
            <v>F</v>
          </cell>
        </row>
        <row r="6722">
          <cell r="B6722" t="str">
            <v>F526605</v>
          </cell>
          <cell r="C6722" t="str">
            <v>F526605</v>
          </cell>
          <cell r="D6722">
            <v>7</v>
          </cell>
          <cell r="E6722" t="str">
            <v>F</v>
          </cell>
        </row>
        <row r="6723">
          <cell r="B6723" t="str">
            <v>1000ERSRCPLAN</v>
          </cell>
          <cell r="C6723" t="str">
            <v>ERSRCPLAN</v>
          </cell>
          <cell r="D6723">
            <v>8</v>
          </cell>
          <cell r="E6723" t="str">
            <v>G</v>
          </cell>
        </row>
        <row r="6724">
          <cell r="B6724" t="str">
            <v>F526559</v>
          </cell>
          <cell r="C6724" t="str">
            <v>F526559</v>
          </cell>
          <cell r="D6724">
            <v>9</v>
          </cell>
          <cell r="E6724" t="str">
            <v>F</v>
          </cell>
        </row>
        <row r="6725">
          <cell r="B6725" t="str">
            <v>F526560</v>
          </cell>
          <cell r="C6725" t="str">
            <v>F526560</v>
          </cell>
          <cell r="D6725">
            <v>9</v>
          </cell>
          <cell r="E6725" t="str">
            <v>F</v>
          </cell>
        </row>
        <row r="6726">
          <cell r="B6726" t="str">
            <v>F526561</v>
          </cell>
          <cell r="C6726" t="str">
            <v>F526561</v>
          </cell>
          <cell r="D6726">
            <v>9</v>
          </cell>
          <cell r="E6726" t="str">
            <v>F</v>
          </cell>
        </row>
        <row r="6727">
          <cell r="B6727" t="str">
            <v>F526562</v>
          </cell>
          <cell r="C6727" t="str">
            <v>F526562</v>
          </cell>
          <cell r="D6727">
            <v>9</v>
          </cell>
          <cell r="E6727" t="str">
            <v>F</v>
          </cell>
        </row>
        <row r="6728">
          <cell r="B6728" t="str">
            <v>F526563</v>
          </cell>
          <cell r="C6728" t="str">
            <v>F526563</v>
          </cell>
          <cell r="D6728">
            <v>9</v>
          </cell>
          <cell r="E6728" t="str">
            <v>F</v>
          </cell>
        </row>
        <row r="6729">
          <cell r="B6729" t="str">
            <v>F526564</v>
          </cell>
          <cell r="C6729" t="str">
            <v>F526564</v>
          </cell>
          <cell r="D6729">
            <v>9</v>
          </cell>
          <cell r="E6729" t="str">
            <v>F</v>
          </cell>
        </row>
        <row r="6730">
          <cell r="B6730" t="str">
            <v>F526614</v>
          </cell>
          <cell r="C6730" t="str">
            <v>F526614</v>
          </cell>
          <cell r="D6730">
            <v>9</v>
          </cell>
          <cell r="E6730" t="str">
            <v>F</v>
          </cell>
        </row>
        <row r="6731">
          <cell r="B6731" t="str">
            <v>1000EELESYPLN</v>
          </cell>
          <cell r="C6731" t="str">
            <v>EELESYPLN</v>
          </cell>
          <cell r="D6731">
            <v>6</v>
          </cell>
          <cell r="E6731" t="str">
            <v>G</v>
          </cell>
        </row>
        <row r="6732">
          <cell r="B6732" t="str">
            <v>F520656</v>
          </cell>
          <cell r="C6732" t="str">
            <v>F520656</v>
          </cell>
          <cell r="D6732">
            <v>7</v>
          </cell>
          <cell r="E6732" t="str">
            <v>F</v>
          </cell>
        </row>
        <row r="6733">
          <cell r="B6733" t="str">
            <v>F521178</v>
          </cell>
          <cell r="C6733" t="str">
            <v>F521178</v>
          </cell>
          <cell r="D6733">
            <v>7</v>
          </cell>
          <cell r="E6733" t="str">
            <v>F</v>
          </cell>
        </row>
        <row r="6734">
          <cell r="B6734" t="str">
            <v>F521538</v>
          </cell>
          <cell r="C6734" t="str">
            <v>F521538</v>
          </cell>
          <cell r="D6734">
            <v>7</v>
          </cell>
          <cell r="E6734" t="str">
            <v>F</v>
          </cell>
        </row>
        <row r="6735">
          <cell r="B6735" t="str">
            <v>F521898</v>
          </cell>
          <cell r="C6735" t="str">
            <v>F521898</v>
          </cell>
          <cell r="D6735">
            <v>7</v>
          </cell>
          <cell r="E6735" t="str">
            <v>F</v>
          </cell>
        </row>
        <row r="6736">
          <cell r="B6736" t="str">
            <v>F522258</v>
          </cell>
          <cell r="C6736" t="str">
            <v>F522258</v>
          </cell>
          <cell r="D6736">
            <v>7</v>
          </cell>
          <cell r="E6736" t="str">
            <v>F</v>
          </cell>
        </row>
        <row r="6737">
          <cell r="B6737" t="str">
            <v>F522618</v>
          </cell>
          <cell r="C6737" t="str">
            <v>F522618</v>
          </cell>
          <cell r="D6737">
            <v>7</v>
          </cell>
          <cell r="E6737" t="str">
            <v>F</v>
          </cell>
        </row>
        <row r="6738">
          <cell r="B6738" t="str">
            <v>F523385</v>
          </cell>
          <cell r="C6738" t="str">
            <v>F523385</v>
          </cell>
          <cell r="D6738">
            <v>7</v>
          </cell>
          <cell r="E6738" t="str">
            <v>F</v>
          </cell>
        </row>
        <row r="6739">
          <cell r="B6739" t="str">
            <v>F523407</v>
          </cell>
          <cell r="C6739" t="str">
            <v>F523407</v>
          </cell>
          <cell r="D6739">
            <v>7</v>
          </cell>
          <cell r="E6739" t="str">
            <v>F</v>
          </cell>
        </row>
        <row r="6740">
          <cell r="B6740" t="str">
            <v>F523422</v>
          </cell>
          <cell r="C6740" t="str">
            <v>F523422</v>
          </cell>
          <cell r="D6740">
            <v>7</v>
          </cell>
          <cell r="E6740" t="str">
            <v>F</v>
          </cell>
        </row>
        <row r="6741">
          <cell r="B6741" t="str">
            <v>F526199</v>
          </cell>
          <cell r="C6741" t="str">
            <v>F526199</v>
          </cell>
          <cell r="D6741">
            <v>7</v>
          </cell>
          <cell r="E6741" t="str">
            <v>F</v>
          </cell>
        </row>
        <row r="6742">
          <cell r="B6742" t="str">
            <v>1000EDISENGMG</v>
          </cell>
          <cell r="C6742" t="str">
            <v>EDISENGMG</v>
          </cell>
          <cell r="D6742">
            <v>8</v>
          </cell>
          <cell r="E6742" t="str">
            <v>G</v>
          </cell>
        </row>
        <row r="6743">
          <cell r="B6743" t="str">
            <v>F500215</v>
          </cell>
          <cell r="C6743" t="str">
            <v>F500215</v>
          </cell>
          <cell r="D6743">
            <v>9</v>
          </cell>
          <cell r="E6743" t="str">
            <v>F</v>
          </cell>
        </row>
        <row r="6744">
          <cell r="B6744" t="str">
            <v>F500216</v>
          </cell>
          <cell r="C6744" t="str">
            <v>F500216</v>
          </cell>
          <cell r="D6744">
            <v>9</v>
          </cell>
          <cell r="E6744" t="str">
            <v>F</v>
          </cell>
        </row>
        <row r="6745">
          <cell r="B6745" t="str">
            <v>F500217</v>
          </cell>
          <cell r="C6745" t="str">
            <v>F500217</v>
          </cell>
          <cell r="D6745">
            <v>9</v>
          </cell>
          <cell r="E6745" t="str">
            <v>F</v>
          </cell>
        </row>
        <row r="6746">
          <cell r="B6746" t="str">
            <v>F500218</v>
          </cell>
          <cell r="C6746" t="str">
            <v>F500218</v>
          </cell>
          <cell r="D6746">
            <v>9</v>
          </cell>
          <cell r="E6746" t="str">
            <v>F</v>
          </cell>
        </row>
        <row r="6747">
          <cell r="B6747" t="str">
            <v>F520094</v>
          </cell>
          <cell r="C6747" t="str">
            <v>F520094</v>
          </cell>
          <cell r="D6747">
            <v>9</v>
          </cell>
          <cell r="E6747" t="str">
            <v>F</v>
          </cell>
        </row>
        <row r="6748">
          <cell r="B6748" t="str">
            <v>F520437</v>
          </cell>
          <cell r="C6748" t="str">
            <v>F520437</v>
          </cell>
          <cell r="D6748">
            <v>9</v>
          </cell>
          <cell r="E6748" t="str">
            <v>F</v>
          </cell>
        </row>
        <row r="6749">
          <cell r="B6749" t="str">
            <v>F520885</v>
          </cell>
          <cell r="C6749" t="str">
            <v>F520885</v>
          </cell>
          <cell r="D6749">
            <v>9</v>
          </cell>
          <cell r="E6749" t="str">
            <v>F</v>
          </cell>
        </row>
        <row r="6750">
          <cell r="B6750" t="str">
            <v>F521245</v>
          </cell>
          <cell r="C6750" t="str">
            <v>F521245</v>
          </cell>
          <cell r="D6750">
            <v>9</v>
          </cell>
          <cell r="E6750" t="str">
            <v>F</v>
          </cell>
        </row>
        <row r="6751">
          <cell r="B6751" t="str">
            <v>F521605</v>
          </cell>
          <cell r="C6751" t="str">
            <v>F521605</v>
          </cell>
          <cell r="D6751">
            <v>9</v>
          </cell>
          <cell r="E6751" t="str">
            <v>F</v>
          </cell>
        </row>
        <row r="6752">
          <cell r="B6752" t="str">
            <v>F521965</v>
          </cell>
          <cell r="C6752" t="str">
            <v>F521965</v>
          </cell>
          <cell r="D6752">
            <v>9</v>
          </cell>
          <cell r="E6752" t="str">
            <v>F</v>
          </cell>
        </row>
        <row r="6753">
          <cell r="B6753" t="str">
            <v>F522325</v>
          </cell>
          <cell r="C6753" t="str">
            <v>F522325</v>
          </cell>
          <cell r="D6753">
            <v>9</v>
          </cell>
          <cell r="E6753" t="str">
            <v>F</v>
          </cell>
        </row>
        <row r="6754">
          <cell r="B6754" t="str">
            <v>F526200</v>
          </cell>
          <cell r="C6754" t="str">
            <v>F526200</v>
          </cell>
          <cell r="D6754">
            <v>9</v>
          </cell>
          <cell r="E6754" t="str">
            <v>F</v>
          </cell>
        </row>
        <row r="6755">
          <cell r="B6755" t="str">
            <v>1000EASSMGSYR</v>
          </cell>
          <cell r="C6755" t="str">
            <v>EASSMGSYR</v>
          </cell>
          <cell r="D6755">
            <v>10</v>
          </cell>
          <cell r="E6755" t="str">
            <v>G</v>
          </cell>
        </row>
        <row r="6756">
          <cell r="B6756" t="str">
            <v>F520875</v>
          </cell>
          <cell r="C6756" t="str">
            <v>F520875</v>
          </cell>
          <cell r="D6756">
            <v>11</v>
          </cell>
          <cell r="E6756" t="str">
            <v>F</v>
          </cell>
        </row>
        <row r="6757">
          <cell r="B6757" t="str">
            <v>F521235</v>
          </cell>
          <cell r="C6757" t="str">
            <v>F521235</v>
          </cell>
          <cell r="D6757">
            <v>11</v>
          </cell>
          <cell r="E6757" t="str">
            <v>F</v>
          </cell>
        </row>
        <row r="6758">
          <cell r="B6758" t="str">
            <v>F521595</v>
          </cell>
          <cell r="C6758" t="str">
            <v>F521595</v>
          </cell>
          <cell r="D6758">
            <v>11</v>
          </cell>
          <cell r="E6758" t="str">
            <v>F</v>
          </cell>
        </row>
        <row r="6759">
          <cell r="B6759" t="str">
            <v>F521955</v>
          </cell>
          <cell r="C6759" t="str">
            <v>F521955</v>
          </cell>
          <cell r="D6759">
            <v>11</v>
          </cell>
          <cell r="E6759" t="str">
            <v>F</v>
          </cell>
        </row>
        <row r="6760">
          <cell r="B6760" t="str">
            <v>F522315</v>
          </cell>
          <cell r="C6760" t="str">
            <v>F522315</v>
          </cell>
          <cell r="D6760">
            <v>11</v>
          </cell>
          <cell r="E6760" t="str">
            <v>F</v>
          </cell>
        </row>
        <row r="6761">
          <cell r="B6761" t="str">
            <v>1000EFLENGSTG</v>
          </cell>
          <cell r="C6761" t="str">
            <v>EFLENGSTG</v>
          </cell>
          <cell r="D6761">
            <v>10</v>
          </cell>
          <cell r="E6761" t="str">
            <v>G</v>
          </cell>
        </row>
        <row r="6762">
          <cell r="B6762" t="str">
            <v>F520898</v>
          </cell>
          <cell r="C6762" t="str">
            <v>F520898</v>
          </cell>
          <cell r="D6762">
            <v>11</v>
          </cell>
          <cell r="E6762" t="str">
            <v>F</v>
          </cell>
        </row>
        <row r="6763">
          <cell r="B6763" t="str">
            <v>F521258</v>
          </cell>
          <cell r="C6763" t="str">
            <v>F521258</v>
          </cell>
          <cell r="D6763">
            <v>11</v>
          </cell>
          <cell r="E6763" t="str">
            <v>F</v>
          </cell>
        </row>
        <row r="6764">
          <cell r="B6764" t="str">
            <v>F521618</v>
          </cell>
          <cell r="C6764" t="str">
            <v>F521618</v>
          </cell>
          <cell r="D6764">
            <v>11</v>
          </cell>
          <cell r="E6764" t="str">
            <v>F</v>
          </cell>
        </row>
        <row r="6765">
          <cell r="B6765" t="str">
            <v>F521978</v>
          </cell>
          <cell r="C6765" t="str">
            <v>F521978</v>
          </cell>
          <cell r="D6765">
            <v>11</v>
          </cell>
          <cell r="E6765" t="str">
            <v>F</v>
          </cell>
        </row>
        <row r="6766">
          <cell r="B6766" t="str">
            <v>F522338</v>
          </cell>
          <cell r="C6766" t="str">
            <v>F522338</v>
          </cell>
          <cell r="D6766">
            <v>11</v>
          </cell>
          <cell r="E6766" t="str">
            <v>F</v>
          </cell>
        </row>
        <row r="6767">
          <cell r="B6767" t="str">
            <v>1000EPWRSYSST</v>
          </cell>
          <cell r="C6767" t="str">
            <v>EPWRSYSST</v>
          </cell>
          <cell r="D6767">
            <v>12</v>
          </cell>
          <cell r="E6767" t="str">
            <v>G</v>
          </cell>
        </row>
        <row r="6768">
          <cell r="B6768" t="str">
            <v>F520899</v>
          </cell>
          <cell r="C6768" t="str">
            <v>F520899</v>
          </cell>
          <cell r="D6768">
            <v>13</v>
          </cell>
          <cell r="E6768" t="str">
            <v>F</v>
          </cell>
        </row>
        <row r="6769">
          <cell r="B6769" t="str">
            <v>F521259</v>
          </cell>
          <cell r="C6769" t="str">
            <v>F521259</v>
          </cell>
          <cell r="D6769">
            <v>13</v>
          </cell>
          <cell r="E6769" t="str">
            <v>F</v>
          </cell>
        </row>
        <row r="6770">
          <cell r="B6770" t="str">
            <v>F521619</v>
          </cell>
          <cell r="C6770" t="str">
            <v>F521619</v>
          </cell>
          <cell r="D6770">
            <v>13</v>
          </cell>
          <cell r="E6770" t="str">
            <v>F</v>
          </cell>
        </row>
        <row r="6771">
          <cell r="B6771" t="str">
            <v>F521979</v>
          </cell>
          <cell r="C6771" t="str">
            <v>F521979</v>
          </cell>
          <cell r="D6771">
            <v>13</v>
          </cell>
          <cell r="E6771" t="str">
            <v>F</v>
          </cell>
        </row>
        <row r="6772">
          <cell r="B6772" t="str">
            <v>F522339</v>
          </cell>
          <cell r="C6772" t="str">
            <v>F522339</v>
          </cell>
          <cell r="D6772">
            <v>13</v>
          </cell>
          <cell r="E6772" t="str">
            <v>F</v>
          </cell>
        </row>
        <row r="6773">
          <cell r="B6773" t="str">
            <v>1000ERQRTVISU</v>
          </cell>
          <cell r="C6773" t="str">
            <v>ERQRTVISU</v>
          </cell>
          <cell r="D6773">
            <v>12</v>
          </cell>
          <cell r="E6773" t="str">
            <v>G</v>
          </cell>
        </row>
        <row r="6774">
          <cell r="B6774" t="str">
            <v>F500118</v>
          </cell>
          <cell r="C6774" t="str">
            <v>F500118</v>
          </cell>
          <cell r="D6774">
            <v>13</v>
          </cell>
          <cell r="E6774" t="str">
            <v>F</v>
          </cell>
        </row>
        <row r="6775">
          <cell r="B6775" t="str">
            <v>F500119</v>
          </cell>
          <cell r="C6775" t="str">
            <v>F500119</v>
          </cell>
          <cell r="D6775">
            <v>13</v>
          </cell>
          <cell r="E6775" t="str">
            <v>F</v>
          </cell>
        </row>
        <row r="6776">
          <cell r="B6776" t="str">
            <v>F500121</v>
          </cell>
          <cell r="C6776" t="str">
            <v>F500121</v>
          </cell>
          <cell r="D6776">
            <v>13</v>
          </cell>
          <cell r="E6776" t="str">
            <v>F</v>
          </cell>
        </row>
        <row r="6777">
          <cell r="B6777" t="str">
            <v>F520035</v>
          </cell>
          <cell r="C6777" t="str">
            <v>F520035</v>
          </cell>
          <cell r="D6777">
            <v>13</v>
          </cell>
          <cell r="E6777" t="str">
            <v>F</v>
          </cell>
        </row>
        <row r="6778">
          <cell r="B6778" t="str">
            <v>F520862</v>
          </cell>
          <cell r="C6778" t="str">
            <v>F520862</v>
          </cell>
          <cell r="D6778">
            <v>13</v>
          </cell>
          <cell r="E6778" t="str">
            <v>F</v>
          </cell>
        </row>
        <row r="6779">
          <cell r="B6779" t="str">
            <v>F521222</v>
          </cell>
          <cell r="C6779" t="str">
            <v>F521222</v>
          </cell>
          <cell r="D6779">
            <v>13</v>
          </cell>
          <cell r="E6779" t="str">
            <v>F</v>
          </cell>
        </row>
        <row r="6780">
          <cell r="B6780" t="str">
            <v>F521582</v>
          </cell>
          <cell r="C6780" t="str">
            <v>F521582</v>
          </cell>
          <cell r="D6780">
            <v>13</v>
          </cell>
          <cell r="E6780" t="str">
            <v>F</v>
          </cell>
        </row>
        <row r="6781">
          <cell r="B6781" t="str">
            <v>F521942</v>
          </cell>
          <cell r="C6781" t="str">
            <v>F521942</v>
          </cell>
          <cell r="D6781">
            <v>13</v>
          </cell>
          <cell r="E6781" t="str">
            <v>F</v>
          </cell>
        </row>
        <row r="6782">
          <cell r="B6782" t="str">
            <v>F522302</v>
          </cell>
          <cell r="C6782" t="str">
            <v>F522302</v>
          </cell>
          <cell r="D6782">
            <v>13</v>
          </cell>
          <cell r="E6782" t="str">
            <v>F</v>
          </cell>
        </row>
        <row r="6783">
          <cell r="B6783" t="str">
            <v>1000EPOWQLTY</v>
          </cell>
          <cell r="C6783" t="str">
            <v>EPOWQLTY</v>
          </cell>
          <cell r="D6783">
            <v>14</v>
          </cell>
          <cell r="E6783" t="str">
            <v>G</v>
          </cell>
        </row>
        <row r="6784">
          <cell r="B6784" t="str">
            <v>F500156</v>
          </cell>
          <cell r="C6784" t="str">
            <v>F500156</v>
          </cell>
          <cell r="D6784">
            <v>15</v>
          </cell>
          <cell r="E6784" t="str">
            <v>F</v>
          </cell>
        </row>
        <row r="6785">
          <cell r="B6785" t="str">
            <v>F500158</v>
          </cell>
          <cell r="C6785" t="str">
            <v>F500158</v>
          </cell>
          <cell r="D6785">
            <v>15</v>
          </cell>
          <cell r="E6785" t="str">
            <v>F</v>
          </cell>
        </row>
        <row r="6786">
          <cell r="B6786" t="str">
            <v>F520868</v>
          </cell>
          <cell r="C6786" t="str">
            <v>F520868</v>
          </cell>
          <cell r="D6786">
            <v>15</v>
          </cell>
          <cell r="E6786" t="str">
            <v>F</v>
          </cell>
        </row>
        <row r="6787">
          <cell r="B6787" t="str">
            <v>F521228</v>
          </cell>
          <cell r="C6787" t="str">
            <v>F521228</v>
          </cell>
          <cell r="D6787">
            <v>15</v>
          </cell>
          <cell r="E6787" t="str">
            <v>F</v>
          </cell>
        </row>
        <row r="6788">
          <cell r="B6788" t="str">
            <v>F521588</v>
          </cell>
          <cell r="C6788" t="str">
            <v>F521588</v>
          </cell>
          <cell r="D6788">
            <v>15</v>
          </cell>
          <cell r="E6788" t="str">
            <v>F</v>
          </cell>
        </row>
        <row r="6789">
          <cell r="B6789" t="str">
            <v>F521948</v>
          </cell>
          <cell r="C6789" t="str">
            <v>F521948</v>
          </cell>
          <cell r="D6789">
            <v>15</v>
          </cell>
          <cell r="E6789" t="str">
            <v>F</v>
          </cell>
        </row>
        <row r="6790">
          <cell r="B6790" t="str">
            <v>F522308</v>
          </cell>
          <cell r="C6790" t="str">
            <v>F522308</v>
          </cell>
          <cell r="D6790">
            <v>15</v>
          </cell>
          <cell r="E6790" t="str">
            <v>F</v>
          </cell>
        </row>
        <row r="6791">
          <cell r="B6791" t="str">
            <v>1000ERADTVIN</v>
          </cell>
          <cell r="C6791" t="str">
            <v>ERADTVIN</v>
          </cell>
          <cell r="D6791">
            <v>14</v>
          </cell>
          <cell r="E6791" t="str">
            <v>G</v>
          </cell>
        </row>
        <row r="6792">
          <cell r="B6792" t="str">
            <v>F500161</v>
          </cell>
          <cell r="C6792" t="str">
            <v>F500161</v>
          </cell>
          <cell r="D6792">
            <v>15</v>
          </cell>
          <cell r="E6792" t="str">
            <v>F</v>
          </cell>
        </row>
        <row r="6793">
          <cell r="B6793" t="str">
            <v>F500163</v>
          </cell>
          <cell r="C6793" t="str">
            <v>F500163</v>
          </cell>
          <cell r="D6793">
            <v>15</v>
          </cell>
          <cell r="E6793" t="str">
            <v>F</v>
          </cell>
        </row>
        <row r="6794">
          <cell r="B6794" t="str">
            <v>F520870</v>
          </cell>
          <cell r="C6794" t="str">
            <v>F520870</v>
          </cell>
          <cell r="D6794">
            <v>15</v>
          </cell>
          <cell r="E6794" t="str">
            <v>F</v>
          </cell>
        </row>
        <row r="6795">
          <cell r="B6795" t="str">
            <v>F521230</v>
          </cell>
          <cell r="C6795" t="str">
            <v>F521230</v>
          </cell>
          <cell r="D6795">
            <v>15</v>
          </cell>
          <cell r="E6795" t="str">
            <v>F</v>
          </cell>
        </row>
        <row r="6796">
          <cell r="B6796" t="str">
            <v>F521590</v>
          </cell>
          <cell r="C6796" t="str">
            <v>F521590</v>
          </cell>
          <cell r="D6796">
            <v>15</v>
          </cell>
          <cell r="E6796" t="str">
            <v>F</v>
          </cell>
        </row>
        <row r="6797">
          <cell r="B6797" t="str">
            <v>F521950</v>
          </cell>
          <cell r="C6797" t="str">
            <v>F521950</v>
          </cell>
          <cell r="D6797">
            <v>15</v>
          </cell>
          <cell r="E6797" t="str">
            <v>F</v>
          </cell>
        </row>
        <row r="6798">
          <cell r="B6798" t="str">
            <v>F522310</v>
          </cell>
          <cell r="C6798" t="str">
            <v>F522310</v>
          </cell>
          <cell r="D6798">
            <v>15</v>
          </cell>
          <cell r="E6798" t="str">
            <v>F</v>
          </cell>
        </row>
        <row r="6799">
          <cell r="B6799" t="str">
            <v>1000ENWFLDESU</v>
          </cell>
          <cell r="C6799" t="str">
            <v>ENWFLDESU</v>
          </cell>
          <cell r="D6799">
            <v>10</v>
          </cell>
          <cell r="E6799" t="str">
            <v>G</v>
          </cell>
        </row>
        <row r="6800">
          <cell r="B6800" t="str">
            <v>F520861</v>
          </cell>
          <cell r="C6800" t="str">
            <v>F520861</v>
          </cell>
          <cell r="D6800">
            <v>11</v>
          </cell>
          <cell r="E6800" t="str">
            <v>F</v>
          </cell>
        </row>
        <row r="6801">
          <cell r="B6801" t="str">
            <v>F521221</v>
          </cell>
          <cell r="C6801" t="str">
            <v>F521221</v>
          </cell>
          <cell r="D6801">
            <v>11</v>
          </cell>
          <cell r="E6801" t="str">
            <v>F</v>
          </cell>
        </row>
        <row r="6802">
          <cell r="B6802" t="str">
            <v>F521581</v>
          </cell>
          <cell r="C6802" t="str">
            <v>F521581</v>
          </cell>
          <cell r="D6802">
            <v>11</v>
          </cell>
          <cell r="E6802" t="str">
            <v>F</v>
          </cell>
        </row>
        <row r="6803">
          <cell r="B6803" t="str">
            <v>F521941</v>
          </cell>
          <cell r="C6803" t="str">
            <v>F521941</v>
          </cell>
          <cell r="D6803">
            <v>11</v>
          </cell>
          <cell r="E6803" t="str">
            <v>F</v>
          </cell>
        </row>
        <row r="6804">
          <cell r="B6804" t="str">
            <v>F522301</v>
          </cell>
          <cell r="C6804" t="str">
            <v>F522301</v>
          </cell>
          <cell r="D6804">
            <v>11</v>
          </cell>
          <cell r="E6804" t="str">
            <v>F</v>
          </cell>
        </row>
        <row r="6805">
          <cell r="B6805" t="str">
            <v>1000ENODISENG</v>
          </cell>
          <cell r="C6805" t="str">
            <v>ENODISENG</v>
          </cell>
          <cell r="D6805">
            <v>12</v>
          </cell>
          <cell r="E6805" t="str">
            <v>G</v>
          </cell>
        </row>
        <row r="6806">
          <cell r="B6806" t="str">
            <v>F520897</v>
          </cell>
          <cell r="C6806" t="str">
            <v>F520897</v>
          </cell>
          <cell r="D6806">
            <v>13</v>
          </cell>
          <cell r="E6806" t="str">
            <v>F</v>
          </cell>
        </row>
        <row r="6807">
          <cell r="B6807" t="str">
            <v>F521257</v>
          </cell>
          <cell r="C6807" t="str">
            <v>F521257</v>
          </cell>
          <cell r="D6807">
            <v>13</v>
          </cell>
          <cell r="E6807" t="str">
            <v>F</v>
          </cell>
        </row>
        <row r="6808">
          <cell r="B6808" t="str">
            <v>F521617</v>
          </cell>
          <cell r="C6808" t="str">
            <v>F521617</v>
          </cell>
          <cell r="D6808">
            <v>13</v>
          </cell>
          <cell r="E6808" t="str">
            <v>F</v>
          </cell>
        </row>
        <row r="6809">
          <cell r="B6809" t="str">
            <v>F521977</v>
          </cell>
          <cell r="C6809" t="str">
            <v>F521977</v>
          </cell>
          <cell r="D6809">
            <v>13</v>
          </cell>
          <cell r="E6809" t="str">
            <v>F</v>
          </cell>
        </row>
        <row r="6810">
          <cell r="B6810" t="str">
            <v>F522337</v>
          </cell>
          <cell r="C6810" t="str">
            <v>F522337</v>
          </cell>
          <cell r="D6810">
            <v>13</v>
          </cell>
          <cell r="E6810" t="str">
            <v>F</v>
          </cell>
        </row>
        <row r="6811">
          <cell r="B6811" t="str">
            <v>1000EWSDISENG</v>
          </cell>
          <cell r="C6811" t="str">
            <v>EWSDISENG</v>
          </cell>
          <cell r="D6811">
            <v>12</v>
          </cell>
          <cell r="E6811" t="str">
            <v>G</v>
          </cell>
        </row>
        <row r="6812">
          <cell r="B6812" t="str">
            <v>F520896</v>
          </cell>
          <cell r="C6812" t="str">
            <v>F520896</v>
          </cell>
          <cell r="D6812">
            <v>13</v>
          </cell>
          <cell r="E6812" t="str">
            <v>F</v>
          </cell>
        </row>
        <row r="6813">
          <cell r="B6813" t="str">
            <v>F521256</v>
          </cell>
          <cell r="C6813" t="str">
            <v>F521256</v>
          </cell>
          <cell r="D6813">
            <v>13</v>
          </cell>
          <cell r="E6813" t="str">
            <v>F</v>
          </cell>
        </row>
        <row r="6814">
          <cell r="B6814" t="str">
            <v>F521616</v>
          </cell>
          <cell r="C6814" t="str">
            <v>F521616</v>
          </cell>
          <cell r="D6814">
            <v>13</v>
          </cell>
          <cell r="E6814" t="str">
            <v>F</v>
          </cell>
        </row>
        <row r="6815">
          <cell r="B6815" t="str">
            <v>F521976</v>
          </cell>
          <cell r="C6815" t="str">
            <v>F521976</v>
          </cell>
          <cell r="D6815">
            <v>13</v>
          </cell>
          <cell r="E6815" t="str">
            <v>F</v>
          </cell>
        </row>
        <row r="6816">
          <cell r="B6816" t="str">
            <v>F522336</v>
          </cell>
          <cell r="C6816" t="str">
            <v>F522336</v>
          </cell>
          <cell r="D6816">
            <v>13</v>
          </cell>
          <cell r="E6816" t="str">
            <v>F</v>
          </cell>
        </row>
        <row r="6817">
          <cell r="B6817" t="str">
            <v>1000ESEFLDESU</v>
          </cell>
          <cell r="C6817" t="str">
            <v>ESEFLDESU</v>
          </cell>
          <cell r="D6817">
            <v>10</v>
          </cell>
          <cell r="E6817" t="str">
            <v>G</v>
          </cell>
        </row>
        <row r="6818">
          <cell r="B6818" t="str">
            <v>F520860</v>
          </cell>
          <cell r="C6818" t="str">
            <v>F520860</v>
          </cell>
          <cell r="D6818">
            <v>11</v>
          </cell>
          <cell r="E6818" t="str">
            <v>F</v>
          </cell>
        </row>
        <row r="6819">
          <cell r="B6819" t="str">
            <v>F521220</v>
          </cell>
          <cell r="C6819" t="str">
            <v>F521220</v>
          </cell>
          <cell r="D6819">
            <v>11</v>
          </cell>
          <cell r="E6819" t="str">
            <v>F</v>
          </cell>
        </row>
        <row r="6820">
          <cell r="B6820" t="str">
            <v>F521580</v>
          </cell>
          <cell r="C6820" t="str">
            <v>F521580</v>
          </cell>
          <cell r="D6820">
            <v>11</v>
          </cell>
          <cell r="E6820" t="str">
            <v>F</v>
          </cell>
        </row>
        <row r="6821">
          <cell r="B6821" t="str">
            <v>F521940</v>
          </cell>
          <cell r="C6821" t="str">
            <v>F521940</v>
          </cell>
          <cell r="D6821">
            <v>11</v>
          </cell>
          <cell r="E6821" t="str">
            <v>F</v>
          </cell>
        </row>
        <row r="6822">
          <cell r="B6822" t="str">
            <v>F522300</v>
          </cell>
          <cell r="C6822" t="str">
            <v>F522300</v>
          </cell>
          <cell r="D6822">
            <v>11</v>
          </cell>
          <cell r="E6822" t="str">
            <v>F</v>
          </cell>
        </row>
        <row r="6823">
          <cell r="B6823" t="str">
            <v>1000EESDISENG</v>
          </cell>
          <cell r="C6823" t="str">
            <v>EESDISENG</v>
          </cell>
          <cell r="D6823">
            <v>12</v>
          </cell>
          <cell r="E6823" t="str">
            <v>G</v>
          </cell>
        </row>
        <row r="6824">
          <cell r="B6824" t="str">
            <v>F520895</v>
          </cell>
          <cell r="C6824" t="str">
            <v>F520895</v>
          </cell>
          <cell r="D6824">
            <v>13</v>
          </cell>
          <cell r="E6824" t="str">
            <v>F</v>
          </cell>
        </row>
        <row r="6825">
          <cell r="B6825" t="str">
            <v>F521255</v>
          </cell>
          <cell r="C6825" t="str">
            <v>F521255</v>
          </cell>
          <cell r="D6825">
            <v>13</v>
          </cell>
          <cell r="E6825" t="str">
            <v>F</v>
          </cell>
        </row>
        <row r="6826">
          <cell r="B6826" t="str">
            <v>F521615</v>
          </cell>
          <cell r="C6826" t="str">
            <v>F521615</v>
          </cell>
          <cell r="D6826">
            <v>13</v>
          </cell>
          <cell r="E6826" t="str">
            <v>F</v>
          </cell>
        </row>
        <row r="6827">
          <cell r="B6827" t="str">
            <v>F521975</v>
          </cell>
          <cell r="C6827" t="str">
            <v>F521975</v>
          </cell>
          <cell r="D6827">
            <v>13</v>
          </cell>
          <cell r="E6827" t="str">
            <v>F</v>
          </cell>
        </row>
        <row r="6828">
          <cell r="B6828" t="str">
            <v>F522335</v>
          </cell>
          <cell r="C6828" t="str">
            <v>F522335</v>
          </cell>
          <cell r="D6828">
            <v>13</v>
          </cell>
          <cell r="E6828" t="str">
            <v>F</v>
          </cell>
        </row>
        <row r="6829">
          <cell r="B6829" t="str">
            <v>1000ESODISENG</v>
          </cell>
          <cell r="C6829" t="str">
            <v>ESODISENG</v>
          </cell>
          <cell r="D6829">
            <v>12</v>
          </cell>
          <cell r="E6829" t="str">
            <v>G</v>
          </cell>
        </row>
        <row r="6830">
          <cell r="B6830" t="str">
            <v>F520894</v>
          </cell>
          <cell r="C6830" t="str">
            <v>F520894</v>
          </cell>
          <cell r="D6830">
            <v>13</v>
          </cell>
          <cell r="E6830" t="str">
            <v>F</v>
          </cell>
        </row>
        <row r="6831">
          <cell r="B6831" t="str">
            <v>F521254</v>
          </cell>
          <cell r="C6831" t="str">
            <v>F521254</v>
          </cell>
          <cell r="D6831">
            <v>13</v>
          </cell>
          <cell r="E6831" t="str">
            <v>F</v>
          </cell>
        </row>
        <row r="6832">
          <cell r="B6832" t="str">
            <v>F521614</v>
          </cell>
          <cell r="C6832" t="str">
            <v>F521614</v>
          </cell>
          <cell r="D6832">
            <v>13</v>
          </cell>
          <cell r="E6832" t="str">
            <v>F</v>
          </cell>
        </row>
        <row r="6833">
          <cell r="B6833" t="str">
            <v>F521974</v>
          </cell>
          <cell r="C6833" t="str">
            <v>F521974</v>
          </cell>
          <cell r="D6833">
            <v>13</v>
          </cell>
          <cell r="E6833" t="str">
            <v>F</v>
          </cell>
        </row>
        <row r="6834">
          <cell r="B6834" t="str">
            <v>F522334</v>
          </cell>
          <cell r="C6834" t="str">
            <v>F522334</v>
          </cell>
          <cell r="D6834">
            <v>13</v>
          </cell>
          <cell r="E6834" t="str">
            <v>F</v>
          </cell>
        </row>
        <row r="6835">
          <cell r="B6835" t="str">
            <v>1000EELSYPLST</v>
          </cell>
          <cell r="C6835" t="str">
            <v>EELSYPLST</v>
          </cell>
          <cell r="D6835">
            <v>8</v>
          </cell>
          <cell r="E6835" t="str">
            <v>G</v>
          </cell>
        </row>
        <row r="6836">
          <cell r="B6836" t="str">
            <v>F500253</v>
          </cell>
          <cell r="C6836" t="str">
            <v>F500253</v>
          </cell>
          <cell r="D6836">
            <v>9</v>
          </cell>
          <cell r="E6836" t="str">
            <v>F</v>
          </cell>
        </row>
        <row r="6837">
          <cell r="B6837" t="str">
            <v>F500254</v>
          </cell>
          <cell r="C6837" t="str">
            <v>F500254</v>
          </cell>
          <cell r="D6837">
            <v>9</v>
          </cell>
          <cell r="E6837" t="str">
            <v>F</v>
          </cell>
        </row>
        <row r="6838">
          <cell r="B6838" t="str">
            <v>F520032</v>
          </cell>
          <cell r="C6838" t="str">
            <v>F520032</v>
          </cell>
          <cell r="D6838">
            <v>9</v>
          </cell>
          <cell r="E6838" t="str">
            <v>F</v>
          </cell>
        </row>
        <row r="6839">
          <cell r="B6839" t="str">
            <v>F520639</v>
          </cell>
          <cell r="C6839" t="str">
            <v>F520639</v>
          </cell>
          <cell r="D6839">
            <v>9</v>
          </cell>
          <cell r="E6839" t="str">
            <v>F</v>
          </cell>
        </row>
        <row r="6840">
          <cell r="B6840" t="str">
            <v>F520902</v>
          </cell>
          <cell r="C6840" t="str">
            <v>F520902</v>
          </cell>
          <cell r="D6840">
            <v>9</v>
          </cell>
          <cell r="E6840" t="str">
            <v>F</v>
          </cell>
        </row>
        <row r="6841">
          <cell r="B6841" t="str">
            <v>F521262</v>
          </cell>
          <cell r="C6841" t="str">
            <v>F521262</v>
          </cell>
          <cell r="D6841">
            <v>9</v>
          </cell>
          <cell r="E6841" t="str">
            <v>F</v>
          </cell>
        </row>
        <row r="6842">
          <cell r="B6842" t="str">
            <v>F521622</v>
          </cell>
          <cell r="C6842" t="str">
            <v>F521622</v>
          </cell>
          <cell r="D6842">
            <v>9</v>
          </cell>
          <cell r="E6842" t="str">
            <v>F</v>
          </cell>
        </row>
        <row r="6843">
          <cell r="B6843" t="str">
            <v>F521982</v>
          </cell>
          <cell r="C6843" t="str">
            <v>F521982</v>
          </cell>
          <cell r="D6843">
            <v>9</v>
          </cell>
          <cell r="E6843" t="str">
            <v>F</v>
          </cell>
        </row>
        <row r="6844">
          <cell r="B6844" t="str">
            <v>F522342</v>
          </cell>
          <cell r="C6844" t="str">
            <v>F522342</v>
          </cell>
          <cell r="D6844">
            <v>9</v>
          </cell>
          <cell r="E6844" t="str">
            <v>F</v>
          </cell>
        </row>
        <row r="6845">
          <cell r="B6845" t="str">
            <v>1000ELNUSPLN</v>
          </cell>
          <cell r="C6845" t="str">
            <v>ELNUSPLN</v>
          </cell>
          <cell r="D6845">
            <v>8</v>
          </cell>
          <cell r="E6845" t="str">
            <v>G</v>
          </cell>
        </row>
        <row r="6846">
          <cell r="B6846" t="str">
            <v>F520891</v>
          </cell>
          <cell r="C6846" t="str">
            <v>F520891</v>
          </cell>
          <cell r="D6846">
            <v>9</v>
          </cell>
          <cell r="E6846" t="str">
            <v>F</v>
          </cell>
        </row>
        <row r="6847">
          <cell r="B6847" t="str">
            <v>F521251</v>
          </cell>
          <cell r="C6847" t="str">
            <v>F521251</v>
          </cell>
          <cell r="D6847">
            <v>9</v>
          </cell>
          <cell r="E6847" t="str">
            <v>F</v>
          </cell>
        </row>
        <row r="6848">
          <cell r="B6848" t="str">
            <v>F521611</v>
          </cell>
          <cell r="C6848" t="str">
            <v>F521611</v>
          </cell>
          <cell r="D6848">
            <v>9</v>
          </cell>
          <cell r="E6848" t="str">
            <v>F</v>
          </cell>
        </row>
        <row r="6849">
          <cell r="B6849" t="str">
            <v>F521971</v>
          </cell>
          <cell r="C6849" t="str">
            <v>F521971</v>
          </cell>
          <cell r="D6849">
            <v>9</v>
          </cell>
          <cell r="E6849" t="str">
            <v>F</v>
          </cell>
        </row>
        <row r="6850">
          <cell r="B6850" t="str">
            <v>F522331</v>
          </cell>
          <cell r="C6850" t="str">
            <v>F522331</v>
          </cell>
          <cell r="D6850">
            <v>9</v>
          </cell>
          <cell r="E6850" t="str">
            <v>F</v>
          </cell>
        </row>
        <row r="6851">
          <cell r="B6851" t="str">
            <v>F526201</v>
          </cell>
          <cell r="C6851" t="str">
            <v>F526201</v>
          </cell>
          <cell r="D6851">
            <v>9</v>
          </cell>
          <cell r="E6851" t="str">
            <v>F</v>
          </cell>
        </row>
        <row r="6852">
          <cell r="B6852" t="str">
            <v>1000ESYSPLINT</v>
          </cell>
          <cell r="C6852" t="str">
            <v>ESYSPLINT</v>
          </cell>
          <cell r="D6852">
            <v>8</v>
          </cell>
          <cell r="E6852" t="str">
            <v>G</v>
          </cell>
        </row>
        <row r="6853">
          <cell r="B6853" t="str">
            <v>F520890</v>
          </cell>
          <cell r="C6853" t="str">
            <v>F520890</v>
          </cell>
          <cell r="D6853">
            <v>9</v>
          </cell>
          <cell r="E6853" t="str">
            <v>F</v>
          </cell>
        </row>
        <row r="6854">
          <cell r="B6854" t="str">
            <v>F521250</v>
          </cell>
          <cell r="C6854" t="str">
            <v>F521250</v>
          </cell>
          <cell r="D6854">
            <v>9</v>
          </cell>
          <cell r="E6854" t="str">
            <v>F</v>
          </cell>
        </row>
        <row r="6855">
          <cell r="B6855" t="str">
            <v>F521610</v>
          </cell>
          <cell r="C6855" t="str">
            <v>F521610</v>
          </cell>
          <cell r="D6855">
            <v>9</v>
          </cell>
          <cell r="E6855" t="str">
            <v>F</v>
          </cell>
        </row>
        <row r="6856">
          <cell r="B6856" t="str">
            <v>F521970</v>
          </cell>
          <cell r="C6856" t="str">
            <v>F521970</v>
          </cell>
          <cell r="D6856">
            <v>9</v>
          </cell>
          <cell r="E6856" t="str">
            <v>F</v>
          </cell>
        </row>
        <row r="6857">
          <cell r="B6857" t="str">
            <v>F522330</v>
          </cell>
          <cell r="C6857" t="str">
            <v>F522330</v>
          </cell>
          <cell r="D6857">
            <v>9</v>
          </cell>
          <cell r="E6857" t="str">
            <v>F</v>
          </cell>
        </row>
        <row r="6858">
          <cell r="B6858" t="str">
            <v>F523406</v>
          </cell>
          <cell r="C6858" t="str">
            <v>F523406</v>
          </cell>
          <cell r="D6858">
            <v>9</v>
          </cell>
          <cell r="E6858" t="str">
            <v>F</v>
          </cell>
        </row>
        <row r="6859">
          <cell r="B6859" t="str">
            <v>F526202</v>
          </cell>
          <cell r="C6859" t="str">
            <v>F526202</v>
          </cell>
          <cell r="D6859">
            <v>9</v>
          </cell>
          <cell r="E6859" t="str">
            <v>F</v>
          </cell>
        </row>
        <row r="6860">
          <cell r="B6860" t="str">
            <v>1000EOPMGMT</v>
          </cell>
          <cell r="C6860" t="str">
            <v>EOPMGMT</v>
          </cell>
          <cell r="D6860">
            <v>10</v>
          </cell>
          <cell r="E6860" t="str">
            <v>G</v>
          </cell>
        </row>
        <row r="6861">
          <cell r="B6861" t="str">
            <v>F500091</v>
          </cell>
          <cell r="C6861" t="str">
            <v>F500091</v>
          </cell>
          <cell r="D6861">
            <v>11</v>
          </cell>
          <cell r="E6861" t="str">
            <v>F</v>
          </cell>
        </row>
        <row r="6862">
          <cell r="B6862" t="str">
            <v>F520033</v>
          </cell>
          <cell r="C6862" t="str">
            <v>F520033</v>
          </cell>
          <cell r="D6862">
            <v>11</v>
          </cell>
          <cell r="E6862" t="str">
            <v>F</v>
          </cell>
        </row>
        <row r="6863">
          <cell r="B6863" t="str">
            <v>F520852</v>
          </cell>
          <cell r="C6863" t="str">
            <v>F520852</v>
          </cell>
          <cell r="D6863">
            <v>11</v>
          </cell>
          <cell r="E6863" t="str">
            <v>F</v>
          </cell>
        </row>
        <row r="6864">
          <cell r="B6864" t="str">
            <v>F521212</v>
          </cell>
          <cell r="C6864" t="str">
            <v>F521212</v>
          </cell>
          <cell r="D6864">
            <v>11</v>
          </cell>
          <cell r="E6864" t="str">
            <v>F</v>
          </cell>
        </row>
        <row r="6865">
          <cell r="B6865" t="str">
            <v>F521572</v>
          </cell>
          <cell r="C6865" t="str">
            <v>F521572</v>
          </cell>
          <cell r="D6865">
            <v>11</v>
          </cell>
          <cell r="E6865" t="str">
            <v>F</v>
          </cell>
        </row>
        <row r="6866">
          <cell r="B6866" t="str">
            <v>F521932</v>
          </cell>
          <cell r="C6866" t="str">
            <v>F521932</v>
          </cell>
          <cell r="D6866">
            <v>11</v>
          </cell>
          <cell r="E6866" t="str">
            <v>F</v>
          </cell>
        </row>
        <row r="6867">
          <cell r="B6867" t="str">
            <v>F522292</v>
          </cell>
          <cell r="C6867" t="str">
            <v>F522292</v>
          </cell>
          <cell r="D6867">
            <v>11</v>
          </cell>
          <cell r="E6867" t="str">
            <v>F</v>
          </cell>
        </row>
        <row r="6868">
          <cell r="B6868" t="str">
            <v>1000INTWRKPL</v>
          </cell>
          <cell r="C6868" t="str">
            <v>INTWRKPL</v>
          </cell>
          <cell r="D6868">
            <v>10</v>
          </cell>
          <cell r="E6868" t="str">
            <v>G</v>
          </cell>
        </row>
        <row r="6869">
          <cell r="B6869" t="str">
            <v>1000ETRNINTPL</v>
          </cell>
          <cell r="C6869" t="str">
            <v>ETRNINTPL</v>
          </cell>
          <cell r="D6869">
            <v>8</v>
          </cell>
          <cell r="E6869" t="str">
            <v>G</v>
          </cell>
        </row>
        <row r="6870">
          <cell r="B6870" t="str">
            <v>F500002</v>
          </cell>
          <cell r="C6870" t="str">
            <v>F500002</v>
          </cell>
          <cell r="D6870">
            <v>9</v>
          </cell>
          <cell r="E6870" t="str">
            <v>F</v>
          </cell>
        </row>
        <row r="6871">
          <cell r="B6871" t="str">
            <v>F500005</v>
          </cell>
          <cell r="C6871" t="str">
            <v>F500005</v>
          </cell>
          <cell r="D6871">
            <v>9</v>
          </cell>
          <cell r="E6871" t="str">
            <v>F</v>
          </cell>
        </row>
        <row r="6872">
          <cell r="B6872" t="str">
            <v>F500006</v>
          </cell>
          <cell r="C6872" t="str">
            <v>F500006</v>
          </cell>
          <cell r="D6872">
            <v>9</v>
          </cell>
          <cell r="E6872" t="str">
            <v>F</v>
          </cell>
        </row>
        <row r="6873">
          <cell r="B6873" t="str">
            <v>F500007</v>
          </cell>
          <cell r="C6873" t="str">
            <v>F500007</v>
          </cell>
          <cell r="D6873">
            <v>9</v>
          </cell>
          <cell r="E6873" t="str">
            <v>F</v>
          </cell>
        </row>
        <row r="6874">
          <cell r="B6874" t="str">
            <v>F500008</v>
          </cell>
          <cell r="C6874" t="str">
            <v>F500008</v>
          </cell>
          <cell r="D6874">
            <v>9</v>
          </cell>
          <cell r="E6874" t="str">
            <v>F</v>
          </cell>
        </row>
        <row r="6875">
          <cell r="B6875" t="str">
            <v>F520838</v>
          </cell>
          <cell r="C6875" t="str">
            <v>F520838</v>
          </cell>
          <cell r="D6875">
            <v>9</v>
          </cell>
          <cell r="E6875" t="str">
            <v>F</v>
          </cell>
        </row>
        <row r="6876">
          <cell r="B6876" t="str">
            <v>F521198</v>
          </cell>
          <cell r="C6876" t="str">
            <v>F521198</v>
          </cell>
          <cell r="D6876">
            <v>9</v>
          </cell>
          <cell r="E6876" t="str">
            <v>F</v>
          </cell>
        </row>
        <row r="6877">
          <cell r="B6877" t="str">
            <v>F521558</v>
          </cell>
          <cell r="C6877" t="str">
            <v>F521558</v>
          </cell>
          <cell r="D6877">
            <v>9</v>
          </cell>
          <cell r="E6877" t="str">
            <v>F</v>
          </cell>
        </row>
        <row r="6878">
          <cell r="B6878" t="str">
            <v>F521918</v>
          </cell>
          <cell r="C6878" t="str">
            <v>F521918</v>
          </cell>
          <cell r="D6878">
            <v>9</v>
          </cell>
          <cell r="E6878" t="str">
            <v>F</v>
          </cell>
        </row>
        <row r="6879">
          <cell r="B6879" t="str">
            <v>F522278</v>
          </cell>
          <cell r="C6879" t="str">
            <v>F522278</v>
          </cell>
          <cell r="D6879">
            <v>9</v>
          </cell>
          <cell r="E6879" t="str">
            <v>F</v>
          </cell>
        </row>
        <row r="6880">
          <cell r="B6880" t="str">
            <v>F526203</v>
          </cell>
          <cell r="C6880" t="str">
            <v>F526203</v>
          </cell>
          <cell r="D6880">
            <v>9</v>
          </cell>
          <cell r="E6880" t="str">
            <v>F</v>
          </cell>
        </row>
        <row r="6881">
          <cell r="B6881" t="str">
            <v>1000EENGG</v>
          </cell>
          <cell r="C6881" t="str">
            <v>EENGG</v>
          </cell>
          <cell r="D6881">
            <v>6</v>
          </cell>
          <cell r="E6881" t="str">
            <v>G</v>
          </cell>
        </row>
        <row r="6882">
          <cell r="B6882" t="str">
            <v>F520655</v>
          </cell>
          <cell r="C6882" t="str">
            <v>F520655</v>
          </cell>
          <cell r="D6882">
            <v>7</v>
          </cell>
          <cell r="E6882" t="str">
            <v>F</v>
          </cell>
        </row>
        <row r="6883">
          <cell r="B6883" t="str">
            <v>F521177</v>
          </cell>
          <cell r="C6883" t="str">
            <v>F521177</v>
          </cell>
          <cell r="D6883">
            <v>7</v>
          </cell>
          <cell r="E6883" t="str">
            <v>F</v>
          </cell>
        </row>
        <row r="6884">
          <cell r="B6884" t="str">
            <v>F521537</v>
          </cell>
          <cell r="C6884" t="str">
            <v>F521537</v>
          </cell>
          <cell r="D6884">
            <v>7</v>
          </cell>
          <cell r="E6884" t="str">
            <v>F</v>
          </cell>
        </row>
        <row r="6885">
          <cell r="B6885" t="str">
            <v>F521897</v>
          </cell>
          <cell r="C6885" t="str">
            <v>F521897</v>
          </cell>
          <cell r="D6885">
            <v>7</v>
          </cell>
          <cell r="E6885" t="str">
            <v>F</v>
          </cell>
        </row>
        <row r="6886">
          <cell r="B6886" t="str">
            <v>F522257</v>
          </cell>
          <cell r="C6886" t="str">
            <v>F522257</v>
          </cell>
          <cell r="D6886">
            <v>7</v>
          </cell>
          <cell r="E6886" t="str">
            <v>F</v>
          </cell>
        </row>
        <row r="6887">
          <cell r="B6887" t="str">
            <v>F522617</v>
          </cell>
          <cell r="C6887" t="str">
            <v>F522617</v>
          </cell>
          <cell r="D6887">
            <v>7</v>
          </cell>
          <cell r="E6887" t="str">
            <v>F</v>
          </cell>
        </row>
        <row r="6888">
          <cell r="B6888" t="str">
            <v>1000ETSENGG</v>
          </cell>
          <cell r="C6888" t="str">
            <v>ETSENGG</v>
          </cell>
          <cell r="D6888">
            <v>8</v>
          </cell>
          <cell r="E6888" t="str">
            <v>G</v>
          </cell>
        </row>
        <row r="6889">
          <cell r="B6889" t="str">
            <v>1000ECOMPQUAL</v>
          </cell>
          <cell r="C6889" t="str">
            <v>ECOMPQUAL</v>
          </cell>
          <cell r="D6889">
            <v>10</v>
          </cell>
          <cell r="E6889" t="str">
            <v>G</v>
          </cell>
        </row>
        <row r="6890">
          <cell r="B6890" t="str">
            <v>F525687</v>
          </cell>
          <cell r="C6890" t="str">
            <v>F525687</v>
          </cell>
          <cell r="D6890">
            <v>11</v>
          </cell>
          <cell r="E6890" t="str">
            <v>F</v>
          </cell>
        </row>
        <row r="6891">
          <cell r="B6891" t="str">
            <v>F525688</v>
          </cell>
          <cell r="C6891" t="str">
            <v>F525688</v>
          </cell>
          <cell r="D6891">
            <v>11</v>
          </cell>
          <cell r="E6891" t="str">
            <v>F</v>
          </cell>
        </row>
        <row r="6892">
          <cell r="B6892" t="str">
            <v>F525689</v>
          </cell>
          <cell r="C6892" t="str">
            <v>F525689</v>
          </cell>
          <cell r="D6892">
            <v>11</v>
          </cell>
          <cell r="E6892" t="str">
            <v>F</v>
          </cell>
        </row>
        <row r="6893">
          <cell r="B6893" t="str">
            <v>F525690</v>
          </cell>
          <cell r="C6893" t="str">
            <v>F525690</v>
          </cell>
          <cell r="D6893">
            <v>11</v>
          </cell>
          <cell r="E6893" t="str">
            <v>F</v>
          </cell>
        </row>
        <row r="6894">
          <cell r="B6894" t="str">
            <v>F525691</v>
          </cell>
          <cell r="C6894" t="str">
            <v>F525691</v>
          </cell>
          <cell r="D6894">
            <v>11</v>
          </cell>
          <cell r="E6894" t="str">
            <v>F</v>
          </cell>
        </row>
        <row r="6895">
          <cell r="B6895" t="str">
            <v>F525692</v>
          </cell>
          <cell r="C6895" t="str">
            <v>F525692</v>
          </cell>
          <cell r="D6895">
            <v>11</v>
          </cell>
          <cell r="E6895" t="str">
            <v>F</v>
          </cell>
        </row>
        <row r="6896">
          <cell r="B6896" t="str">
            <v>F525693</v>
          </cell>
          <cell r="C6896" t="str">
            <v>F525693</v>
          </cell>
          <cell r="D6896">
            <v>11</v>
          </cell>
          <cell r="E6896" t="str">
            <v>F</v>
          </cell>
        </row>
        <row r="6897">
          <cell r="B6897" t="str">
            <v>F525694</v>
          </cell>
          <cell r="C6897" t="str">
            <v>F525694</v>
          </cell>
          <cell r="D6897">
            <v>11</v>
          </cell>
          <cell r="E6897" t="str">
            <v>F</v>
          </cell>
        </row>
        <row r="6898">
          <cell r="B6898" t="str">
            <v>F525846</v>
          </cell>
          <cell r="C6898" t="str">
            <v>F525846</v>
          </cell>
          <cell r="D6898">
            <v>11</v>
          </cell>
          <cell r="E6898" t="str">
            <v>F</v>
          </cell>
        </row>
        <row r="6899">
          <cell r="B6899" t="str">
            <v>F526193</v>
          </cell>
          <cell r="C6899" t="str">
            <v>F526193</v>
          </cell>
          <cell r="D6899">
            <v>11</v>
          </cell>
          <cell r="E6899" t="str">
            <v>F</v>
          </cell>
        </row>
        <row r="6900">
          <cell r="B6900" t="str">
            <v>1000EAPPSTNDS</v>
          </cell>
          <cell r="C6900" t="str">
            <v>EAPPSTNDS</v>
          </cell>
          <cell r="D6900">
            <v>10</v>
          </cell>
          <cell r="E6900" t="str">
            <v>G</v>
          </cell>
        </row>
        <row r="6901">
          <cell r="B6901" t="str">
            <v>1000EAPPRATS</v>
          </cell>
          <cell r="C6901" t="str">
            <v>EAPPRATS</v>
          </cell>
          <cell r="D6901">
            <v>12</v>
          </cell>
          <cell r="E6901" t="str">
            <v>G</v>
          </cell>
        </row>
        <row r="6902">
          <cell r="B6902" t="str">
            <v>F500305</v>
          </cell>
          <cell r="C6902" t="str">
            <v>F500305</v>
          </cell>
          <cell r="D6902">
            <v>13</v>
          </cell>
          <cell r="E6902" t="str">
            <v>F</v>
          </cell>
        </row>
        <row r="6903">
          <cell r="B6903" t="str">
            <v>F500306</v>
          </cell>
          <cell r="C6903" t="str">
            <v>F500306</v>
          </cell>
          <cell r="D6903">
            <v>13</v>
          </cell>
          <cell r="E6903" t="str">
            <v>F</v>
          </cell>
        </row>
        <row r="6904">
          <cell r="B6904" t="str">
            <v>F500308</v>
          </cell>
          <cell r="C6904" t="str">
            <v>F500308</v>
          </cell>
          <cell r="D6904">
            <v>13</v>
          </cell>
          <cell r="E6904" t="str">
            <v>F</v>
          </cell>
        </row>
        <row r="6905">
          <cell r="B6905" t="str">
            <v>F520060</v>
          </cell>
          <cell r="C6905" t="str">
            <v>F520060</v>
          </cell>
          <cell r="D6905">
            <v>13</v>
          </cell>
          <cell r="E6905" t="str">
            <v>F</v>
          </cell>
        </row>
        <row r="6906">
          <cell r="B6906" t="str">
            <v>F520111</v>
          </cell>
          <cell r="C6906" t="str">
            <v>F520111</v>
          </cell>
          <cell r="D6906">
            <v>13</v>
          </cell>
          <cell r="E6906" t="str">
            <v>F</v>
          </cell>
        </row>
        <row r="6907">
          <cell r="B6907" t="str">
            <v>F520576</v>
          </cell>
          <cell r="C6907" t="str">
            <v>F520576</v>
          </cell>
          <cell r="D6907">
            <v>13</v>
          </cell>
          <cell r="E6907" t="str">
            <v>F</v>
          </cell>
        </row>
        <row r="6908">
          <cell r="B6908" t="str">
            <v>F520919</v>
          </cell>
          <cell r="C6908" t="str">
            <v>F520919</v>
          </cell>
          <cell r="D6908">
            <v>13</v>
          </cell>
          <cell r="E6908" t="str">
            <v>F</v>
          </cell>
        </row>
        <row r="6909">
          <cell r="B6909" t="str">
            <v>F521279</v>
          </cell>
          <cell r="C6909" t="str">
            <v>F521279</v>
          </cell>
          <cell r="D6909">
            <v>13</v>
          </cell>
          <cell r="E6909" t="str">
            <v>F</v>
          </cell>
        </row>
        <row r="6910">
          <cell r="B6910" t="str">
            <v>F521639</v>
          </cell>
          <cell r="C6910" t="str">
            <v>F521639</v>
          </cell>
          <cell r="D6910">
            <v>13</v>
          </cell>
          <cell r="E6910" t="str">
            <v>F</v>
          </cell>
        </row>
        <row r="6911">
          <cell r="B6911" t="str">
            <v>F521999</v>
          </cell>
          <cell r="C6911" t="str">
            <v>F521999</v>
          </cell>
          <cell r="D6911">
            <v>13</v>
          </cell>
          <cell r="E6911" t="str">
            <v>F</v>
          </cell>
        </row>
        <row r="6912">
          <cell r="B6912" t="str">
            <v>F522359</v>
          </cell>
          <cell r="C6912" t="str">
            <v>F522359</v>
          </cell>
          <cell r="D6912">
            <v>13</v>
          </cell>
          <cell r="E6912" t="str">
            <v>F</v>
          </cell>
        </row>
        <row r="6913">
          <cell r="B6913" t="str">
            <v>F523326</v>
          </cell>
          <cell r="C6913" t="str">
            <v>F523326</v>
          </cell>
          <cell r="D6913">
            <v>13</v>
          </cell>
          <cell r="E6913" t="str">
            <v>F</v>
          </cell>
        </row>
        <row r="6914">
          <cell r="B6914" t="str">
            <v>F525722</v>
          </cell>
          <cell r="C6914" t="str">
            <v>F525722</v>
          </cell>
          <cell r="D6914">
            <v>13</v>
          </cell>
          <cell r="E6914" t="str">
            <v>F</v>
          </cell>
        </row>
        <row r="6915">
          <cell r="B6915" t="str">
            <v>F525723</v>
          </cell>
          <cell r="C6915" t="str">
            <v>F525723</v>
          </cell>
          <cell r="D6915">
            <v>13</v>
          </cell>
          <cell r="E6915" t="str">
            <v>F</v>
          </cell>
        </row>
        <row r="6916">
          <cell r="B6916" t="str">
            <v>F526183</v>
          </cell>
          <cell r="C6916" t="str">
            <v>F526183</v>
          </cell>
          <cell r="D6916">
            <v>13</v>
          </cell>
          <cell r="E6916" t="str">
            <v>F</v>
          </cell>
        </row>
        <row r="6917">
          <cell r="B6917" t="str">
            <v>1000ESTDPUB</v>
          </cell>
          <cell r="C6917" t="str">
            <v>ESTDPUB</v>
          </cell>
          <cell r="D6917">
            <v>12</v>
          </cell>
          <cell r="E6917" t="str">
            <v>G</v>
          </cell>
        </row>
        <row r="6918">
          <cell r="B6918" t="str">
            <v>F500264</v>
          </cell>
          <cell r="C6918" t="str">
            <v>F500264</v>
          </cell>
          <cell r="D6918">
            <v>13</v>
          </cell>
          <cell r="E6918" t="str">
            <v>F</v>
          </cell>
        </row>
        <row r="6919">
          <cell r="B6919" t="str">
            <v>F520907</v>
          </cell>
          <cell r="C6919" t="str">
            <v>F520907</v>
          </cell>
          <cell r="D6919">
            <v>13</v>
          </cell>
          <cell r="E6919" t="str">
            <v>F</v>
          </cell>
        </row>
        <row r="6920">
          <cell r="B6920" t="str">
            <v>F521267</v>
          </cell>
          <cell r="C6920" t="str">
            <v>F521267</v>
          </cell>
          <cell r="D6920">
            <v>13</v>
          </cell>
          <cell r="E6920" t="str">
            <v>F</v>
          </cell>
        </row>
        <row r="6921">
          <cell r="B6921" t="str">
            <v>F521627</v>
          </cell>
          <cell r="C6921" t="str">
            <v>F521627</v>
          </cell>
          <cell r="D6921">
            <v>13</v>
          </cell>
          <cell r="E6921" t="str">
            <v>F</v>
          </cell>
        </row>
        <row r="6922">
          <cell r="B6922" t="str">
            <v>F521987</v>
          </cell>
          <cell r="C6922" t="str">
            <v>F521987</v>
          </cell>
          <cell r="D6922">
            <v>13</v>
          </cell>
          <cell r="E6922" t="str">
            <v>F</v>
          </cell>
        </row>
        <row r="6923">
          <cell r="B6923" t="str">
            <v>F522347</v>
          </cell>
          <cell r="C6923" t="str">
            <v>F522347</v>
          </cell>
          <cell r="D6923">
            <v>13</v>
          </cell>
          <cell r="E6923" t="str">
            <v>F</v>
          </cell>
        </row>
        <row r="6924">
          <cell r="B6924" t="str">
            <v>F523314</v>
          </cell>
          <cell r="C6924" t="str">
            <v>F523314</v>
          </cell>
          <cell r="D6924">
            <v>13</v>
          </cell>
          <cell r="E6924" t="str">
            <v>F</v>
          </cell>
        </row>
        <row r="6925">
          <cell r="B6925" t="str">
            <v>F526192</v>
          </cell>
          <cell r="C6925" t="str">
            <v>F526192</v>
          </cell>
          <cell r="D6925">
            <v>13</v>
          </cell>
          <cell r="E6925" t="str">
            <v>F</v>
          </cell>
        </row>
        <row r="6926">
          <cell r="B6926" t="str">
            <v>1000EENGSTFF</v>
          </cell>
          <cell r="C6926" t="str">
            <v>EENGSTFF</v>
          </cell>
          <cell r="D6926">
            <v>10</v>
          </cell>
          <cell r="E6926" t="str">
            <v>G</v>
          </cell>
        </row>
        <row r="6927">
          <cell r="B6927" t="str">
            <v>F500248</v>
          </cell>
          <cell r="C6927" t="str">
            <v>F500248</v>
          </cell>
          <cell r="D6927">
            <v>11</v>
          </cell>
          <cell r="E6927" t="str">
            <v>F</v>
          </cell>
        </row>
        <row r="6928">
          <cell r="B6928" t="str">
            <v>F520900</v>
          </cell>
          <cell r="C6928" t="str">
            <v>F520900</v>
          </cell>
          <cell r="D6928">
            <v>11</v>
          </cell>
          <cell r="E6928" t="str">
            <v>F</v>
          </cell>
        </row>
        <row r="6929">
          <cell r="B6929" t="str">
            <v>F521260</v>
          </cell>
          <cell r="C6929" t="str">
            <v>F521260</v>
          </cell>
          <cell r="D6929">
            <v>11</v>
          </cell>
          <cell r="E6929" t="str">
            <v>F</v>
          </cell>
        </row>
        <row r="6930">
          <cell r="B6930" t="str">
            <v>F521620</v>
          </cell>
          <cell r="C6930" t="str">
            <v>F521620</v>
          </cell>
          <cell r="D6930">
            <v>11</v>
          </cell>
          <cell r="E6930" t="str">
            <v>F</v>
          </cell>
        </row>
        <row r="6931">
          <cell r="B6931" t="str">
            <v>F521980</v>
          </cell>
          <cell r="C6931" t="str">
            <v>F521980</v>
          </cell>
          <cell r="D6931">
            <v>11</v>
          </cell>
          <cell r="E6931" t="str">
            <v>F</v>
          </cell>
        </row>
        <row r="6932">
          <cell r="B6932" t="str">
            <v>F522340</v>
          </cell>
          <cell r="C6932" t="str">
            <v>F522340</v>
          </cell>
          <cell r="D6932">
            <v>11</v>
          </cell>
          <cell r="E6932" t="str">
            <v>F</v>
          </cell>
        </row>
        <row r="6933">
          <cell r="B6933" t="str">
            <v>F523309</v>
          </cell>
          <cell r="C6933" t="str">
            <v>F523309</v>
          </cell>
          <cell r="D6933">
            <v>11</v>
          </cell>
          <cell r="E6933" t="str">
            <v>F</v>
          </cell>
        </row>
        <row r="6934">
          <cell r="B6934" t="str">
            <v>F526186</v>
          </cell>
          <cell r="C6934" t="str">
            <v>F526186</v>
          </cell>
          <cell r="D6934">
            <v>11</v>
          </cell>
          <cell r="E6934" t="str">
            <v>F</v>
          </cell>
        </row>
        <row r="6935">
          <cell r="B6935" t="str">
            <v>1000EPRJADSUP</v>
          </cell>
          <cell r="C6935" t="str">
            <v>EPRJADSUP</v>
          </cell>
          <cell r="D6935">
            <v>10</v>
          </cell>
          <cell r="E6935" t="str">
            <v>G</v>
          </cell>
        </row>
        <row r="6936">
          <cell r="B6936" t="str">
            <v>F500279</v>
          </cell>
          <cell r="C6936" t="str">
            <v>F500279</v>
          </cell>
          <cell r="D6936">
            <v>11</v>
          </cell>
          <cell r="E6936" t="str">
            <v>F</v>
          </cell>
        </row>
        <row r="6937">
          <cell r="B6937" t="str">
            <v>F500281</v>
          </cell>
          <cell r="C6937" t="str">
            <v>F500281</v>
          </cell>
          <cell r="D6937">
            <v>11</v>
          </cell>
          <cell r="E6937" t="str">
            <v>F</v>
          </cell>
        </row>
        <row r="6938">
          <cell r="B6938" t="str">
            <v>F520055</v>
          </cell>
          <cell r="C6938" t="str">
            <v>F520055</v>
          </cell>
          <cell r="D6938">
            <v>11</v>
          </cell>
          <cell r="E6938" t="str">
            <v>F</v>
          </cell>
        </row>
        <row r="6939">
          <cell r="B6939" t="str">
            <v>F520912</v>
          </cell>
          <cell r="C6939" t="str">
            <v>F520912</v>
          </cell>
          <cell r="D6939">
            <v>11</v>
          </cell>
          <cell r="E6939" t="str">
            <v>F</v>
          </cell>
        </row>
        <row r="6940">
          <cell r="B6940" t="str">
            <v>F521272</v>
          </cell>
          <cell r="C6940" t="str">
            <v>F521272</v>
          </cell>
          <cell r="D6940">
            <v>11</v>
          </cell>
          <cell r="E6940" t="str">
            <v>F</v>
          </cell>
        </row>
        <row r="6941">
          <cell r="B6941" t="str">
            <v>F521632</v>
          </cell>
          <cell r="C6941" t="str">
            <v>F521632</v>
          </cell>
          <cell r="D6941">
            <v>11</v>
          </cell>
          <cell r="E6941" t="str">
            <v>F</v>
          </cell>
        </row>
        <row r="6942">
          <cell r="B6942" t="str">
            <v>F521992</v>
          </cell>
          <cell r="C6942" t="str">
            <v>F521992</v>
          </cell>
          <cell r="D6942">
            <v>11</v>
          </cell>
          <cell r="E6942" t="str">
            <v>F</v>
          </cell>
        </row>
        <row r="6943">
          <cell r="B6943" t="str">
            <v>F522352</v>
          </cell>
          <cell r="C6943" t="str">
            <v>F522352</v>
          </cell>
          <cell r="D6943">
            <v>11</v>
          </cell>
          <cell r="E6943" t="str">
            <v>F</v>
          </cell>
        </row>
        <row r="6944">
          <cell r="B6944" t="str">
            <v>F523321</v>
          </cell>
          <cell r="C6944" t="str">
            <v>F523321</v>
          </cell>
          <cell r="D6944">
            <v>11</v>
          </cell>
          <cell r="E6944" t="str">
            <v>F</v>
          </cell>
        </row>
        <row r="6945">
          <cell r="B6945" t="str">
            <v>F526187</v>
          </cell>
          <cell r="C6945" t="str">
            <v>F526187</v>
          </cell>
          <cell r="D6945">
            <v>11</v>
          </cell>
          <cell r="E6945" t="str">
            <v>F</v>
          </cell>
        </row>
        <row r="6946">
          <cell r="B6946" t="str">
            <v>1000ESUBENGG</v>
          </cell>
          <cell r="C6946" t="str">
            <v>ESUBENGG</v>
          </cell>
          <cell r="D6946">
            <v>10</v>
          </cell>
          <cell r="E6946" t="str">
            <v>G</v>
          </cell>
        </row>
        <row r="6947">
          <cell r="B6947" t="str">
            <v>1000ESUBSENGG</v>
          </cell>
          <cell r="C6947" t="str">
            <v>ESUBSENGG</v>
          </cell>
          <cell r="D6947">
            <v>10</v>
          </cell>
          <cell r="E6947" t="str">
            <v>G</v>
          </cell>
        </row>
        <row r="6948">
          <cell r="B6948" t="str">
            <v>1000EPROTENG</v>
          </cell>
          <cell r="C6948" t="str">
            <v>EPROTENG</v>
          </cell>
          <cell r="D6948">
            <v>12</v>
          </cell>
          <cell r="E6948" t="str">
            <v>G</v>
          </cell>
        </row>
        <row r="6949">
          <cell r="B6949" t="str">
            <v>F500094</v>
          </cell>
          <cell r="C6949" t="str">
            <v>F500094</v>
          </cell>
          <cell r="D6949">
            <v>13</v>
          </cell>
          <cell r="E6949" t="str">
            <v>F</v>
          </cell>
        </row>
        <row r="6950">
          <cell r="B6950" t="str">
            <v>F500096</v>
          </cell>
          <cell r="C6950" t="str">
            <v>F500096</v>
          </cell>
          <cell r="D6950">
            <v>13</v>
          </cell>
          <cell r="E6950" t="str">
            <v>F</v>
          </cell>
        </row>
        <row r="6951">
          <cell r="B6951" t="str">
            <v>F500097</v>
          </cell>
          <cell r="C6951" t="str">
            <v>F500097</v>
          </cell>
          <cell r="D6951">
            <v>13</v>
          </cell>
          <cell r="E6951" t="str">
            <v>F</v>
          </cell>
        </row>
        <row r="6952">
          <cell r="B6952" t="str">
            <v>F520101</v>
          </cell>
          <cell r="C6952" t="str">
            <v>F520101</v>
          </cell>
          <cell r="D6952">
            <v>13</v>
          </cell>
          <cell r="E6952" t="str">
            <v>F</v>
          </cell>
        </row>
        <row r="6953">
          <cell r="B6953" t="str">
            <v>F520108</v>
          </cell>
          <cell r="C6953" t="str">
            <v>F520108</v>
          </cell>
          <cell r="D6953">
            <v>13</v>
          </cell>
          <cell r="E6953" t="str">
            <v>F</v>
          </cell>
        </row>
        <row r="6954">
          <cell r="B6954" t="str">
            <v>F520855</v>
          </cell>
          <cell r="C6954" t="str">
            <v>F520855</v>
          </cell>
          <cell r="D6954">
            <v>13</v>
          </cell>
          <cell r="E6954" t="str">
            <v>F</v>
          </cell>
        </row>
        <row r="6955">
          <cell r="B6955" t="str">
            <v>F521215</v>
          </cell>
          <cell r="C6955" t="str">
            <v>F521215</v>
          </cell>
          <cell r="D6955">
            <v>13</v>
          </cell>
          <cell r="E6955" t="str">
            <v>F</v>
          </cell>
        </row>
        <row r="6956">
          <cell r="B6956" t="str">
            <v>F521575</v>
          </cell>
          <cell r="C6956" t="str">
            <v>F521575</v>
          </cell>
          <cell r="D6956">
            <v>13</v>
          </cell>
          <cell r="E6956" t="str">
            <v>F</v>
          </cell>
        </row>
        <row r="6957">
          <cell r="B6957" t="str">
            <v>F521935</v>
          </cell>
          <cell r="C6957" t="str">
            <v>F521935</v>
          </cell>
          <cell r="D6957">
            <v>13</v>
          </cell>
          <cell r="E6957" t="str">
            <v>F</v>
          </cell>
        </row>
        <row r="6958">
          <cell r="B6958" t="str">
            <v>F522295</v>
          </cell>
          <cell r="C6958" t="str">
            <v>F522295</v>
          </cell>
          <cell r="D6958">
            <v>13</v>
          </cell>
          <cell r="E6958" t="str">
            <v>F</v>
          </cell>
        </row>
        <row r="6959">
          <cell r="B6959" t="str">
            <v>F523269</v>
          </cell>
          <cell r="C6959" t="str">
            <v>F523269</v>
          </cell>
          <cell r="D6959">
            <v>13</v>
          </cell>
          <cell r="E6959" t="str">
            <v>F</v>
          </cell>
        </row>
        <row r="6960">
          <cell r="B6960" t="str">
            <v>F526188</v>
          </cell>
          <cell r="C6960" t="str">
            <v>F526188</v>
          </cell>
          <cell r="D6960">
            <v>13</v>
          </cell>
          <cell r="E6960" t="str">
            <v>F</v>
          </cell>
        </row>
        <row r="6961">
          <cell r="B6961" t="str">
            <v>1000ESUBSAUT</v>
          </cell>
          <cell r="C6961" t="str">
            <v>ESUBSAUT</v>
          </cell>
          <cell r="D6961">
            <v>12</v>
          </cell>
          <cell r="E6961" t="str">
            <v>G</v>
          </cell>
        </row>
        <row r="6962">
          <cell r="B6962" t="str">
            <v>F500294</v>
          </cell>
          <cell r="C6962" t="str">
            <v>F500294</v>
          </cell>
          <cell r="D6962">
            <v>13</v>
          </cell>
          <cell r="E6962" t="str">
            <v>F</v>
          </cell>
        </row>
        <row r="6963">
          <cell r="B6963" t="str">
            <v>F500295</v>
          </cell>
          <cell r="C6963" t="str">
            <v>F500295</v>
          </cell>
          <cell r="D6963">
            <v>13</v>
          </cell>
          <cell r="E6963" t="str">
            <v>F</v>
          </cell>
        </row>
        <row r="6964">
          <cell r="B6964" t="str">
            <v>F500297</v>
          </cell>
          <cell r="C6964" t="str">
            <v>F500297</v>
          </cell>
          <cell r="D6964">
            <v>13</v>
          </cell>
          <cell r="E6964" t="str">
            <v>F</v>
          </cell>
        </row>
        <row r="6965">
          <cell r="B6965" t="str">
            <v>F520057</v>
          </cell>
          <cell r="C6965" t="str">
            <v>F520057</v>
          </cell>
          <cell r="D6965">
            <v>13</v>
          </cell>
          <cell r="E6965" t="str">
            <v>F</v>
          </cell>
        </row>
        <row r="6966">
          <cell r="B6966" t="str">
            <v>F520104</v>
          </cell>
          <cell r="C6966" t="str">
            <v>F520104</v>
          </cell>
          <cell r="D6966">
            <v>13</v>
          </cell>
          <cell r="E6966" t="str">
            <v>F</v>
          </cell>
        </row>
        <row r="6967">
          <cell r="B6967" t="str">
            <v>F520916</v>
          </cell>
          <cell r="C6967" t="str">
            <v>F520916</v>
          </cell>
          <cell r="D6967">
            <v>13</v>
          </cell>
          <cell r="E6967" t="str">
            <v>F</v>
          </cell>
        </row>
        <row r="6968">
          <cell r="B6968" t="str">
            <v>F521276</v>
          </cell>
          <cell r="C6968" t="str">
            <v>F521276</v>
          </cell>
          <cell r="D6968">
            <v>13</v>
          </cell>
          <cell r="E6968" t="str">
            <v>F</v>
          </cell>
        </row>
        <row r="6969">
          <cell r="B6969" t="str">
            <v>F521636</v>
          </cell>
          <cell r="C6969" t="str">
            <v>F521636</v>
          </cell>
          <cell r="D6969">
            <v>13</v>
          </cell>
          <cell r="E6969" t="str">
            <v>F</v>
          </cell>
        </row>
        <row r="6970">
          <cell r="B6970" t="str">
            <v>F521996</v>
          </cell>
          <cell r="C6970" t="str">
            <v>F521996</v>
          </cell>
          <cell r="D6970">
            <v>13</v>
          </cell>
          <cell r="E6970" t="str">
            <v>F</v>
          </cell>
        </row>
        <row r="6971">
          <cell r="B6971" t="str">
            <v>F522356</v>
          </cell>
          <cell r="C6971" t="str">
            <v>F522356</v>
          </cell>
          <cell r="D6971">
            <v>13</v>
          </cell>
          <cell r="E6971" t="str">
            <v>F</v>
          </cell>
        </row>
        <row r="6972">
          <cell r="B6972" t="str">
            <v>F523324</v>
          </cell>
          <cell r="C6972" t="str">
            <v>F523324</v>
          </cell>
          <cell r="D6972">
            <v>13</v>
          </cell>
          <cell r="E6972" t="str">
            <v>F</v>
          </cell>
        </row>
        <row r="6973">
          <cell r="B6973" t="str">
            <v>F525721</v>
          </cell>
          <cell r="C6973" t="str">
            <v>F525721</v>
          </cell>
          <cell r="D6973">
            <v>13</v>
          </cell>
          <cell r="E6973" t="str">
            <v>F</v>
          </cell>
        </row>
        <row r="6974">
          <cell r="B6974" t="str">
            <v>F526189</v>
          </cell>
          <cell r="C6974" t="str">
            <v>F526189</v>
          </cell>
          <cell r="D6974">
            <v>13</v>
          </cell>
          <cell r="E6974" t="str">
            <v>F</v>
          </cell>
        </row>
        <row r="6975">
          <cell r="B6975" t="str">
            <v>1000GSUBSPRJS</v>
          </cell>
          <cell r="C6975" t="str">
            <v>GSUBSPRJS</v>
          </cell>
          <cell r="D6975">
            <v>12</v>
          </cell>
          <cell r="E6975" t="str">
            <v>G</v>
          </cell>
        </row>
        <row r="6976">
          <cell r="B6976" t="str">
            <v>F500301</v>
          </cell>
          <cell r="C6976" t="str">
            <v>F500301</v>
          </cell>
          <cell r="D6976">
            <v>13</v>
          </cell>
          <cell r="E6976" t="str">
            <v>F</v>
          </cell>
        </row>
        <row r="6977">
          <cell r="B6977" t="str">
            <v>F500302</v>
          </cell>
          <cell r="C6977" t="str">
            <v>F500302</v>
          </cell>
          <cell r="D6977">
            <v>13</v>
          </cell>
          <cell r="E6977" t="str">
            <v>F</v>
          </cell>
        </row>
        <row r="6978">
          <cell r="B6978" t="str">
            <v>F500304</v>
          </cell>
          <cell r="C6978" t="str">
            <v>F500304</v>
          </cell>
          <cell r="D6978">
            <v>13</v>
          </cell>
          <cell r="E6978" t="str">
            <v>F</v>
          </cell>
        </row>
        <row r="6979">
          <cell r="B6979" t="str">
            <v>F520059</v>
          </cell>
          <cell r="C6979" t="str">
            <v>F520059</v>
          </cell>
          <cell r="D6979">
            <v>13</v>
          </cell>
          <cell r="E6979" t="str">
            <v>F</v>
          </cell>
        </row>
        <row r="6980">
          <cell r="B6980" t="str">
            <v>F520106</v>
          </cell>
          <cell r="C6980" t="str">
            <v>F520106</v>
          </cell>
          <cell r="D6980">
            <v>13</v>
          </cell>
          <cell r="E6980" t="str">
            <v>F</v>
          </cell>
        </row>
        <row r="6981">
          <cell r="B6981" t="str">
            <v>F520918</v>
          </cell>
          <cell r="C6981" t="str">
            <v>F520918</v>
          </cell>
          <cell r="D6981">
            <v>13</v>
          </cell>
          <cell r="E6981" t="str">
            <v>F</v>
          </cell>
        </row>
        <row r="6982">
          <cell r="B6982" t="str">
            <v>F521278</v>
          </cell>
          <cell r="C6982" t="str">
            <v>F521278</v>
          </cell>
          <cell r="D6982">
            <v>13</v>
          </cell>
          <cell r="E6982" t="str">
            <v>F</v>
          </cell>
        </row>
        <row r="6983">
          <cell r="B6983" t="str">
            <v>F521638</v>
          </cell>
          <cell r="C6983" t="str">
            <v>F521638</v>
          </cell>
          <cell r="D6983">
            <v>13</v>
          </cell>
          <cell r="E6983" t="str">
            <v>F</v>
          </cell>
        </row>
        <row r="6984">
          <cell r="B6984" t="str">
            <v>F521998</v>
          </cell>
          <cell r="C6984" t="str">
            <v>F521998</v>
          </cell>
          <cell r="D6984">
            <v>13</v>
          </cell>
          <cell r="E6984" t="str">
            <v>F</v>
          </cell>
        </row>
        <row r="6985">
          <cell r="B6985" t="str">
            <v>F522358</v>
          </cell>
          <cell r="C6985" t="str">
            <v>F522358</v>
          </cell>
          <cell r="D6985">
            <v>13</v>
          </cell>
          <cell r="E6985" t="str">
            <v>F</v>
          </cell>
        </row>
        <row r="6986">
          <cell r="B6986" t="str">
            <v>F523325</v>
          </cell>
          <cell r="C6986" t="str">
            <v>F523325</v>
          </cell>
          <cell r="D6986">
            <v>13</v>
          </cell>
          <cell r="E6986" t="str">
            <v>F</v>
          </cell>
        </row>
        <row r="6987">
          <cell r="B6987" t="str">
            <v>F523399</v>
          </cell>
          <cell r="C6987" t="str">
            <v>F523399</v>
          </cell>
          <cell r="D6987">
            <v>13</v>
          </cell>
          <cell r="E6987" t="str">
            <v>F</v>
          </cell>
        </row>
        <row r="6988">
          <cell r="B6988" t="str">
            <v>F526190</v>
          </cell>
          <cell r="C6988" t="str">
            <v>F526190</v>
          </cell>
          <cell r="D6988">
            <v>13</v>
          </cell>
          <cell r="E6988" t="str">
            <v>F</v>
          </cell>
        </row>
        <row r="6989">
          <cell r="B6989" t="str">
            <v>1000GPRJDESI</v>
          </cell>
          <cell r="C6989" t="str">
            <v>GPRJDESI</v>
          </cell>
          <cell r="D6989">
            <v>14</v>
          </cell>
          <cell r="E6989" t="str">
            <v>G</v>
          </cell>
        </row>
        <row r="6990">
          <cell r="B6990" t="str">
            <v>F500290</v>
          </cell>
          <cell r="C6990" t="str">
            <v>F500290</v>
          </cell>
          <cell r="D6990">
            <v>15</v>
          </cell>
          <cell r="E6990" t="str">
            <v>F</v>
          </cell>
        </row>
        <row r="6991">
          <cell r="B6991" t="str">
            <v>F500291</v>
          </cell>
          <cell r="C6991" t="str">
            <v>F500291</v>
          </cell>
          <cell r="D6991">
            <v>15</v>
          </cell>
          <cell r="E6991" t="str">
            <v>F</v>
          </cell>
        </row>
        <row r="6992">
          <cell r="B6992" t="str">
            <v>F500293</v>
          </cell>
          <cell r="C6992" t="str">
            <v>F500293</v>
          </cell>
          <cell r="D6992">
            <v>15</v>
          </cell>
          <cell r="E6992" t="str">
            <v>F</v>
          </cell>
        </row>
        <row r="6993">
          <cell r="B6993" t="str">
            <v>F520915</v>
          </cell>
          <cell r="C6993" t="str">
            <v>F520915</v>
          </cell>
          <cell r="D6993">
            <v>15</v>
          </cell>
          <cell r="E6993" t="str">
            <v>F</v>
          </cell>
        </row>
        <row r="6994">
          <cell r="B6994" t="str">
            <v>F521275</v>
          </cell>
          <cell r="C6994" t="str">
            <v>F521275</v>
          </cell>
          <cell r="D6994">
            <v>15</v>
          </cell>
          <cell r="E6994" t="str">
            <v>F</v>
          </cell>
        </row>
        <row r="6995">
          <cell r="B6995" t="str">
            <v>F521635</v>
          </cell>
          <cell r="C6995" t="str">
            <v>F521635</v>
          </cell>
          <cell r="D6995">
            <v>15</v>
          </cell>
          <cell r="E6995" t="str">
            <v>F</v>
          </cell>
        </row>
        <row r="6996">
          <cell r="B6996" t="str">
            <v>F521995</v>
          </cell>
          <cell r="C6996" t="str">
            <v>F521995</v>
          </cell>
          <cell r="D6996">
            <v>15</v>
          </cell>
          <cell r="E6996" t="str">
            <v>F</v>
          </cell>
        </row>
        <row r="6997">
          <cell r="B6997" t="str">
            <v>F522355</v>
          </cell>
          <cell r="C6997" t="str">
            <v>F522355</v>
          </cell>
          <cell r="D6997">
            <v>15</v>
          </cell>
          <cell r="E6997" t="str">
            <v>F</v>
          </cell>
        </row>
        <row r="6998">
          <cell r="B6998" t="str">
            <v>F525845</v>
          </cell>
          <cell r="C6998" t="str">
            <v>F525845</v>
          </cell>
          <cell r="D6998">
            <v>15</v>
          </cell>
          <cell r="E6998" t="str">
            <v>F</v>
          </cell>
        </row>
        <row r="6999">
          <cell r="B6999" t="str">
            <v>F526191</v>
          </cell>
          <cell r="C6999" t="str">
            <v>F526191</v>
          </cell>
          <cell r="D6999">
            <v>15</v>
          </cell>
          <cell r="E6999" t="str">
            <v>F</v>
          </cell>
        </row>
        <row r="7000">
          <cell r="B7000" t="str">
            <v>1000ETNSENGG</v>
          </cell>
          <cell r="C7000" t="str">
            <v>ETNSENGG</v>
          </cell>
          <cell r="D7000">
            <v>10</v>
          </cell>
          <cell r="E7000" t="str">
            <v>G</v>
          </cell>
        </row>
        <row r="7001">
          <cell r="B7001" t="str">
            <v>1000ECIVSTRUC</v>
          </cell>
          <cell r="C7001" t="str">
            <v>ECIVSTRUC</v>
          </cell>
          <cell r="D7001">
            <v>12</v>
          </cell>
          <cell r="E7001" t="str">
            <v>G</v>
          </cell>
        </row>
        <row r="7002">
          <cell r="B7002" t="str">
            <v>F500282</v>
          </cell>
          <cell r="C7002" t="str">
            <v>F500282</v>
          </cell>
          <cell r="D7002">
            <v>13</v>
          </cell>
          <cell r="E7002" t="str">
            <v>F</v>
          </cell>
        </row>
        <row r="7003">
          <cell r="B7003" t="str">
            <v>F500284</v>
          </cell>
          <cell r="C7003" t="str">
            <v>F500284</v>
          </cell>
          <cell r="D7003">
            <v>13</v>
          </cell>
          <cell r="E7003" t="str">
            <v>F</v>
          </cell>
        </row>
        <row r="7004">
          <cell r="B7004" t="str">
            <v>F500285</v>
          </cell>
          <cell r="C7004" t="str">
            <v>F500285</v>
          </cell>
          <cell r="D7004">
            <v>13</v>
          </cell>
          <cell r="E7004" t="str">
            <v>F</v>
          </cell>
        </row>
        <row r="7005">
          <cell r="B7005" t="str">
            <v>F520913</v>
          </cell>
          <cell r="C7005" t="str">
            <v>F520913</v>
          </cell>
          <cell r="D7005">
            <v>13</v>
          </cell>
          <cell r="E7005" t="str">
            <v>F</v>
          </cell>
        </row>
        <row r="7006">
          <cell r="B7006" t="str">
            <v>F521273</v>
          </cell>
          <cell r="C7006" t="str">
            <v>F521273</v>
          </cell>
          <cell r="D7006">
            <v>13</v>
          </cell>
          <cell r="E7006" t="str">
            <v>F</v>
          </cell>
        </row>
        <row r="7007">
          <cell r="B7007" t="str">
            <v>F521633</v>
          </cell>
          <cell r="C7007" t="str">
            <v>F521633</v>
          </cell>
          <cell r="D7007">
            <v>13</v>
          </cell>
          <cell r="E7007" t="str">
            <v>F</v>
          </cell>
        </row>
        <row r="7008">
          <cell r="B7008" t="str">
            <v>F521993</v>
          </cell>
          <cell r="C7008" t="str">
            <v>F521993</v>
          </cell>
          <cell r="D7008">
            <v>13</v>
          </cell>
          <cell r="E7008" t="str">
            <v>F</v>
          </cell>
        </row>
        <row r="7009">
          <cell r="B7009" t="str">
            <v>F522353</v>
          </cell>
          <cell r="C7009" t="str">
            <v>F522353</v>
          </cell>
          <cell r="D7009">
            <v>13</v>
          </cell>
          <cell r="E7009" t="str">
            <v>F</v>
          </cell>
        </row>
        <row r="7010">
          <cell r="B7010" t="str">
            <v>F525848</v>
          </cell>
          <cell r="C7010" t="str">
            <v>F525848</v>
          </cell>
          <cell r="D7010">
            <v>13</v>
          </cell>
          <cell r="E7010" t="str">
            <v>F</v>
          </cell>
        </row>
        <row r="7011">
          <cell r="B7011" t="str">
            <v>F525849</v>
          </cell>
          <cell r="C7011" t="str">
            <v>F525849</v>
          </cell>
          <cell r="D7011">
            <v>13</v>
          </cell>
          <cell r="E7011" t="str">
            <v>F</v>
          </cell>
        </row>
        <row r="7012">
          <cell r="B7012" t="str">
            <v>F525850</v>
          </cell>
          <cell r="C7012" t="str">
            <v>F525850</v>
          </cell>
          <cell r="D7012">
            <v>13</v>
          </cell>
          <cell r="E7012" t="str">
            <v>F</v>
          </cell>
        </row>
        <row r="7013">
          <cell r="B7013" t="str">
            <v>F525851</v>
          </cell>
          <cell r="C7013" t="str">
            <v>F525851</v>
          </cell>
          <cell r="D7013">
            <v>13</v>
          </cell>
          <cell r="E7013" t="str">
            <v>F</v>
          </cell>
        </row>
        <row r="7014">
          <cell r="B7014" t="str">
            <v>F526185</v>
          </cell>
          <cell r="C7014" t="str">
            <v>F526185</v>
          </cell>
          <cell r="D7014">
            <v>13</v>
          </cell>
          <cell r="E7014" t="str">
            <v>F</v>
          </cell>
        </row>
        <row r="7015">
          <cell r="B7015" t="str">
            <v>1000ETRNPRJS</v>
          </cell>
          <cell r="C7015" t="str">
            <v>ETRNPRJS</v>
          </cell>
          <cell r="D7015">
            <v>12</v>
          </cell>
          <cell r="E7015" t="str">
            <v>G</v>
          </cell>
        </row>
        <row r="7016">
          <cell r="B7016" t="str">
            <v>F500286</v>
          </cell>
          <cell r="C7016" t="str">
            <v>F500286</v>
          </cell>
          <cell r="D7016">
            <v>13</v>
          </cell>
          <cell r="E7016" t="str">
            <v>F</v>
          </cell>
        </row>
        <row r="7017">
          <cell r="B7017" t="str">
            <v>F500287</v>
          </cell>
          <cell r="C7017" t="str">
            <v>F500287</v>
          </cell>
          <cell r="D7017">
            <v>13</v>
          </cell>
          <cell r="E7017" t="str">
            <v>F</v>
          </cell>
        </row>
        <row r="7018">
          <cell r="B7018" t="str">
            <v>F500289</v>
          </cell>
          <cell r="C7018" t="str">
            <v>F500289</v>
          </cell>
          <cell r="D7018">
            <v>13</v>
          </cell>
          <cell r="E7018" t="str">
            <v>F</v>
          </cell>
        </row>
        <row r="7019">
          <cell r="B7019" t="str">
            <v>F520056</v>
          </cell>
          <cell r="C7019" t="str">
            <v>F520056</v>
          </cell>
          <cell r="D7019">
            <v>13</v>
          </cell>
          <cell r="E7019" t="str">
            <v>F</v>
          </cell>
        </row>
        <row r="7020">
          <cell r="B7020" t="str">
            <v>F520109</v>
          </cell>
          <cell r="C7020" t="str">
            <v>F520109</v>
          </cell>
          <cell r="D7020">
            <v>13</v>
          </cell>
          <cell r="E7020" t="str">
            <v>F</v>
          </cell>
        </row>
        <row r="7021">
          <cell r="B7021" t="str">
            <v>F520914</v>
          </cell>
          <cell r="C7021" t="str">
            <v>F520914</v>
          </cell>
          <cell r="D7021">
            <v>13</v>
          </cell>
          <cell r="E7021" t="str">
            <v>F</v>
          </cell>
        </row>
        <row r="7022">
          <cell r="B7022" t="str">
            <v>F521274</v>
          </cell>
          <cell r="C7022" t="str">
            <v>F521274</v>
          </cell>
          <cell r="D7022">
            <v>13</v>
          </cell>
          <cell r="E7022" t="str">
            <v>F</v>
          </cell>
        </row>
        <row r="7023">
          <cell r="B7023" t="str">
            <v>F521634</v>
          </cell>
          <cell r="C7023" t="str">
            <v>F521634</v>
          </cell>
          <cell r="D7023">
            <v>13</v>
          </cell>
          <cell r="E7023" t="str">
            <v>F</v>
          </cell>
        </row>
        <row r="7024">
          <cell r="B7024" t="str">
            <v>F521994</v>
          </cell>
          <cell r="C7024" t="str">
            <v>F521994</v>
          </cell>
          <cell r="D7024">
            <v>13</v>
          </cell>
          <cell r="E7024" t="str">
            <v>F</v>
          </cell>
        </row>
        <row r="7025">
          <cell r="B7025" t="str">
            <v>F522354</v>
          </cell>
          <cell r="C7025" t="str">
            <v>F522354</v>
          </cell>
          <cell r="D7025">
            <v>13</v>
          </cell>
          <cell r="E7025" t="str">
            <v>F</v>
          </cell>
        </row>
        <row r="7026">
          <cell r="B7026" t="str">
            <v>F523322</v>
          </cell>
          <cell r="C7026" t="str">
            <v>F523322</v>
          </cell>
          <cell r="D7026">
            <v>13</v>
          </cell>
          <cell r="E7026" t="str">
            <v>F</v>
          </cell>
        </row>
        <row r="7027">
          <cell r="B7027" t="str">
            <v>F525719</v>
          </cell>
          <cell r="C7027" t="str">
            <v>F525719</v>
          </cell>
          <cell r="D7027">
            <v>13</v>
          </cell>
          <cell r="E7027" t="str">
            <v>F</v>
          </cell>
        </row>
        <row r="7028">
          <cell r="B7028" t="str">
            <v>F525720</v>
          </cell>
          <cell r="C7028" t="str">
            <v>F525720</v>
          </cell>
          <cell r="D7028">
            <v>13</v>
          </cell>
          <cell r="E7028" t="str">
            <v>F</v>
          </cell>
        </row>
        <row r="7029">
          <cell r="B7029" t="str">
            <v>F526184</v>
          </cell>
          <cell r="C7029" t="str">
            <v>F526184</v>
          </cell>
          <cell r="D7029">
            <v>13</v>
          </cell>
          <cell r="E7029" t="str">
            <v>F</v>
          </cell>
        </row>
        <row r="7030">
          <cell r="B7030" t="str">
            <v>1000EADDINTFAC</v>
          </cell>
          <cell r="C7030" t="str">
            <v>EADDINTFAC</v>
          </cell>
          <cell r="D7030">
            <v>10</v>
          </cell>
          <cell r="E7030" t="str">
            <v>G</v>
          </cell>
        </row>
        <row r="7031">
          <cell r="B7031" t="str">
            <v>F525701</v>
          </cell>
          <cell r="C7031" t="str">
            <v>F525701</v>
          </cell>
          <cell r="D7031">
            <v>11</v>
          </cell>
          <cell r="E7031" t="str">
            <v>F</v>
          </cell>
        </row>
        <row r="7032">
          <cell r="B7032" t="str">
            <v>F525702</v>
          </cell>
          <cell r="C7032" t="str">
            <v>F525702</v>
          </cell>
          <cell r="D7032">
            <v>11</v>
          </cell>
          <cell r="E7032" t="str">
            <v>F</v>
          </cell>
        </row>
        <row r="7033">
          <cell r="B7033" t="str">
            <v>F525703</v>
          </cell>
          <cell r="C7033" t="str">
            <v>F525703</v>
          </cell>
          <cell r="D7033">
            <v>11</v>
          </cell>
          <cell r="E7033" t="str">
            <v>F</v>
          </cell>
        </row>
        <row r="7034">
          <cell r="B7034" t="str">
            <v>F525704</v>
          </cell>
          <cell r="C7034" t="str">
            <v>F525704</v>
          </cell>
          <cell r="D7034">
            <v>11</v>
          </cell>
          <cell r="E7034" t="str">
            <v>F</v>
          </cell>
        </row>
        <row r="7035">
          <cell r="B7035" t="str">
            <v>F525705</v>
          </cell>
          <cell r="C7035" t="str">
            <v>F525705</v>
          </cell>
          <cell r="D7035">
            <v>11</v>
          </cell>
          <cell r="E7035" t="str">
            <v>F</v>
          </cell>
        </row>
        <row r="7036">
          <cell r="B7036" t="str">
            <v>F525706</v>
          </cell>
          <cell r="C7036" t="str">
            <v>F525706</v>
          </cell>
          <cell r="D7036">
            <v>11</v>
          </cell>
          <cell r="E7036" t="str">
            <v>F</v>
          </cell>
        </row>
        <row r="7037">
          <cell r="B7037" t="str">
            <v>F525707</v>
          </cell>
          <cell r="C7037" t="str">
            <v>F525707</v>
          </cell>
          <cell r="D7037">
            <v>11</v>
          </cell>
          <cell r="E7037" t="str">
            <v>F</v>
          </cell>
        </row>
        <row r="7038">
          <cell r="B7038" t="str">
            <v>F525708</v>
          </cell>
          <cell r="C7038" t="str">
            <v>F525708</v>
          </cell>
          <cell r="D7038">
            <v>11</v>
          </cell>
          <cell r="E7038" t="str">
            <v>F</v>
          </cell>
        </row>
        <row r="7039">
          <cell r="B7039" t="str">
            <v>F525847</v>
          </cell>
          <cell r="C7039" t="str">
            <v>F525847</v>
          </cell>
          <cell r="D7039">
            <v>11</v>
          </cell>
          <cell r="E7039" t="str">
            <v>F</v>
          </cell>
        </row>
        <row r="7040">
          <cell r="B7040" t="str">
            <v>F526194</v>
          </cell>
          <cell r="C7040" t="str">
            <v>F526194</v>
          </cell>
          <cell r="D7040">
            <v>11</v>
          </cell>
          <cell r="E7040" t="str">
            <v>F</v>
          </cell>
        </row>
        <row r="7041">
          <cell r="B7041" t="str">
            <v>1000EEXECSUPP</v>
          </cell>
          <cell r="C7041" t="str">
            <v>EEXECSUPP</v>
          </cell>
          <cell r="D7041">
            <v>6</v>
          </cell>
          <cell r="E7041" t="str">
            <v>G</v>
          </cell>
        </row>
        <row r="7042">
          <cell r="B7042" t="str">
            <v>F500058</v>
          </cell>
          <cell r="C7042" t="str">
            <v>F500058</v>
          </cell>
          <cell r="D7042">
            <v>7</v>
          </cell>
          <cell r="E7042" t="str">
            <v>F</v>
          </cell>
        </row>
        <row r="7043">
          <cell r="B7043" t="str">
            <v>F500059</v>
          </cell>
          <cell r="C7043" t="str">
            <v>F500059</v>
          </cell>
          <cell r="D7043">
            <v>7</v>
          </cell>
          <cell r="E7043" t="str">
            <v>F</v>
          </cell>
        </row>
        <row r="7044">
          <cell r="B7044" t="str">
            <v>F500060</v>
          </cell>
          <cell r="C7044" t="str">
            <v>F500060</v>
          </cell>
          <cell r="D7044">
            <v>7</v>
          </cell>
          <cell r="E7044" t="str">
            <v>F</v>
          </cell>
        </row>
        <row r="7045">
          <cell r="B7045" t="str">
            <v>F500061</v>
          </cell>
          <cell r="C7045" t="str">
            <v>F500061</v>
          </cell>
          <cell r="D7045">
            <v>7</v>
          </cell>
          <cell r="E7045" t="str">
            <v>F</v>
          </cell>
        </row>
        <row r="7046">
          <cell r="B7046" t="str">
            <v>F500062</v>
          </cell>
          <cell r="C7046" t="str">
            <v>F500062</v>
          </cell>
          <cell r="D7046">
            <v>7</v>
          </cell>
          <cell r="E7046" t="str">
            <v>F</v>
          </cell>
        </row>
        <row r="7047">
          <cell r="B7047" t="str">
            <v>F500098</v>
          </cell>
          <cell r="C7047" t="str">
            <v>F500098</v>
          </cell>
          <cell r="D7047">
            <v>7</v>
          </cell>
          <cell r="E7047" t="str">
            <v>F</v>
          </cell>
        </row>
        <row r="7048">
          <cell r="B7048" t="str">
            <v>F500099</v>
          </cell>
          <cell r="C7048" t="str">
            <v>F500099</v>
          </cell>
          <cell r="D7048">
            <v>7</v>
          </cell>
          <cell r="E7048" t="str">
            <v>F</v>
          </cell>
        </row>
        <row r="7049">
          <cell r="B7049" t="str">
            <v>F500100</v>
          </cell>
          <cell r="C7049" t="str">
            <v>F500100</v>
          </cell>
          <cell r="D7049">
            <v>7</v>
          </cell>
          <cell r="E7049" t="str">
            <v>F</v>
          </cell>
        </row>
        <row r="7050">
          <cell r="B7050" t="str">
            <v>F500101</v>
          </cell>
          <cell r="C7050" t="str">
            <v>F500101</v>
          </cell>
          <cell r="D7050">
            <v>7</v>
          </cell>
          <cell r="E7050" t="str">
            <v>F</v>
          </cell>
        </row>
        <row r="7051">
          <cell r="B7051" t="str">
            <v>F500102</v>
          </cell>
          <cell r="C7051" t="str">
            <v>F500102</v>
          </cell>
          <cell r="D7051">
            <v>7</v>
          </cell>
          <cell r="E7051" t="str">
            <v>F</v>
          </cell>
        </row>
        <row r="7052">
          <cell r="B7052" t="str">
            <v>F500127</v>
          </cell>
          <cell r="C7052" t="str">
            <v>F500127</v>
          </cell>
          <cell r="D7052">
            <v>7</v>
          </cell>
          <cell r="E7052" t="str">
            <v>F</v>
          </cell>
        </row>
        <row r="7053">
          <cell r="B7053" t="str">
            <v>F500129</v>
          </cell>
          <cell r="C7053" t="str">
            <v>F500129</v>
          </cell>
          <cell r="D7053">
            <v>7</v>
          </cell>
          <cell r="E7053" t="str">
            <v>F</v>
          </cell>
        </row>
        <row r="7054">
          <cell r="B7054" t="str">
            <v>F500130</v>
          </cell>
          <cell r="C7054" t="str">
            <v>F500130</v>
          </cell>
          <cell r="D7054">
            <v>7</v>
          </cell>
          <cell r="E7054" t="str">
            <v>F</v>
          </cell>
        </row>
        <row r="7055">
          <cell r="B7055" t="str">
            <v>F500131</v>
          </cell>
          <cell r="C7055" t="str">
            <v>F500131</v>
          </cell>
          <cell r="D7055">
            <v>7</v>
          </cell>
          <cell r="E7055" t="str">
            <v>F</v>
          </cell>
        </row>
        <row r="7056">
          <cell r="B7056" t="str">
            <v>F520100</v>
          </cell>
          <cell r="C7056" t="str">
            <v>F520100</v>
          </cell>
          <cell r="D7056">
            <v>7</v>
          </cell>
          <cell r="E7056" t="str">
            <v>F</v>
          </cell>
        </row>
        <row r="7057">
          <cell r="B7057" t="str">
            <v>F520107</v>
          </cell>
          <cell r="C7057" t="str">
            <v>F520107</v>
          </cell>
          <cell r="D7057">
            <v>7</v>
          </cell>
          <cell r="E7057" t="str">
            <v>F</v>
          </cell>
        </row>
        <row r="7058">
          <cell r="B7058" t="str">
            <v>F520575</v>
          </cell>
          <cell r="C7058" t="str">
            <v>F520575</v>
          </cell>
          <cell r="D7058">
            <v>7</v>
          </cell>
          <cell r="E7058" t="str">
            <v>F</v>
          </cell>
        </row>
        <row r="7059">
          <cell r="B7059" t="str">
            <v>F520849</v>
          </cell>
          <cell r="C7059" t="str">
            <v>F520849</v>
          </cell>
          <cell r="D7059">
            <v>7</v>
          </cell>
          <cell r="E7059" t="str">
            <v>F</v>
          </cell>
        </row>
        <row r="7060">
          <cell r="B7060" t="str">
            <v>F521209</v>
          </cell>
          <cell r="C7060" t="str">
            <v>F521209</v>
          </cell>
          <cell r="D7060">
            <v>7</v>
          </cell>
          <cell r="E7060" t="str">
            <v>F</v>
          </cell>
        </row>
        <row r="7061">
          <cell r="B7061" t="str">
            <v>F521569</v>
          </cell>
          <cell r="C7061" t="str">
            <v>F521569</v>
          </cell>
          <cell r="D7061">
            <v>7</v>
          </cell>
          <cell r="E7061" t="str">
            <v>F</v>
          </cell>
        </row>
        <row r="7062">
          <cell r="B7062" t="str">
            <v>F521929</v>
          </cell>
          <cell r="C7062" t="str">
            <v>F521929</v>
          </cell>
          <cell r="D7062">
            <v>7</v>
          </cell>
          <cell r="E7062" t="str">
            <v>F</v>
          </cell>
        </row>
        <row r="7063">
          <cell r="B7063" t="str">
            <v>F522289</v>
          </cell>
          <cell r="C7063" t="str">
            <v>F522289</v>
          </cell>
          <cell r="D7063">
            <v>7</v>
          </cell>
          <cell r="E7063" t="str">
            <v>F</v>
          </cell>
        </row>
        <row r="7064">
          <cell r="B7064" t="str">
            <v>F522706</v>
          </cell>
          <cell r="C7064" t="str">
            <v>F522706</v>
          </cell>
          <cell r="D7064">
            <v>7</v>
          </cell>
          <cell r="E7064" t="str">
            <v>F</v>
          </cell>
        </row>
        <row r="7065">
          <cell r="B7065" t="str">
            <v>F523254</v>
          </cell>
          <cell r="C7065" t="str">
            <v>F523254</v>
          </cell>
          <cell r="D7065">
            <v>7</v>
          </cell>
          <cell r="E7065" t="str">
            <v>F</v>
          </cell>
        </row>
        <row r="7066">
          <cell r="B7066" t="str">
            <v>F523268</v>
          </cell>
          <cell r="C7066" t="str">
            <v>F523268</v>
          </cell>
          <cell r="D7066">
            <v>7</v>
          </cell>
          <cell r="E7066" t="str">
            <v>F</v>
          </cell>
        </row>
        <row r="7067">
          <cell r="B7067" t="str">
            <v>F523430</v>
          </cell>
          <cell r="C7067" t="str">
            <v>F523430</v>
          </cell>
          <cell r="D7067">
            <v>7</v>
          </cell>
          <cell r="E7067" t="str">
            <v>F</v>
          </cell>
        </row>
        <row r="7068">
          <cell r="B7068" t="str">
            <v>F526565</v>
          </cell>
          <cell r="C7068" t="str">
            <v>F526565</v>
          </cell>
          <cell r="D7068">
            <v>7</v>
          </cell>
          <cell r="E7068" t="str">
            <v>F</v>
          </cell>
        </row>
        <row r="7069">
          <cell r="B7069" t="str">
            <v>F526609</v>
          </cell>
          <cell r="C7069" t="str">
            <v>F526609</v>
          </cell>
          <cell r="D7069">
            <v>7</v>
          </cell>
          <cell r="E7069" t="str">
            <v>F</v>
          </cell>
        </row>
        <row r="7070">
          <cell r="B7070" t="str">
            <v>1000EDRWOWO</v>
          </cell>
          <cell r="C7070" t="str">
            <v>EDRWOWO</v>
          </cell>
          <cell r="D7070">
            <v>8</v>
          </cell>
          <cell r="E7070" t="str">
            <v>G</v>
          </cell>
        </row>
        <row r="7071">
          <cell r="B7071" t="str">
            <v>F500093</v>
          </cell>
          <cell r="C7071" t="str">
            <v>F500093</v>
          </cell>
          <cell r="D7071">
            <v>9</v>
          </cell>
          <cell r="E7071" t="str">
            <v>F</v>
          </cell>
        </row>
        <row r="7072">
          <cell r="B7072" t="str">
            <v>F520854</v>
          </cell>
          <cell r="C7072" t="str">
            <v>F520854</v>
          </cell>
          <cell r="D7072">
            <v>9</v>
          </cell>
          <cell r="E7072" t="str">
            <v>F</v>
          </cell>
        </row>
        <row r="7073">
          <cell r="B7073" t="str">
            <v>F521214</v>
          </cell>
          <cell r="C7073" t="str">
            <v>F521214</v>
          </cell>
          <cell r="D7073">
            <v>9</v>
          </cell>
          <cell r="E7073" t="str">
            <v>F</v>
          </cell>
        </row>
        <row r="7074">
          <cell r="B7074" t="str">
            <v>F521574</v>
          </cell>
          <cell r="C7074" t="str">
            <v>F521574</v>
          </cell>
          <cell r="D7074">
            <v>9</v>
          </cell>
          <cell r="E7074" t="str">
            <v>F</v>
          </cell>
        </row>
        <row r="7075">
          <cell r="B7075" t="str">
            <v>F521934</v>
          </cell>
          <cell r="C7075" t="str">
            <v>F521934</v>
          </cell>
          <cell r="D7075">
            <v>9</v>
          </cell>
          <cell r="E7075" t="str">
            <v>F</v>
          </cell>
        </row>
        <row r="7076">
          <cell r="B7076" t="str">
            <v>F522294</v>
          </cell>
          <cell r="C7076" t="str">
            <v>F522294</v>
          </cell>
          <cell r="D7076">
            <v>9</v>
          </cell>
          <cell r="E7076" t="str">
            <v>F</v>
          </cell>
        </row>
        <row r="7077">
          <cell r="B7077" t="str">
            <v>1000ETRWOWO</v>
          </cell>
          <cell r="C7077" t="str">
            <v>ETRWOWO</v>
          </cell>
          <cell r="D7077">
            <v>8</v>
          </cell>
          <cell r="E7077" t="str">
            <v>G</v>
          </cell>
        </row>
        <row r="7078">
          <cell r="B7078" t="str">
            <v>F500092</v>
          </cell>
          <cell r="C7078" t="str">
            <v>F500092</v>
          </cell>
          <cell r="D7078">
            <v>9</v>
          </cell>
          <cell r="E7078" t="str">
            <v>F</v>
          </cell>
        </row>
        <row r="7079">
          <cell r="B7079" t="str">
            <v>F520853</v>
          </cell>
          <cell r="C7079" t="str">
            <v>F520853</v>
          </cell>
          <cell r="D7079">
            <v>9</v>
          </cell>
          <cell r="E7079" t="str">
            <v>F</v>
          </cell>
        </row>
        <row r="7080">
          <cell r="B7080" t="str">
            <v>F521213</v>
          </cell>
          <cell r="C7080" t="str">
            <v>F521213</v>
          </cell>
          <cell r="D7080">
            <v>9</v>
          </cell>
          <cell r="E7080" t="str">
            <v>F</v>
          </cell>
        </row>
        <row r="7081">
          <cell r="B7081" t="str">
            <v>F521573</v>
          </cell>
          <cell r="C7081" t="str">
            <v>F521573</v>
          </cell>
          <cell r="D7081">
            <v>9</v>
          </cell>
          <cell r="E7081" t="str">
            <v>F</v>
          </cell>
        </row>
        <row r="7082">
          <cell r="B7082" t="str">
            <v>F521933</v>
          </cell>
          <cell r="C7082" t="str">
            <v>F521933</v>
          </cell>
          <cell r="D7082">
            <v>9</v>
          </cell>
          <cell r="E7082" t="str">
            <v>F</v>
          </cell>
        </row>
        <row r="7083">
          <cell r="B7083" t="str">
            <v>F522293</v>
          </cell>
          <cell r="C7083" t="str">
            <v>F522293</v>
          </cell>
          <cell r="D7083">
            <v>9</v>
          </cell>
          <cell r="E7083" t="str">
            <v>F</v>
          </cell>
        </row>
        <row r="7084">
          <cell r="B7084" t="str">
            <v>1000ENETENGR</v>
          </cell>
          <cell r="C7084" t="str">
            <v>ENETENGR</v>
          </cell>
          <cell r="D7084">
            <v>6</v>
          </cell>
          <cell r="E7084" t="str">
            <v>G</v>
          </cell>
        </row>
        <row r="7085">
          <cell r="B7085" t="str">
            <v>F525924</v>
          </cell>
          <cell r="C7085" t="str">
            <v>F525924</v>
          </cell>
          <cell r="D7085">
            <v>7</v>
          </cell>
          <cell r="E7085" t="str">
            <v>F</v>
          </cell>
        </row>
        <row r="7086">
          <cell r="B7086" t="str">
            <v>F525925</v>
          </cell>
          <cell r="C7086" t="str">
            <v>F525925</v>
          </cell>
          <cell r="D7086">
            <v>7</v>
          </cell>
          <cell r="E7086" t="str">
            <v>F</v>
          </cell>
        </row>
        <row r="7087">
          <cell r="B7087" t="str">
            <v>F525926</v>
          </cell>
          <cell r="C7087" t="str">
            <v>F525926</v>
          </cell>
          <cell r="D7087">
            <v>7</v>
          </cell>
          <cell r="E7087" t="str">
            <v>F</v>
          </cell>
        </row>
        <row r="7088">
          <cell r="B7088" t="str">
            <v>F525927</v>
          </cell>
          <cell r="C7088" t="str">
            <v>F525927</v>
          </cell>
          <cell r="D7088">
            <v>7</v>
          </cell>
          <cell r="E7088" t="str">
            <v>F</v>
          </cell>
        </row>
        <row r="7089">
          <cell r="B7089" t="str">
            <v>F525928</v>
          </cell>
          <cell r="C7089" t="str">
            <v>F525928</v>
          </cell>
          <cell r="D7089">
            <v>7</v>
          </cell>
          <cell r="E7089" t="str">
            <v>F</v>
          </cell>
        </row>
        <row r="7090">
          <cell r="B7090" t="str">
            <v>F525929</v>
          </cell>
          <cell r="C7090" t="str">
            <v>F525929</v>
          </cell>
          <cell r="D7090">
            <v>7</v>
          </cell>
          <cell r="E7090" t="str">
            <v>F</v>
          </cell>
        </row>
        <row r="7091">
          <cell r="B7091" t="str">
            <v>F525930</v>
          </cell>
          <cell r="C7091" t="str">
            <v>F525930</v>
          </cell>
          <cell r="D7091">
            <v>7</v>
          </cell>
          <cell r="E7091" t="str">
            <v>F</v>
          </cell>
        </row>
        <row r="7092">
          <cell r="B7092" t="str">
            <v>F526607</v>
          </cell>
          <cell r="C7092" t="str">
            <v>F526607</v>
          </cell>
          <cell r="D7092">
            <v>7</v>
          </cell>
          <cell r="E7092" t="str">
            <v>F</v>
          </cell>
        </row>
        <row r="7093">
          <cell r="B7093" t="str">
            <v>1000ECOMPUNITS</v>
          </cell>
          <cell r="C7093" t="str">
            <v>ECOMPUNITS</v>
          </cell>
          <cell r="D7093">
            <v>8</v>
          </cell>
          <cell r="E7093" t="str">
            <v>G</v>
          </cell>
        </row>
        <row r="7094">
          <cell r="B7094" t="str">
            <v>F525931</v>
          </cell>
          <cell r="C7094" t="str">
            <v>F525931</v>
          </cell>
          <cell r="D7094">
            <v>9</v>
          </cell>
          <cell r="E7094" t="str">
            <v>F</v>
          </cell>
        </row>
        <row r="7095">
          <cell r="B7095" t="str">
            <v>F525932</v>
          </cell>
          <cell r="C7095" t="str">
            <v>F525932</v>
          </cell>
          <cell r="D7095">
            <v>9</v>
          </cell>
          <cell r="E7095" t="str">
            <v>F</v>
          </cell>
        </row>
        <row r="7096">
          <cell r="B7096" t="str">
            <v>F525933</v>
          </cell>
          <cell r="C7096" t="str">
            <v>F525933</v>
          </cell>
          <cell r="D7096">
            <v>9</v>
          </cell>
          <cell r="E7096" t="str">
            <v>F</v>
          </cell>
        </row>
        <row r="7097">
          <cell r="B7097" t="str">
            <v>F525934</v>
          </cell>
          <cell r="C7097" t="str">
            <v>F525934</v>
          </cell>
          <cell r="D7097">
            <v>9</v>
          </cell>
          <cell r="E7097" t="str">
            <v>F</v>
          </cell>
        </row>
        <row r="7098">
          <cell r="B7098" t="str">
            <v>F525935</v>
          </cell>
          <cell r="C7098" t="str">
            <v>F525935</v>
          </cell>
          <cell r="D7098">
            <v>9</v>
          </cell>
          <cell r="E7098" t="str">
            <v>F</v>
          </cell>
        </row>
        <row r="7099">
          <cell r="B7099" t="str">
            <v>F525936</v>
          </cell>
          <cell r="C7099" t="str">
            <v>F525936</v>
          </cell>
          <cell r="D7099">
            <v>9</v>
          </cell>
          <cell r="E7099" t="str">
            <v>F</v>
          </cell>
        </row>
        <row r="7100">
          <cell r="B7100" t="str">
            <v>F525937</v>
          </cell>
          <cell r="C7100" t="str">
            <v>F525937</v>
          </cell>
          <cell r="D7100">
            <v>9</v>
          </cell>
          <cell r="E7100" t="str">
            <v>F</v>
          </cell>
        </row>
        <row r="7101">
          <cell r="B7101" t="str">
            <v>F526608</v>
          </cell>
          <cell r="C7101" t="str">
            <v>F526608</v>
          </cell>
          <cell r="D7101">
            <v>9</v>
          </cell>
          <cell r="E7101" t="str">
            <v>F</v>
          </cell>
        </row>
        <row r="7102">
          <cell r="B7102" t="str">
            <v>1000EPRJMGSUP</v>
          </cell>
          <cell r="C7102" t="str">
            <v>EPRJMGSUP</v>
          </cell>
          <cell r="D7102">
            <v>6</v>
          </cell>
          <cell r="E7102" t="str">
            <v>G</v>
          </cell>
        </row>
        <row r="7103">
          <cell r="B7103" t="str">
            <v>F520025</v>
          </cell>
          <cell r="C7103" t="str">
            <v>F520025</v>
          </cell>
          <cell r="D7103">
            <v>7</v>
          </cell>
          <cell r="E7103" t="str">
            <v>F</v>
          </cell>
        </row>
        <row r="7104">
          <cell r="B7104" t="str">
            <v>F520026</v>
          </cell>
          <cell r="C7104" t="str">
            <v>F520026</v>
          </cell>
          <cell r="D7104">
            <v>7</v>
          </cell>
          <cell r="E7104" t="str">
            <v>F</v>
          </cell>
        </row>
        <row r="7105">
          <cell r="B7105" t="str">
            <v>F520027</v>
          </cell>
          <cell r="C7105" t="str">
            <v>F520027</v>
          </cell>
          <cell r="D7105">
            <v>7</v>
          </cell>
          <cell r="E7105" t="str">
            <v>F</v>
          </cell>
        </row>
        <row r="7106">
          <cell r="B7106" t="str">
            <v>F520028</v>
          </cell>
          <cell r="C7106" t="str">
            <v>F520028</v>
          </cell>
          <cell r="D7106">
            <v>7</v>
          </cell>
          <cell r="E7106" t="str">
            <v>F</v>
          </cell>
        </row>
        <row r="7107">
          <cell r="B7107" t="str">
            <v>F520053</v>
          </cell>
          <cell r="C7107" t="str">
            <v>F520053</v>
          </cell>
          <cell r="D7107">
            <v>7</v>
          </cell>
          <cell r="E7107" t="str">
            <v>F</v>
          </cell>
        </row>
        <row r="7108">
          <cell r="B7108" t="str">
            <v>F520652</v>
          </cell>
          <cell r="C7108" t="str">
            <v>F520652</v>
          </cell>
          <cell r="D7108">
            <v>7</v>
          </cell>
          <cell r="E7108" t="str">
            <v>F</v>
          </cell>
        </row>
        <row r="7109">
          <cell r="B7109" t="str">
            <v>F521043</v>
          </cell>
          <cell r="C7109" t="str">
            <v>F521043</v>
          </cell>
          <cell r="D7109">
            <v>7</v>
          </cell>
          <cell r="E7109" t="str">
            <v>F</v>
          </cell>
        </row>
        <row r="7110">
          <cell r="B7110" t="str">
            <v>F521403</v>
          </cell>
          <cell r="C7110" t="str">
            <v>F521403</v>
          </cell>
          <cell r="D7110">
            <v>7</v>
          </cell>
          <cell r="E7110" t="str">
            <v>F</v>
          </cell>
        </row>
        <row r="7111">
          <cell r="B7111" t="str">
            <v>F521763</v>
          </cell>
          <cell r="C7111" t="str">
            <v>F521763</v>
          </cell>
          <cell r="D7111">
            <v>7</v>
          </cell>
          <cell r="E7111" t="str">
            <v>F</v>
          </cell>
        </row>
        <row r="7112">
          <cell r="B7112" t="str">
            <v>F522123</v>
          </cell>
          <cell r="C7112" t="str">
            <v>F522123</v>
          </cell>
          <cell r="D7112">
            <v>7</v>
          </cell>
          <cell r="E7112" t="str">
            <v>F</v>
          </cell>
        </row>
        <row r="7113">
          <cell r="B7113" t="str">
            <v>F522483</v>
          </cell>
          <cell r="C7113" t="str">
            <v>F522483</v>
          </cell>
          <cell r="D7113">
            <v>7</v>
          </cell>
          <cell r="E7113" t="str">
            <v>F</v>
          </cell>
        </row>
        <row r="7114">
          <cell r="B7114" t="str">
            <v>F523392</v>
          </cell>
          <cell r="C7114" t="str">
            <v>F523392</v>
          </cell>
          <cell r="D7114">
            <v>7</v>
          </cell>
          <cell r="E7114" t="str">
            <v>F</v>
          </cell>
        </row>
        <row r="7115">
          <cell r="B7115" t="str">
            <v>F526566</v>
          </cell>
          <cell r="C7115" t="str">
            <v>F526566</v>
          </cell>
          <cell r="D7115">
            <v>7</v>
          </cell>
          <cell r="E7115" t="str">
            <v>F</v>
          </cell>
        </row>
        <row r="7116">
          <cell r="B7116" t="str">
            <v>1000EPROJMGMT</v>
          </cell>
          <cell r="C7116" t="str">
            <v>EPROJMGMT</v>
          </cell>
          <cell r="D7116">
            <v>8</v>
          </cell>
          <cell r="E7116" t="str">
            <v>G</v>
          </cell>
        </row>
        <row r="7117">
          <cell r="B7117" t="str">
            <v>F520054</v>
          </cell>
          <cell r="C7117" t="str">
            <v>F520054</v>
          </cell>
          <cell r="D7117">
            <v>9</v>
          </cell>
          <cell r="E7117" t="str">
            <v>F</v>
          </cell>
        </row>
        <row r="7118">
          <cell r="B7118" t="str">
            <v>F520901</v>
          </cell>
          <cell r="C7118" t="str">
            <v>F520901</v>
          </cell>
          <cell r="D7118">
            <v>9</v>
          </cell>
          <cell r="E7118" t="str">
            <v>F</v>
          </cell>
        </row>
        <row r="7119">
          <cell r="B7119" t="str">
            <v>F521261</v>
          </cell>
          <cell r="C7119" t="str">
            <v>F521261</v>
          </cell>
          <cell r="D7119">
            <v>9</v>
          </cell>
          <cell r="E7119" t="str">
            <v>F</v>
          </cell>
        </row>
        <row r="7120">
          <cell r="B7120" t="str">
            <v>F521621</v>
          </cell>
          <cell r="C7120" t="str">
            <v>F521621</v>
          </cell>
          <cell r="D7120">
            <v>9</v>
          </cell>
          <cell r="E7120" t="str">
            <v>F</v>
          </cell>
        </row>
        <row r="7121">
          <cell r="B7121" t="str">
            <v>F521981</v>
          </cell>
          <cell r="C7121" t="str">
            <v>F521981</v>
          </cell>
          <cell r="D7121">
            <v>9</v>
          </cell>
          <cell r="E7121" t="str">
            <v>F</v>
          </cell>
        </row>
        <row r="7122">
          <cell r="B7122" t="str">
            <v>F522341</v>
          </cell>
          <cell r="C7122" t="str">
            <v>F522341</v>
          </cell>
          <cell r="D7122">
            <v>9</v>
          </cell>
          <cell r="E7122" t="str">
            <v>F</v>
          </cell>
        </row>
        <row r="7123">
          <cell r="B7123" t="str">
            <v>F523203</v>
          </cell>
          <cell r="C7123" t="str">
            <v>F523203</v>
          </cell>
          <cell r="D7123">
            <v>9</v>
          </cell>
          <cell r="E7123" t="str">
            <v>F</v>
          </cell>
        </row>
        <row r="7124">
          <cell r="B7124" t="str">
            <v>F523208</v>
          </cell>
          <cell r="C7124" t="str">
            <v>F523208</v>
          </cell>
          <cell r="D7124">
            <v>9</v>
          </cell>
          <cell r="E7124" t="str">
            <v>F</v>
          </cell>
        </row>
        <row r="7125">
          <cell r="B7125" t="str">
            <v>F523213</v>
          </cell>
          <cell r="C7125" t="str">
            <v>F523213</v>
          </cell>
          <cell r="D7125">
            <v>9</v>
          </cell>
          <cell r="E7125" t="str">
            <v>F</v>
          </cell>
        </row>
        <row r="7126">
          <cell r="B7126" t="str">
            <v>F523218</v>
          </cell>
          <cell r="C7126" t="str">
            <v>F523218</v>
          </cell>
          <cell r="D7126">
            <v>9</v>
          </cell>
          <cell r="E7126" t="str">
            <v>F</v>
          </cell>
        </row>
        <row r="7127">
          <cell r="B7127" t="str">
            <v>F523223</v>
          </cell>
          <cell r="C7127" t="str">
            <v>F523223</v>
          </cell>
          <cell r="D7127">
            <v>9</v>
          </cell>
          <cell r="E7127" t="str">
            <v>F</v>
          </cell>
        </row>
        <row r="7128">
          <cell r="B7128" t="str">
            <v>F523255</v>
          </cell>
          <cell r="C7128" t="str">
            <v>F523255</v>
          </cell>
          <cell r="D7128">
            <v>9</v>
          </cell>
          <cell r="E7128" t="str">
            <v>F</v>
          </cell>
        </row>
        <row r="7129">
          <cell r="B7129" t="str">
            <v>F523310</v>
          </cell>
          <cell r="C7129" t="str">
            <v>F523310</v>
          </cell>
          <cell r="D7129">
            <v>9</v>
          </cell>
          <cell r="E7129" t="str">
            <v>F</v>
          </cell>
        </row>
        <row r="7130">
          <cell r="B7130" t="str">
            <v>1000PRJMGSUP</v>
          </cell>
          <cell r="C7130" t="str">
            <v>PRJMGSUP</v>
          </cell>
          <cell r="D7130">
            <v>8</v>
          </cell>
          <cell r="E7130" t="str">
            <v>G</v>
          </cell>
        </row>
        <row r="7131">
          <cell r="B7131" t="str">
            <v>1000ETECHSVC</v>
          </cell>
          <cell r="C7131" t="str">
            <v>ETECHSVC</v>
          </cell>
          <cell r="D7131">
            <v>6</v>
          </cell>
          <cell r="E7131" t="str">
            <v>G</v>
          </cell>
        </row>
        <row r="7132">
          <cell r="B7132" t="str">
            <v>F520653</v>
          </cell>
          <cell r="C7132" t="str">
            <v>F520653</v>
          </cell>
          <cell r="D7132">
            <v>7</v>
          </cell>
          <cell r="E7132" t="str">
            <v>F</v>
          </cell>
        </row>
        <row r="7133">
          <cell r="B7133" t="str">
            <v>F521176</v>
          </cell>
          <cell r="C7133" t="str">
            <v>F521176</v>
          </cell>
          <cell r="D7133">
            <v>7</v>
          </cell>
          <cell r="E7133" t="str">
            <v>F</v>
          </cell>
        </row>
        <row r="7134">
          <cell r="B7134" t="str">
            <v>F521536</v>
          </cell>
          <cell r="C7134" t="str">
            <v>F521536</v>
          </cell>
          <cell r="D7134">
            <v>7</v>
          </cell>
          <cell r="E7134" t="str">
            <v>F</v>
          </cell>
        </row>
        <row r="7135">
          <cell r="B7135" t="str">
            <v>F521896</v>
          </cell>
          <cell r="C7135" t="str">
            <v>F521896</v>
          </cell>
          <cell r="D7135">
            <v>7</v>
          </cell>
          <cell r="E7135" t="str">
            <v>F</v>
          </cell>
        </row>
        <row r="7136">
          <cell r="B7136" t="str">
            <v>F522256</v>
          </cell>
          <cell r="C7136" t="str">
            <v>F522256</v>
          </cell>
          <cell r="D7136">
            <v>7</v>
          </cell>
          <cell r="E7136" t="str">
            <v>F</v>
          </cell>
        </row>
        <row r="7137">
          <cell r="B7137" t="str">
            <v>F522616</v>
          </cell>
          <cell r="C7137" t="str">
            <v>F522616</v>
          </cell>
          <cell r="D7137">
            <v>7</v>
          </cell>
          <cell r="E7137" t="str">
            <v>F</v>
          </cell>
        </row>
        <row r="7138">
          <cell r="B7138" t="str">
            <v>F526057</v>
          </cell>
          <cell r="C7138" t="str">
            <v>F526057</v>
          </cell>
          <cell r="D7138">
            <v>7</v>
          </cell>
          <cell r="E7138" t="str">
            <v>F</v>
          </cell>
        </row>
        <row r="7139">
          <cell r="B7139" t="str">
            <v>F526058</v>
          </cell>
          <cell r="C7139" t="str">
            <v>F526058</v>
          </cell>
          <cell r="D7139">
            <v>7</v>
          </cell>
          <cell r="E7139" t="str">
            <v>F</v>
          </cell>
        </row>
        <row r="7140">
          <cell r="B7140" t="str">
            <v>1000EOVQUASS</v>
          </cell>
          <cell r="C7140" t="str">
            <v>EOVQUASS</v>
          </cell>
          <cell r="D7140">
            <v>8</v>
          </cell>
          <cell r="E7140" t="str">
            <v>G</v>
          </cell>
        </row>
        <row r="7141">
          <cell r="B7141" t="str">
            <v>F500159</v>
          </cell>
          <cell r="C7141" t="str">
            <v>F500159</v>
          </cell>
          <cell r="D7141">
            <v>9</v>
          </cell>
          <cell r="E7141" t="str">
            <v>F</v>
          </cell>
        </row>
        <row r="7142">
          <cell r="B7142" t="str">
            <v>F520654</v>
          </cell>
          <cell r="C7142" t="str">
            <v>F520654</v>
          </cell>
          <cell r="D7142">
            <v>9</v>
          </cell>
          <cell r="E7142" t="str">
            <v>F</v>
          </cell>
        </row>
        <row r="7143">
          <cell r="B7143" t="str">
            <v>F520869</v>
          </cell>
          <cell r="C7143" t="str">
            <v>F520869</v>
          </cell>
          <cell r="D7143">
            <v>9</v>
          </cell>
          <cell r="E7143" t="str">
            <v>F</v>
          </cell>
        </row>
        <row r="7144">
          <cell r="B7144" t="str">
            <v>F521229</v>
          </cell>
          <cell r="C7144" t="str">
            <v>F521229</v>
          </cell>
          <cell r="D7144">
            <v>9</v>
          </cell>
          <cell r="E7144" t="str">
            <v>F</v>
          </cell>
        </row>
        <row r="7145">
          <cell r="B7145" t="str">
            <v>F521589</v>
          </cell>
          <cell r="C7145" t="str">
            <v>F521589</v>
          </cell>
          <cell r="D7145">
            <v>9</v>
          </cell>
          <cell r="E7145" t="str">
            <v>F</v>
          </cell>
        </row>
        <row r="7146">
          <cell r="B7146" t="str">
            <v>F521949</v>
          </cell>
          <cell r="C7146" t="str">
            <v>F521949</v>
          </cell>
          <cell r="D7146">
            <v>9</v>
          </cell>
          <cell r="E7146" t="str">
            <v>F</v>
          </cell>
        </row>
        <row r="7147">
          <cell r="B7147" t="str">
            <v>F522309</v>
          </cell>
          <cell r="C7147" t="str">
            <v>F522309</v>
          </cell>
          <cell r="D7147">
            <v>9</v>
          </cell>
          <cell r="E7147" t="str">
            <v>F</v>
          </cell>
        </row>
        <row r="7148">
          <cell r="B7148" t="str">
            <v>1000EINTCONTL</v>
          </cell>
          <cell r="C7148" t="str">
            <v>EINTCONTL</v>
          </cell>
          <cell r="D7148">
            <v>10</v>
          </cell>
          <cell r="E7148" t="str">
            <v>G</v>
          </cell>
        </row>
        <row r="7149">
          <cell r="B7149" t="str">
            <v>F520130</v>
          </cell>
          <cell r="C7149" t="str">
            <v>F520130</v>
          </cell>
          <cell r="D7149">
            <v>11</v>
          </cell>
          <cell r="E7149" t="str">
            <v>F</v>
          </cell>
        </row>
        <row r="7150">
          <cell r="B7150" t="str">
            <v>F520139</v>
          </cell>
          <cell r="C7150" t="str">
            <v>F520139</v>
          </cell>
          <cell r="D7150">
            <v>11</v>
          </cell>
          <cell r="E7150" t="str">
            <v>F</v>
          </cell>
        </row>
        <row r="7151">
          <cell r="B7151" t="str">
            <v>F521081</v>
          </cell>
          <cell r="C7151" t="str">
            <v>F521081</v>
          </cell>
          <cell r="D7151">
            <v>11</v>
          </cell>
          <cell r="E7151" t="str">
            <v>F</v>
          </cell>
        </row>
        <row r="7152">
          <cell r="B7152" t="str">
            <v>F521441</v>
          </cell>
          <cell r="C7152" t="str">
            <v>F521441</v>
          </cell>
          <cell r="D7152">
            <v>11</v>
          </cell>
          <cell r="E7152" t="str">
            <v>F</v>
          </cell>
        </row>
        <row r="7153">
          <cell r="B7153" t="str">
            <v>F521801</v>
          </cell>
          <cell r="C7153" t="str">
            <v>F521801</v>
          </cell>
          <cell r="D7153">
            <v>11</v>
          </cell>
          <cell r="E7153" t="str">
            <v>F</v>
          </cell>
        </row>
        <row r="7154">
          <cell r="B7154" t="str">
            <v>F522161</v>
          </cell>
          <cell r="C7154" t="str">
            <v>F522161</v>
          </cell>
          <cell r="D7154">
            <v>11</v>
          </cell>
          <cell r="E7154" t="str">
            <v>F</v>
          </cell>
        </row>
        <row r="7155">
          <cell r="B7155" t="str">
            <v>F522521</v>
          </cell>
          <cell r="C7155" t="str">
            <v>F522521</v>
          </cell>
          <cell r="D7155">
            <v>11</v>
          </cell>
          <cell r="E7155" t="str">
            <v>F</v>
          </cell>
        </row>
        <row r="7156">
          <cell r="B7156" t="str">
            <v>1000EQLTYCNTL</v>
          </cell>
          <cell r="C7156" t="str">
            <v>EQLTYCNTL</v>
          </cell>
          <cell r="D7156">
            <v>10</v>
          </cell>
          <cell r="E7156" t="str">
            <v>G</v>
          </cell>
        </row>
        <row r="7157">
          <cell r="B7157" t="str">
            <v>F520395</v>
          </cell>
          <cell r="C7157" t="str">
            <v>F520395</v>
          </cell>
          <cell r="D7157">
            <v>11</v>
          </cell>
          <cell r="E7157" t="str">
            <v>F</v>
          </cell>
        </row>
        <row r="7158">
          <cell r="B7158" t="str">
            <v>F520857</v>
          </cell>
          <cell r="C7158" t="str">
            <v>F520857</v>
          </cell>
          <cell r="D7158">
            <v>11</v>
          </cell>
          <cell r="E7158" t="str">
            <v>F</v>
          </cell>
        </row>
        <row r="7159">
          <cell r="B7159" t="str">
            <v>F521217</v>
          </cell>
          <cell r="C7159" t="str">
            <v>F521217</v>
          </cell>
          <cell r="D7159">
            <v>11</v>
          </cell>
          <cell r="E7159" t="str">
            <v>F</v>
          </cell>
        </row>
        <row r="7160">
          <cell r="B7160" t="str">
            <v>F521577</v>
          </cell>
          <cell r="C7160" t="str">
            <v>F521577</v>
          </cell>
          <cell r="D7160">
            <v>11</v>
          </cell>
          <cell r="E7160" t="str">
            <v>F</v>
          </cell>
        </row>
        <row r="7161">
          <cell r="B7161" t="str">
            <v>F521937</v>
          </cell>
          <cell r="C7161" t="str">
            <v>F521937</v>
          </cell>
          <cell r="D7161">
            <v>11</v>
          </cell>
          <cell r="E7161" t="str">
            <v>F</v>
          </cell>
        </row>
        <row r="7162">
          <cell r="B7162" t="str">
            <v>F522297</v>
          </cell>
          <cell r="C7162" t="str">
            <v>F522297</v>
          </cell>
          <cell r="D7162">
            <v>11</v>
          </cell>
          <cell r="E7162" t="str">
            <v>F</v>
          </cell>
        </row>
        <row r="7163">
          <cell r="B7163" t="str">
            <v>1000ESFTENVSV</v>
          </cell>
          <cell r="C7163" t="str">
            <v>ESFTENVSV</v>
          </cell>
          <cell r="D7163">
            <v>8</v>
          </cell>
          <cell r="E7163" t="str">
            <v>G</v>
          </cell>
        </row>
        <row r="7164">
          <cell r="B7164" t="str">
            <v>1000ETDENVSVC</v>
          </cell>
          <cell r="C7164" t="str">
            <v>ETDENVSVC</v>
          </cell>
          <cell r="D7164">
            <v>10</v>
          </cell>
          <cell r="E7164" t="str">
            <v>G</v>
          </cell>
        </row>
        <row r="7165">
          <cell r="B7165" t="str">
            <v>1000ESSIDENV</v>
          </cell>
          <cell r="C7165" t="str">
            <v>ESSIDENV</v>
          </cell>
          <cell r="D7165">
            <v>12</v>
          </cell>
          <cell r="E7165" t="str">
            <v>G</v>
          </cell>
        </row>
        <row r="7166">
          <cell r="B7166" t="str">
            <v>F500267</v>
          </cell>
          <cell r="C7166" t="str">
            <v>F500267</v>
          </cell>
          <cell r="D7166">
            <v>13</v>
          </cell>
          <cell r="E7166" t="str">
            <v>F</v>
          </cell>
        </row>
        <row r="7167">
          <cell r="B7167" t="str">
            <v>F520098</v>
          </cell>
          <cell r="C7167" t="str">
            <v>F520098</v>
          </cell>
          <cell r="D7167">
            <v>13</v>
          </cell>
          <cell r="E7167" t="str">
            <v>F</v>
          </cell>
        </row>
        <row r="7168">
          <cell r="B7168" t="str">
            <v>F520908</v>
          </cell>
          <cell r="C7168" t="str">
            <v>F520908</v>
          </cell>
          <cell r="D7168">
            <v>13</v>
          </cell>
          <cell r="E7168" t="str">
            <v>F</v>
          </cell>
        </row>
        <row r="7169">
          <cell r="B7169" t="str">
            <v>F521268</v>
          </cell>
          <cell r="C7169" t="str">
            <v>F521268</v>
          </cell>
          <cell r="D7169">
            <v>13</v>
          </cell>
          <cell r="E7169" t="str">
            <v>F</v>
          </cell>
        </row>
        <row r="7170">
          <cell r="B7170" t="str">
            <v>F521628</v>
          </cell>
          <cell r="C7170" t="str">
            <v>F521628</v>
          </cell>
          <cell r="D7170">
            <v>13</v>
          </cell>
          <cell r="E7170" t="str">
            <v>F</v>
          </cell>
        </row>
        <row r="7171">
          <cell r="B7171" t="str">
            <v>F521988</v>
          </cell>
          <cell r="C7171" t="str">
            <v>F521988</v>
          </cell>
          <cell r="D7171">
            <v>13</v>
          </cell>
          <cell r="E7171" t="str">
            <v>F</v>
          </cell>
        </row>
        <row r="7172">
          <cell r="B7172" t="str">
            <v>F522348</v>
          </cell>
          <cell r="C7172" t="str">
            <v>F522348</v>
          </cell>
          <cell r="D7172">
            <v>13</v>
          </cell>
          <cell r="E7172" t="str">
            <v>F</v>
          </cell>
        </row>
        <row r="7173">
          <cell r="B7173" t="str">
            <v>F523262</v>
          </cell>
          <cell r="C7173" t="str">
            <v>F523262</v>
          </cell>
          <cell r="D7173">
            <v>13</v>
          </cell>
          <cell r="E7173" t="str">
            <v>F</v>
          </cell>
        </row>
        <row r="7174">
          <cell r="B7174" t="str">
            <v>F523315</v>
          </cell>
          <cell r="C7174" t="str">
            <v>F523315</v>
          </cell>
          <cell r="D7174">
            <v>13</v>
          </cell>
          <cell r="E7174" t="str">
            <v>F</v>
          </cell>
        </row>
        <row r="7175">
          <cell r="B7175" t="str">
            <v>1000ETDENVL</v>
          </cell>
          <cell r="C7175" t="str">
            <v>ETDENVL</v>
          </cell>
          <cell r="D7175">
            <v>12</v>
          </cell>
          <cell r="E7175" t="str">
            <v>G</v>
          </cell>
        </row>
        <row r="7176">
          <cell r="B7176" t="str">
            <v>F500266</v>
          </cell>
          <cell r="C7176" t="str">
            <v>F500266</v>
          </cell>
          <cell r="D7176">
            <v>13</v>
          </cell>
          <cell r="E7176" t="str">
            <v>F</v>
          </cell>
        </row>
        <row r="7177">
          <cell r="B7177" t="str">
            <v>F520906</v>
          </cell>
          <cell r="C7177" t="str">
            <v>F520906</v>
          </cell>
          <cell r="D7177">
            <v>13</v>
          </cell>
          <cell r="E7177" t="str">
            <v>F</v>
          </cell>
        </row>
        <row r="7178">
          <cell r="B7178" t="str">
            <v>F521266</v>
          </cell>
          <cell r="C7178" t="str">
            <v>F521266</v>
          </cell>
          <cell r="D7178">
            <v>13</v>
          </cell>
          <cell r="E7178" t="str">
            <v>F</v>
          </cell>
        </row>
        <row r="7179">
          <cell r="B7179" t="str">
            <v>F521626</v>
          </cell>
          <cell r="C7179" t="str">
            <v>F521626</v>
          </cell>
          <cell r="D7179">
            <v>13</v>
          </cell>
          <cell r="E7179" t="str">
            <v>F</v>
          </cell>
        </row>
        <row r="7180">
          <cell r="B7180" t="str">
            <v>F521986</v>
          </cell>
          <cell r="C7180" t="str">
            <v>F521986</v>
          </cell>
          <cell r="D7180">
            <v>13</v>
          </cell>
          <cell r="E7180" t="str">
            <v>F</v>
          </cell>
        </row>
        <row r="7181">
          <cell r="B7181" t="str">
            <v>F522346</v>
          </cell>
          <cell r="C7181" t="str">
            <v>F522346</v>
          </cell>
          <cell r="D7181">
            <v>13</v>
          </cell>
          <cell r="E7181" t="str">
            <v>F</v>
          </cell>
        </row>
        <row r="7182">
          <cell r="B7182" t="str">
            <v>F523313</v>
          </cell>
          <cell r="C7182" t="str">
            <v>F523313</v>
          </cell>
          <cell r="D7182">
            <v>13</v>
          </cell>
          <cell r="E7182" t="str">
            <v>F</v>
          </cell>
        </row>
        <row r="7183">
          <cell r="B7183" t="str">
            <v>F526274</v>
          </cell>
          <cell r="C7183" t="str">
            <v>F526274</v>
          </cell>
          <cell r="D7183">
            <v>13</v>
          </cell>
          <cell r="E7183" t="str">
            <v>F</v>
          </cell>
        </row>
        <row r="7184">
          <cell r="B7184" t="str">
            <v>1000ETDPRSVC</v>
          </cell>
          <cell r="C7184" t="str">
            <v>ETDPRSVC</v>
          </cell>
          <cell r="D7184">
            <v>10</v>
          </cell>
          <cell r="E7184" t="str">
            <v>G</v>
          </cell>
        </row>
        <row r="7185">
          <cell r="B7185" t="str">
            <v>F500199</v>
          </cell>
          <cell r="C7185" t="str">
            <v>F500199</v>
          </cell>
          <cell r="D7185">
            <v>11</v>
          </cell>
          <cell r="E7185" t="str">
            <v>F</v>
          </cell>
        </row>
        <row r="7186">
          <cell r="B7186" t="str">
            <v>F520881</v>
          </cell>
          <cell r="C7186" t="str">
            <v>F520881</v>
          </cell>
          <cell r="D7186">
            <v>11</v>
          </cell>
          <cell r="E7186" t="str">
            <v>F</v>
          </cell>
        </row>
        <row r="7187">
          <cell r="B7187" t="str">
            <v>F521241</v>
          </cell>
          <cell r="C7187" t="str">
            <v>F521241</v>
          </cell>
          <cell r="D7187">
            <v>11</v>
          </cell>
          <cell r="E7187" t="str">
            <v>F</v>
          </cell>
        </row>
        <row r="7188">
          <cell r="B7188" t="str">
            <v>F521601</v>
          </cell>
          <cell r="C7188" t="str">
            <v>F521601</v>
          </cell>
          <cell r="D7188">
            <v>11</v>
          </cell>
          <cell r="E7188" t="str">
            <v>F</v>
          </cell>
        </row>
        <row r="7189">
          <cell r="B7189" t="str">
            <v>F521961</v>
          </cell>
          <cell r="C7189" t="str">
            <v>F521961</v>
          </cell>
          <cell r="D7189">
            <v>11</v>
          </cell>
          <cell r="E7189" t="str">
            <v>F</v>
          </cell>
        </row>
        <row r="7190">
          <cell r="B7190" t="str">
            <v>F522321</v>
          </cell>
          <cell r="C7190" t="str">
            <v>F522321</v>
          </cell>
          <cell r="D7190">
            <v>11</v>
          </cell>
          <cell r="E7190" t="str">
            <v>F</v>
          </cell>
        </row>
        <row r="7191">
          <cell r="B7191" t="str">
            <v>1000ETDSFTMGT</v>
          </cell>
          <cell r="C7191" t="str">
            <v>ETDSFTMGT</v>
          </cell>
          <cell r="D7191">
            <v>10</v>
          </cell>
          <cell r="E7191" t="str">
            <v>G</v>
          </cell>
        </row>
        <row r="7192">
          <cell r="B7192" t="str">
            <v>F520097</v>
          </cell>
          <cell r="C7192" t="str">
            <v>F520097</v>
          </cell>
          <cell r="D7192">
            <v>11</v>
          </cell>
          <cell r="E7192" t="str">
            <v>F</v>
          </cell>
        </row>
        <row r="7193">
          <cell r="B7193" t="str">
            <v>F520905</v>
          </cell>
          <cell r="C7193" t="str">
            <v>F520905</v>
          </cell>
          <cell r="D7193">
            <v>11</v>
          </cell>
          <cell r="E7193" t="str">
            <v>F</v>
          </cell>
        </row>
        <row r="7194">
          <cell r="B7194" t="str">
            <v>F521265</v>
          </cell>
          <cell r="C7194" t="str">
            <v>F521265</v>
          </cell>
          <cell r="D7194">
            <v>11</v>
          </cell>
          <cell r="E7194" t="str">
            <v>F</v>
          </cell>
        </row>
        <row r="7195">
          <cell r="B7195" t="str">
            <v>F521625</v>
          </cell>
          <cell r="C7195" t="str">
            <v>F521625</v>
          </cell>
          <cell r="D7195">
            <v>11</v>
          </cell>
          <cell r="E7195" t="str">
            <v>F</v>
          </cell>
        </row>
        <row r="7196">
          <cell r="B7196" t="str">
            <v>F521985</v>
          </cell>
          <cell r="C7196" t="str">
            <v>F521985</v>
          </cell>
          <cell r="D7196">
            <v>11</v>
          </cell>
          <cell r="E7196" t="str">
            <v>F</v>
          </cell>
        </row>
        <row r="7197">
          <cell r="B7197" t="str">
            <v>F522345</v>
          </cell>
          <cell r="C7197" t="str">
            <v>F522345</v>
          </cell>
          <cell r="D7197">
            <v>11</v>
          </cell>
          <cell r="E7197" t="str">
            <v>F</v>
          </cell>
        </row>
        <row r="7198">
          <cell r="B7198" t="str">
            <v>F523312</v>
          </cell>
          <cell r="C7198" t="str">
            <v>F523312</v>
          </cell>
          <cell r="D7198">
            <v>11</v>
          </cell>
          <cell r="E7198" t="str">
            <v>F</v>
          </cell>
        </row>
        <row r="7199">
          <cell r="B7199" t="str">
            <v>1000PRGSERVC</v>
          </cell>
          <cell r="C7199" t="str">
            <v>PRGSERVC</v>
          </cell>
          <cell r="D7199">
            <v>10</v>
          </cell>
          <cell r="E7199" t="str">
            <v>G</v>
          </cell>
        </row>
        <row r="7200">
          <cell r="B7200" t="str">
            <v>1000SAFENVST</v>
          </cell>
          <cell r="C7200" t="str">
            <v>SAFENVST</v>
          </cell>
          <cell r="D7200">
            <v>10</v>
          </cell>
          <cell r="E7200" t="str">
            <v>G</v>
          </cell>
        </row>
        <row r="7201">
          <cell r="B7201" t="str">
            <v>F523286</v>
          </cell>
          <cell r="C7201" t="str">
            <v>F523286</v>
          </cell>
          <cell r="D7201">
            <v>11</v>
          </cell>
          <cell r="E7201" t="str">
            <v>F</v>
          </cell>
        </row>
        <row r="7202">
          <cell r="B7202" t="str">
            <v>1000ESTASSMGT</v>
          </cell>
          <cell r="C7202" t="str">
            <v>ESTASSMGT</v>
          </cell>
          <cell r="D7202">
            <v>8</v>
          </cell>
          <cell r="E7202" t="str">
            <v>G</v>
          </cell>
        </row>
        <row r="7203">
          <cell r="B7203" t="str">
            <v>F500048</v>
          </cell>
          <cell r="C7203" t="str">
            <v>F500048</v>
          </cell>
          <cell r="D7203">
            <v>9</v>
          </cell>
          <cell r="E7203" t="str">
            <v>F</v>
          </cell>
        </row>
        <row r="7204">
          <cell r="B7204" t="str">
            <v>F500049</v>
          </cell>
          <cell r="C7204" t="str">
            <v>F500049</v>
          </cell>
          <cell r="D7204">
            <v>9</v>
          </cell>
          <cell r="E7204" t="str">
            <v>F</v>
          </cell>
        </row>
        <row r="7205">
          <cell r="B7205" t="str">
            <v>F500050</v>
          </cell>
          <cell r="C7205" t="str">
            <v>F500050</v>
          </cell>
          <cell r="D7205">
            <v>9</v>
          </cell>
          <cell r="E7205" t="str">
            <v>F</v>
          </cell>
        </row>
        <row r="7206">
          <cell r="B7206" t="str">
            <v>F520847</v>
          </cell>
          <cell r="C7206" t="str">
            <v>F520847</v>
          </cell>
          <cell r="D7206">
            <v>9</v>
          </cell>
          <cell r="E7206" t="str">
            <v>F</v>
          </cell>
        </row>
        <row r="7207">
          <cell r="B7207" t="str">
            <v>F521207</v>
          </cell>
          <cell r="C7207" t="str">
            <v>F521207</v>
          </cell>
          <cell r="D7207">
            <v>9</v>
          </cell>
          <cell r="E7207" t="str">
            <v>F</v>
          </cell>
        </row>
        <row r="7208">
          <cell r="B7208" t="str">
            <v>F521567</v>
          </cell>
          <cell r="C7208" t="str">
            <v>F521567</v>
          </cell>
          <cell r="D7208">
            <v>9</v>
          </cell>
          <cell r="E7208" t="str">
            <v>F</v>
          </cell>
        </row>
        <row r="7209">
          <cell r="B7209" t="str">
            <v>F521927</v>
          </cell>
          <cell r="C7209" t="str">
            <v>F521927</v>
          </cell>
          <cell r="D7209">
            <v>9</v>
          </cell>
          <cell r="E7209" t="str">
            <v>F</v>
          </cell>
        </row>
        <row r="7210">
          <cell r="B7210" t="str">
            <v>F522287</v>
          </cell>
          <cell r="C7210" t="str">
            <v>F522287</v>
          </cell>
          <cell r="D7210">
            <v>9</v>
          </cell>
          <cell r="E7210" t="str">
            <v>F</v>
          </cell>
        </row>
        <row r="7211">
          <cell r="B7211" t="str">
            <v>F523402</v>
          </cell>
          <cell r="C7211" t="str">
            <v>F523402</v>
          </cell>
          <cell r="D7211">
            <v>9</v>
          </cell>
          <cell r="E7211" t="str">
            <v>F</v>
          </cell>
        </row>
        <row r="7212">
          <cell r="B7212" t="str">
            <v>F523412</v>
          </cell>
          <cell r="C7212" t="str">
            <v>F523412</v>
          </cell>
          <cell r="D7212">
            <v>9</v>
          </cell>
          <cell r="E7212" t="str">
            <v>F</v>
          </cell>
        </row>
        <row r="7213">
          <cell r="B7213" t="str">
            <v>F523414</v>
          </cell>
          <cell r="C7213" t="str">
            <v>F523414</v>
          </cell>
          <cell r="D7213">
            <v>9</v>
          </cell>
          <cell r="E7213" t="str">
            <v>F</v>
          </cell>
        </row>
        <row r="7214">
          <cell r="B7214" t="str">
            <v>F523427</v>
          </cell>
          <cell r="C7214" t="str">
            <v>F523427</v>
          </cell>
          <cell r="D7214">
            <v>9</v>
          </cell>
          <cell r="E7214" t="str">
            <v>F</v>
          </cell>
        </row>
        <row r="7215">
          <cell r="B7215" t="str">
            <v>F523428</v>
          </cell>
          <cell r="C7215" t="str">
            <v>F523428</v>
          </cell>
          <cell r="D7215">
            <v>9</v>
          </cell>
          <cell r="E7215" t="str">
            <v>F</v>
          </cell>
        </row>
        <row r="7216">
          <cell r="B7216" t="str">
            <v>1000EAFIF</v>
          </cell>
          <cell r="C7216" t="str">
            <v>EAFIF</v>
          </cell>
          <cell r="D7216">
            <v>10</v>
          </cell>
          <cell r="E7216" t="str">
            <v>G</v>
          </cell>
        </row>
        <row r="7217">
          <cell r="B7217" t="str">
            <v>F500041</v>
          </cell>
          <cell r="C7217" t="str">
            <v>F500041</v>
          </cell>
          <cell r="D7217">
            <v>11</v>
          </cell>
          <cell r="E7217" t="str">
            <v>F</v>
          </cell>
        </row>
        <row r="7218">
          <cell r="B7218" t="str">
            <v>F520845</v>
          </cell>
          <cell r="C7218" t="str">
            <v>F520845</v>
          </cell>
          <cell r="D7218">
            <v>11</v>
          </cell>
          <cell r="E7218" t="str">
            <v>F</v>
          </cell>
        </row>
        <row r="7219">
          <cell r="B7219" t="str">
            <v>F521205</v>
          </cell>
          <cell r="C7219" t="str">
            <v>F521205</v>
          </cell>
          <cell r="D7219">
            <v>11</v>
          </cell>
          <cell r="E7219" t="str">
            <v>F</v>
          </cell>
        </row>
        <row r="7220">
          <cell r="B7220" t="str">
            <v>F521565</v>
          </cell>
          <cell r="C7220" t="str">
            <v>F521565</v>
          </cell>
          <cell r="D7220">
            <v>11</v>
          </cell>
          <cell r="E7220" t="str">
            <v>F</v>
          </cell>
        </row>
        <row r="7221">
          <cell r="B7221" t="str">
            <v>F521925</v>
          </cell>
          <cell r="C7221" t="str">
            <v>F521925</v>
          </cell>
          <cell r="D7221">
            <v>11</v>
          </cell>
          <cell r="E7221" t="str">
            <v>F</v>
          </cell>
        </row>
        <row r="7222">
          <cell r="B7222" t="str">
            <v>F522285</v>
          </cell>
          <cell r="C7222" t="str">
            <v>F522285</v>
          </cell>
          <cell r="D7222">
            <v>11</v>
          </cell>
          <cell r="E7222" t="str">
            <v>F</v>
          </cell>
        </row>
        <row r="7223">
          <cell r="B7223" t="str">
            <v>1000EFINANRSC</v>
          </cell>
          <cell r="C7223" t="str">
            <v>EFINANRSC</v>
          </cell>
          <cell r="D7223">
            <v>10</v>
          </cell>
          <cell r="E7223" t="str">
            <v>G</v>
          </cell>
        </row>
        <row r="7224">
          <cell r="B7224" t="str">
            <v>F500036</v>
          </cell>
          <cell r="C7224" t="str">
            <v>F500036</v>
          </cell>
          <cell r="D7224">
            <v>11</v>
          </cell>
          <cell r="E7224" t="str">
            <v>F</v>
          </cell>
        </row>
        <row r="7225">
          <cell r="B7225" t="str">
            <v>F500037</v>
          </cell>
          <cell r="C7225" t="str">
            <v>F500037</v>
          </cell>
          <cell r="D7225">
            <v>11</v>
          </cell>
          <cell r="E7225" t="str">
            <v>F</v>
          </cell>
        </row>
        <row r="7226">
          <cell r="B7226" t="str">
            <v>F520843</v>
          </cell>
          <cell r="C7226" t="str">
            <v>F520843</v>
          </cell>
          <cell r="D7226">
            <v>11</v>
          </cell>
          <cell r="E7226" t="str">
            <v>F</v>
          </cell>
        </row>
        <row r="7227">
          <cell r="B7227" t="str">
            <v>F521203</v>
          </cell>
          <cell r="C7227" t="str">
            <v>F521203</v>
          </cell>
          <cell r="D7227">
            <v>11</v>
          </cell>
          <cell r="E7227" t="str">
            <v>F</v>
          </cell>
        </row>
        <row r="7228">
          <cell r="B7228" t="str">
            <v>F521563</v>
          </cell>
          <cell r="C7228" t="str">
            <v>F521563</v>
          </cell>
          <cell r="D7228">
            <v>11</v>
          </cell>
          <cell r="E7228" t="str">
            <v>F</v>
          </cell>
        </row>
        <row r="7229">
          <cell r="B7229" t="str">
            <v>F521923</v>
          </cell>
          <cell r="C7229" t="str">
            <v>F521923</v>
          </cell>
          <cell r="D7229">
            <v>11</v>
          </cell>
          <cell r="E7229" t="str">
            <v>F</v>
          </cell>
        </row>
        <row r="7230">
          <cell r="B7230" t="str">
            <v>F522283</v>
          </cell>
          <cell r="C7230" t="str">
            <v>F522283</v>
          </cell>
          <cell r="D7230">
            <v>11</v>
          </cell>
          <cell r="E7230" t="str">
            <v>F</v>
          </cell>
        </row>
        <row r="7231">
          <cell r="B7231" t="str">
            <v>1000EIMSASSD</v>
          </cell>
          <cell r="C7231" t="str">
            <v>EIMSASSD</v>
          </cell>
          <cell r="D7231">
            <v>10</v>
          </cell>
          <cell r="E7231" t="str">
            <v>G</v>
          </cell>
        </row>
        <row r="7232">
          <cell r="B7232" t="str">
            <v>F500038</v>
          </cell>
          <cell r="C7232" t="str">
            <v>F500038</v>
          </cell>
          <cell r="D7232">
            <v>11</v>
          </cell>
          <cell r="E7232" t="str">
            <v>F</v>
          </cell>
        </row>
        <row r="7233">
          <cell r="B7233" t="str">
            <v>F500040</v>
          </cell>
          <cell r="C7233" t="str">
            <v>F500040</v>
          </cell>
          <cell r="D7233">
            <v>11</v>
          </cell>
          <cell r="E7233" t="str">
            <v>F</v>
          </cell>
        </row>
        <row r="7234">
          <cell r="B7234" t="str">
            <v>F520844</v>
          </cell>
          <cell r="C7234" t="str">
            <v>F520844</v>
          </cell>
          <cell r="D7234">
            <v>11</v>
          </cell>
          <cell r="E7234" t="str">
            <v>F</v>
          </cell>
        </row>
        <row r="7235">
          <cell r="B7235" t="str">
            <v>F521204</v>
          </cell>
          <cell r="C7235" t="str">
            <v>F521204</v>
          </cell>
          <cell r="D7235">
            <v>11</v>
          </cell>
          <cell r="E7235" t="str">
            <v>F</v>
          </cell>
        </row>
        <row r="7236">
          <cell r="B7236" t="str">
            <v>F521564</v>
          </cell>
          <cell r="C7236" t="str">
            <v>F521564</v>
          </cell>
          <cell r="D7236">
            <v>11</v>
          </cell>
          <cell r="E7236" t="str">
            <v>F</v>
          </cell>
        </row>
        <row r="7237">
          <cell r="B7237" t="str">
            <v>F521924</v>
          </cell>
          <cell r="C7237" t="str">
            <v>F521924</v>
          </cell>
          <cell r="D7237">
            <v>11</v>
          </cell>
          <cell r="E7237" t="str">
            <v>F</v>
          </cell>
        </row>
        <row r="7238">
          <cell r="B7238" t="str">
            <v>F522284</v>
          </cell>
          <cell r="C7238" t="str">
            <v>F522284</v>
          </cell>
          <cell r="D7238">
            <v>11</v>
          </cell>
          <cell r="E7238" t="str">
            <v>F</v>
          </cell>
        </row>
        <row r="7239">
          <cell r="B7239" t="str">
            <v>1000EOTHOPRV</v>
          </cell>
          <cell r="C7239" t="str">
            <v>EOTHOPRV</v>
          </cell>
          <cell r="D7239">
            <v>10</v>
          </cell>
          <cell r="E7239" t="str">
            <v>G</v>
          </cell>
        </row>
        <row r="7240">
          <cell r="B7240" t="str">
            <v>F520029</v>
          </cell>
          <cell r="C7240" t="str">
            <v>F520029</v>
          </cell>
          <cell r="D7240">
            <v>11</v>
          </cell>
          <cell r="E7240" t="str">
            <v>F</v>
          </cell>
        </row>
        <row r="7241">
          <cell r="B7241" t="str">
            <v>F520030</v>
          </cell>
          <cell r="C7241" t="str">
            <v>F520030</v>
          </cell>
          <cell r="D7241">
            <v>11</v>
          </cell>
          <cell r="E7241" t="str">
            <v>F</v>
          </cell>
        </row>
        <row r="7242">
          <cell r="B7242" t="str">
            <v>F520031</v>
          </cell>
          <cell r="C7242" t="str">
            <v>F520031</v>
          </cell>
          <cell r="D7242">
            <v>11</v>
          </cell>
          <cell r="E7242" t="str">
            <v>F</v>
          </cell>
        </row>
        <row r="7243">
          <cell r="B7243" t="str">
            <v>F521044</v>
          </cell>
          <cell r="C7243" t="str">
            <v>F521044</v>
          </cell>
          <cell r="D7243">
            <v>11</v>
          </cell>
          <cell r="E7243" t="str">
            <v>F</v>
          </cell>
        </row>
        <row r="7244">
          <cell r="B7244" t="str">
            <v>F521404</v>
          </cell>
          <cell r="C7244" t="str">
            <v>F521404</v>
          </cell>
          <cell r="D7244">
            <v>11</v>
          </cell>
          <cell r="E7244" t="str">
            <v>F</v>
          </cell>
        </row>
        <row r="7245">
          <cell r="B7245" t="str">
            <v>F521764</v>
          </cell>
          <cell r="C7245" t="str">
            <v>F521764</v>
          </cell>
          <cell r="D7245">
            <v>11</v>
          </cell>
          <cell r="E7245" t="str">
            <v>F</v>
          </cell>
        </row>
        <row r="7246">
          <cell r="B7246" t="str">
            <v>F522124</v>
          </cell>
          <cell r="C7246" t="str">
            <v>F522124</v>
          </cell>
          <cell r="D7246">
            <v>11</v>
          </cell>
          <cell r="E7246" t="str">
            <v>F</v>
          </cell>
        </row>
        <row r="7247">
          <cell r="B7247" t="str">
            <v>F522484</v>
          </cell>
          <cell r="C7247" t="str">
            <v>F522484</v>
          </cell>
          <cell r="D7247">
            <v>11</v>
          </cell>
          <cell r="E7247" t="str">
            <v>F</v>
          </cell>
        </row>
        <row r="7248">
          <cell r="B7248" t="str">
            <v>1000ESLUTECIN</v>
          </cell>
          <cell r="C7248" t="str">
            <v>ESLUTECIN</v>
          </cell>
          <cell r="D7248">
            <v>10</v>
          </cell>
          <cell r="E7248" t="str">
            <v>G</v>
          </cell>
        </row>
        <row r="7249">
          <cell r="B7249" t="str">
            <v>F500042</v>
          </cell>
          <cell r="C7249" t="str">
            <v>F500042</v>
          </cell>
          <cell r="D7249">
            <v>11</v>
          </cell>
          <cell r="E7249" t="str">
            <v>F</v>
          </cell>
        </row>
        <row r="7250">
          <cell r="B7250" t="str">
            <v>F500045</v>
          </cell>
          <cell r="C7250" t="str">
            <v>F500045</v>
          </cell>
          <cell r="D7250">
            <v>11</v>
          </cell>
          <cell r="E7250" t="str">
            <v>F</v>
          </cell>
        </row>
        <row r="7251">
          <cell r="B7251" t="str">
            <v>F500046</v>
          </cell>
          <cell r="C7251" t="str">
            <v>F500046</v>
          </cell>
          <cell r="D7251">
            <v>11</v>
          </cell>
          <cell r="E7251" t="str">
            <v>F</v>
          </cell>
        </row>
        <row r="7252">
          <cell r="B7252" t="str">
            <v>F500047</v>
          </cell>
          <cell r="C7252" t="str">
            <v>F500047</v>
          </cell>
          <cell r="D7252">
            <v>11</v>
          </cell>
          <cell r="E7252" t="str">
            <v>F</v>
          </cell>
        </row>
        <row r="7253">
          <cell r="B7253" t="str">
            <v>F520846</v>
          </cell>
          <cell r="C7253" t="str">
            <v>F520846</v>
          </cell>
          <cell r="D7253">
            <v>11</v>
          </cell>
          <cell r="E7253" t="str">
            <v>F</v>
          </cell>
        </row>
        <row r="7254">
          <cell r="B7254" t="str">
            <v>F521206</v>
          </cell>
          <cell r="C7254" t="str">
            <v>F521206</v>
          </cell>
          <cell r="D7254">
            <v>11</v>
          </cell>
          <cell r="E7254" t="str">
            <v>F</v>
          </cell>
        </row>
        <row r="7255">
          <cell r="B7255" t="str">
            <v>F521566</v>
          </cell>
          <cell r="C7255" t="str">
            <v>F521566</v>
          </cell>
          <cell r="D7255">
            <v>11</v>
          </cell>
          <cell r="E7255" t="str">
            <v>F</v>
          </cell>
        </row>
        <row r="7256">
          <cell r="B7256" t="str">
            <v>F521926</v>
          </cell>
          <cell r="C7256" t="str">
            <v>F521926</v>
          </cell>
          <cell r="D7256">
            <v>11</v>
          </cell>
          <cell r="E7256" t="str">
            <v>F</v>
          </cell>
        </row>
        <row r="7257">
          <cell r="B7257" t="str">
            <v>F522286</v>
          </cell>
          <cell r="C7257" t="str">
            <v>F522286</v>
          </cell>
          <cell r="D7257">
            <v>11</v>
          </cell>
          <cell r="E7257" t="str">
            <v>F</v>
          </cell>
        </row>
        <row r="7258">
          <cell r="B7258" t="str">
            <v>1000SPECPROJ</v>
          </cell>
          <cell r="C7258" t="str">
            <v>SPECPROJ</v>
          </cell>
          <cell r="D7258">
            <v>10</v>
          </cell>
          <cell r="E7258" t="str">
            <v>G</v>
          </cell>
        </row>
        <row r="7259">
          <cell r="B7259" t="str">
            <v>1000ETDBUTRNG</v>
          </cell>
          <cell r="C7259" t="str">
            <v>ETDBUTRNG</v>
          </cell>
          <cell r="D7259">
            <v>8</v>
          </cell>
          <cell r="E7259" t="str">
            <v>G</v>
          </cell>
        </row>
        <row r="7260">
          <cell r="B7260" t="str">
            <v>1000EANNCOTR</v>
          </cell>
          <cell r="C7260" t="str">
            <v>EANNCOTR</v>
          </cell>
          <cell r="D7260">
            <v>10</v>
          </cell>
          <cell r="E7260" t="str">
            <v>G</v>
          </cell>
        </row>
        <row r="7261">
          <cell r="B7261" t="str">
            <v>F500164</v>
          </cell>
          <cell r="C7261" t="str">
            <v>F500164</v>
          </cell>
          <cell r="D7261">
            <v>11</v>
          </cell>
          <cell r="E7261" t="str">
            <v>F</v>
          </cell>
        </row>
        <row r="7262">
          <cell r="B7262" t="str">
            <v>F500166</v>
          </cell>
          <cell r="C7262" t="str">
            <v>F500166</v>
          </cell>
          <cell r="D7262">
            <v>11</v>
          </cell>
          <cell r="E7262" t="str">
            <v>F</v>
          </cell>
        </row>
        <row r="7263">
          <cell r="B7263" t="str">
            <v>F500167</v>
          </cell>
          <cell r="C7263" t="str">
            <v>F500167</v>
          </cell>
          <cell r="D7263">
            <v>11</v>
          </cell>
          <cell r="E7263" t="str">
            <v>F</v>
          </cell>
        </row>
        <row r="7264">
          <cell r="B7264" t="str">
            <v>F520871</v>
          </cell>
          <cell r="C7264" t="str">
            <v>F520871</v>
          </cell>
          <cell r="D7264">
            <v>11</v>
          </cell>
          <cell r="E7264" t="str">
            <v>F</v>
          </cell>
        </row>
        <row r="7265">
          <cell r="B7265" t="str">
            <v>F521231</v>
          </cell>
          <cell r="C7265" t="str">
            <v>F521231</v>
          </cell>
          <cell r="D7265">
            <v>11</v>
          </cell>
          <cell r="E7265" t="str">
            <v>F</v>
          </cell>
        </row>
        <row r="7266">
          <cell r="B7266" t="str">
            <v>F521591</v>
          </cell>
          <cell r="C7266" t="str">
            <v>F521591</v>
          </cell>
          <cell r="D7266">
            <v>11</v>
          </cell>
          <cell r="E7266" t="str">
            <v>F</v>
          </cell>
        </row>
        <row r="7267">
          <cell r="B7267" t="str">
            <v>F521951</v>
          </cell>
          <cell r="C7267" t="str">
            <v>F521951</v>
          </cell>
          <cell r="D7267">
            <v>11</v>
          </cell>
          <cell r="E7267" t="str">
            <v>F</v>
          </cell>
        </row>
        <row r="7268">
          <cell r="B7268" t="str">
            <v>F522311</v>
          </cell>
          <cell r="C7268" t="str">
            <v>F522311</v>
          </cell>
          <cell r="D7268">
            <v>11</v>
          </cell>
          <cell r="E7268" t="str">
            <v>F</v>
          </cell>
        </row>
        <row r="7269">
          <cell r="B7269" t="str">
            <v>1000EDEPTRN</v>
          </cell>
          <cell r="C7269" t="str">
            <v>EDEPTRN</v>
          </cell>
          <cell r="D7269">
            <v>10</v>
          </cell>
          <cell r="E7269" t="str">
            <v>G</v>
          </cell>
        </row>
        <row r="7270">
          <cell r="B7270" t="str">
            <v>F500181</v>
          </cell>
          <cell r="C7270" t="str">
            <v>F500181</v>
          </cell>
          <cell r="D7270">
            <v>11</v>
          </cell>
          <cell r="E7270" t="str">
            <v>F</v>
          </cell>
        </row>
        <row r="7271">
          <cell r="B7271" t="str">
            <v>F500182</v>
          </cell>
          <cell r="C7271" t="str">
            <v>F500182</v>
          </cell>
          <cell r="D7271">
            <v>11</v>
          </cell>
          <cell r="E7271" t="str">
            <v>F</v>
          </cell>
        </row>
        <row r="7272">
          <cell r="B7272" t="str">
            <v>F520040</v>
          </cell>
          <cell r="C7272" t="str">
            <v>F520040</v>
          </cell>
          <cell r="D7272">
            <v>11</v>
          </cell>
          <cell r="E7272" t="str">
            <v>F</v>
          </cell>
        </row>
        <row r="7273">
          <cell r="B7273" t="str">
            <v>F520876</v>
          </cell>
          <cell r="C7273" t="str">
            <v>F520876</v>
          </cell>
          <cell r="D7273">
            <v>11</v>
          </cell>
          <cell r="E7273" t="str">
            <v>F</v>
          </cell>
        </row>
        <row r="7274">
          <cell r="B7274" t="str">
            <v>F521236</v>
          </cell>
          <cell r="C7274" t="str">
            <v>F521236</v>
          </cell>
          <cell r="D7274">
            <v>11</v>
          </cell>
          <cell r="E7274" t="str">
            <v>F</v>
          </cell>
        </row>
        <row r="7275">
          <cell r="B7275" t="str">
            <v>F521596</v>
          </cell>
          <cell r="C7275" t="str">
            <v>F521596</v>
          </cell>
          <cell r="D7275">
            <v>11</v>
          </cell>
          <cell r="E7275" t="str">
            <v>F</v>
          </cell>
        </row>
        <row r="7276">
          <cell r="B7276" t="str">
            <v>F521956</v>
          </cell>
          <cell r="C7276" t="str">
            <v>F521956</v>
          </cell>
          <cell r="D7276">
            <v>11</v>
          </cell>
          <cell r="E7276" t="str">
            <v>F</v>
          </cell>
        </row>
        <row r="7277">
          <cell r="B7277" t="str">
            <v>F522316</v>
          </cell>
          <cell r="C7277" t="str">
            <v>F522316</v>
          </cell>
          <cell r="D7277">
            <v>11</v>
          </cell>
          <cell r="E7277" t="str">
            <v>F</v>
          </cell>
        </row>
        <row r="7278">
          <cell r="B7278" t="str">
            <v>1000EFLDACTR</v>
          </cell>
          <cell r="C7278" t="str">
            <v>EFLDACTR</v>
          </cell>
          <cell r="D7278">
            <v>10</v>
          </cell>
          <cell r="E7278" t="str">
            <v>G</v>
          </cell>
        </row>
        <row r="7279">
          <cell r="B7279" t="str">
            <v>F500203</v>
          </cell>
          <cell r="C7279" t="str">
            <v>F500203</v>
          </cell>
          <cell r="D7279">
            <v>11</v>
          </cell>
          <cell r="E7279" t="str">
            <v>F</v>
          </cell>
        </row>
        <row r="7280">
          <cell r="B7280" t="str">
            <v>F500206</v>
          </cell>
          <cell r="C7280" t="str">
            <v>F500206</v>
          </cell>
          <cell r="D7280">
            <v>11</v>
          </cell>
          <cell r="E7280" t="str">
            <v>F</v>
          </cell>
        </row>
        <row r="7281">
          <cell r="B7281" t="str">
            <v>F520051</v>
          </cell>
          <cell r="C7281" t="str">
            <v>F520051</v>
          </cell>
          <cell r="D7281">
            <v>11</v>
          </cell>
          <cell r="E7281" t="str">
            <v>F</v>
          </cell>
        </row>
        <row r="7282">
          <cell r="B7282" t="str">
            <v>F520883</v>
          </cell>
          <cell r="C7282" t="str">
            <v>F520883</v>
          </cell>
          <cell r="D7282">
            <v>11</v>
          </cell>
          <cell r="E7282" t="str">
            <v>F</v>
          </cell>
        </row>
        <row r="7283">
          <cell r="B7283" t="str">
            <v>F521243</v>
          </cell>
          <cell r="C7283" t="str">
            <v>F521243</v>
          </cell>
          <cell r="D7283">
            <v>11</v>
          </cell>
          <cell r="E7283" t="str">
            <v>F</v>
          </cell>
        </row>
        <row r="7284">
          <cell r="B7284" t="str">
            <v>F521603</v>
          </cell>
          <cell r="C7284" t="str">
            <v>F521603</v>
          </cell>
          <cell r="D7284">
            <v>11</v>
          </cell>
          <cell r="E7284" t="str">
            <v>F</v>
          </cell>
        </row>
        <row r="7285">
          <cell r="B7285" t="str">
            <v>F521963</v>
          </cell>
          <cell r="C7285" t="str">
            <v>F521963</v>
          </cell>
          <cell r="D7285">
            <v>11</v>
          </cell>
          <cell r="E7285" t="str">
            <v>F</v>
          </cell>
        </row>
        <row r="7286">
          <cell r="B7286" t="str">
            <v>F522323</v>
          </cell>
          <cell r="C7286" t="str">
            <v>F522323</v>
          </cell>
          <cell r="D7286">
            <v>11</v>
          </cell>
          <cell r="E7286" t="str">
            <v>F</v>
          </cell>
        </row>
        <row r="7287">
          <cell r="B7287" t="str">
            <v>1000ELRNANALYT</v>
          </cell>
          <cell r="C7287" t="str">
            <v>ELRNANALYT</v>
          </cell>
          <cell r="D7287">
            <v>10</v>
          </cell>
          <cell r="E7287" t="str">
            <v>G</v>
          </cell>
        </row>
        <row r="7288">
          <cell r="B7288" t="str">
            <v>1000ESRVPLNTR</v>
          </cell>
          <cell r="C7288" t="str">
            <v>ESRVPLNTR</v>
          </cell>
          <cell r="D7288">
            <v>10</v>
          </cell>
          <cell r="E7288" t="str">
            <v>G</v>
          </cell>
        </row>
        <row r="7289">
          <cell r="B7289" t="str">
            <v>F500141</v>
          </cell>
          <cell r="C7289" t="str">
            <v>F500141</v>
          </cell>
          <cell r="D7289">
            <v>11</v>
          </cell>
          <cell r="E7289" t="str">
            <v>F</v>
          </cell>
        </row>
        <row r="7290">
          <cell r="B7290" t="str">
            <v>F500143</v>
          </cell>
          <cell r="C7290" t="str">
            <v>F500143</v>
          </cell>
          <cell r="D7290">
            <v>11</v>
          </cell>
          <cell r="E7290" t="str">
            <v>F</v>
          </cell>
        </row>
        <row r="7291">
          <cell r="B7291" t="str">
            <v>F520045</v>
          </cell>
          <cell r="C7291" t="str">
            <v>F520045</v>
          </cell>
          <cell r="D7291">
            <v>11</v>
          </cell>
          <cell r="E7291" t="str">
            <v>F</v>
          </cell>
        </row>
        <row r="7292">
          <cell r="B7292" t="str">
            <v>F520866</v>
          </cell>
          <cell r="C7292" t="str">
            <v>F520866</v>
          </cell>
          <cell r="D7292">
            <v>11</v>
          </cell>
          <cell r="E7292" t="str">
            <v>F</v>
          </cell>
        </row>
        <row r="7293">
          <cell r="B7293" t="str">
            <v>F521226</v>
          </cell>
          <cell r="C7293" t="str">
            <v>F521226</v>
          </cell>
          <cell r="D7293">
            <v>11</v>
          </cell>
          <cell r="E7293" t="str">
            <v>F</v>
          </cell>
        </row>
        <row r="7294">
          <cell r="B7294" t="str">
            <v>F521586</v>
          </cell>
          <cell r="C7294" t="str">
            <v>F521586</v>
          </cell>
          <cell r="D7294">
            <v>11</v>
          </cell>
          <cell r="E7294" t="str">
            <v>F</v>
          </cell>
        </row>
        <row r="7295">
          <cell r="B7295" t="str">
            <v>F521946</v>
          </cell>
          <cell r="C7295" t="str">
            <v>F521946</v>
          </cell>
          <cell r="D7295">
            <v>11</v>
          </cell>
          <cell r="E7295" t="str">
            <v>F</v>
          </cell>
        </row>
        <row r="7296">
          <cell r="B7296" t="str">
            <v>F522306</v>
          </cell>
          <cell r="C7296" t="str">
            <v>F522306</v>
          </cell>
          <cell r="D7296">
            <v>11</v>
          </cell>
          <cell r="E7296" t="str">
            <v>F</v>
          </cell>
        </row>
        <row r="7297">
          <cell r="B7297" t="str">
            <v>1000EPWJMTRN</v>
          </cell>
          <cell r="C7297" t="str">
            <v>EPWJMTRN</v>
          </cell>
          <cell r="D7297">
            <v>10</v>
          </cell>
          <cell r="E7297" t="str">
            <v>G</v>
          </cell>
        </row>
        <row r="7298">
          <cell r="B7298" t="str">
            <v>F500211</v>
          </cell>
          <cell r="C7298" t="str">
            <v>F500211</v>
          </cell>
          <cell r="D7298">
            <v>11</v>
          </cell>
          <cell r="E7298" t="str">
            <v>F</v>
          </cell>
        </row>
        <row r="7299">
          <cell r="B7299" t="str">
            <v>F500213</v>
          </cell>
          <cell r="C7299" t="str">
            <v>F500213</v>
          </cell>
          <cell r="D7299">
            <v>11</v>
          </cell>
          <cell r="E7299" t="str">
            <v>F</v>
          </cell>
        </row>
        <row r="7300">
          <cell r="B7300" t="str">
            <v>F500214</v>
          </cell>
          <cell r="C7300" t="str">
            <v>F500214</v>
          </cell>
          <cell r="D7300">
            <v>11</v>
          </cell>
          <cell r="E7300" t="str">
            <v>F</v>
          </cell>
        </row>
        <row r="7301">
          <cell r="B7301" t="str">
            <v>F520042</v>
          </cell>
          <cell r="C7301" t="str">
            <v>F520042</v>
          </cell>
          <cell r="D7301">
            <v>11</v>
          </cell>
          <cell r="E7301" t="str">
            <v>F</v>
          </cell>
        </row>
        <row r="7302">
          <cell r="B7302" t="str">
            <v>F520884</v>
          </cell>
          <cell r="C7302" t="str">
            <v>F520884</v>
          </cell>
          <cell r="D7302">
            <v>11</v>
          </cell>
          <cell r="E7302" t="str">
            <v>F</v>
          </cell>
        </row>
        <row r="7303">
          <cell r="B7303" t="str">
            <v>F521244</v>
          </cell>
          <cell r="C7303" t="str">
            <v>F521244</v>
          </cell>
          <cell r="D7303">
            <v>11</v>
          </cell>
          <cell r="E7303" t="str">
            <v>F</v>
          </cell>
        </row>
        <row r="7304">
          <cell r="B7304" t="str">
            <v>F521604</v>
          </cell>
          <cell r="C7304" t="str">
            <v>F521604</v>
          </cell>
          <cell r="D7304">
            <v>11</v>
          </cell>
          <cell r="E7304" t="str">
            <v>F</v>
          </cell>
        </row>
        <row r="7305">
          <cell r="B7305" t="str">
            <v>F521964</v>
          </cell>
          <cell r="C7305" t="str">
            <v>F521964</v>
          </cell>
          <cell r="D7305">
            <v>11</v>
          </cell>
          <cell r="E7305" t="str">
            <v>F</v>
          </cell>
        </row>
        <row r="7306">
          <cell r="B7306" t="str">
            <v>F522324</v>
          </cell>
          <cell r="C7306" t="str">
            <v>F522324</v>
          </cell>
          <cell r="D7306">
            <v>11</v>
          </cell>
          <cell r="E7306" t="str">
            <v>F</v>
          </cell>
        </row>
        <row r="7307">
          <cell r="B7307" t="str">
            <v>1000EPWRAPPT</v>
          </cell>
          <cell r="C7307" t="str">
            <v>EPWRAPPT</v>
          </cell>
          <cell r="D7307">
            <v>10</v>
          </cell>
          <cell r="E7307" t="str">
            <v>G</v>
          </cell>
        </row>
        <row r="7308">
          <cell r="B7308" t="str">
            <v>F500187</v>
          </cell>
          <cell r="C7308" t="str">
            <v>F500187</v>
          </cell>
          <cell r="D7308">
            <v>11</v>
          </cell>
          <cell r="E7308" t="str">
            <v>F</v>
          </cell>
        </row>
        <row r="7309">
          <cell r="B7309" t="str">
            <v>F500189</v>
          </cell>
          <cell r="C7309" t="str">
            <v>F500189</v>
          </cell>
          <cell r="D7309">
            <v>11</v>
          </cell>
          <cell r="E7309" t="str">
            <v>F</v>
          </cell>
        </row>
        <row r="7310">
          <cell r="B7310" t="str">
            <v>F500191</v>
          </cell>
          <cell r="C7310" t="str">
            <v>F500191</v>
          </cell>
          <cell r="D7310">
            <v>11</v>
          </cell>
          <cell r="E7310" t="str">
            <v>F</v>
          </cell>
        </row>
        <row r="7311">
          <cell r="B7311" t="str">
            <v>F520041</v>
          </cell>
          <cell r="C7311" t="str">
            <v>F520041</v>
          </cell>
          <cell r="D7311">
            <v>11</v>
          </cell>
          <cell r="E7311" t="str">
            <v>F</v>
          </cell>
        </row>
        <row r="7312">
          <cell r="B7312" t="str">
            <v>F520878</v>
          </cell>
          <cell r="C7312" t="str">
            <v>F520878</v>
          </cell>
          <cell r="D7312">
            <v>11</v>
          </cell>
          <cell r="E7312" t="str">
            <v>F</v>
          </cell>
        </row>
        <row r="7313">
          <cell r="B7313" t="str">
            <v>F521238</v>
          </cell>
          <cell r="C7313" t="str">
            <v>F521238</v>
          </cell>
          <cell r="D7313">
            <v>11</v>
          </cell>
          <cell r="E7313" t="str">
            <v>F</v>
          </cell>
        </row>
        <row r="7314">
          <cell r="B7314" t="str">
            <v>F521598</v>
          </cell>
          <cell r="C7314" t="str">
            <v>F521598</v>
          </cell>
          <cell r="D7314">
            <v>11</v>
          </cell>
          <cell r="E7314" t="str">
            <v>F</v>
          </cell>
        </row>
        <row r="7315">
          <cell r="B7315" t="str">
            <v>F521958</v>
          </cell>
          <cell r="C7315" t="str">
            <v>F521958</v>
          </cell>
          <cell r="D7315">
            <v>11</v>
          </cell>
          <cell r="E7315" t="str">
            <v>F</v>
          </cell>
        </row>
        <row r="7316">
          <cell r="B7316" t="str">
            <v>F522318</v>
          </cell>
          <cell r="C7316" t="str">
            <v>F522318</v>
          </cell>
          <cell r="D7316">
            <v>11</v>
          </cell>
          <cell r="E7316" t="str">
            <v>F</v>
          </cell>
        </row>
        <row r="7317">
          <cell r="B7317" t="str">
            <v>1000ESUBSTRNG</v>
          </cell>
          <cell r="C7317" t="str">
            <v>ESUBSTRNG</v>
          </cell>
          <cell r="D7317">
            <v>10</v>
          </cell>
          <cell r="E7317" t="str">
            <v>G</v>
          </cell>
        </row>
        <row r="7318">
          <cell r="B7318" t="str">
            <v>F500103</v>
          </cell>
          <cell r="C7318" t="str">
            <v>F500103</v>
          </cell>
          <cell r="D7318">
            <v>11</v>
          </cell>
          <cell r="E7318" t="str">
            <v>F</v>
          </cell>
        </row>
        <row r="7319">
          <cell r="B7319" t="str">
            <v>F500104</v>
          </cell>
          <cell r="C7319" t="str">
            <v>F500104</v>
          </cell>
          <cell r="D7319">
            <v>11</v>
          </cell>
          <cell r="E7319" t="str">
            <v>F</v>
          </cell>
        </row>
        <row r="7320">
          <cell r="B7320" t="str">
            <v>F500105</v>
          </cell>
          <cell r="C7320" t="str">
            <v>F500105</v>
          </cell>
          <cell r="D7320">
            <v>11</v>
          </cell>
          <cell r="E7320" t="str">
            <v>F</v>
          </cell>
        </row>
        <row r="7321">
          <cell r="B7321" t="str">
            <v>F520856</v>
          </cell>
          <cell r="C7321" t="str">
            <v>F520856</v>
          </cell>
          <cell r="D7321">
            <v>11</v>
          </cell>
          <cell r="E7321" t="str">
            <v>F</v>
          </cell>
        </row>
        <row r="7322">
          <cell r="B7322" t="str">
            <v>F521216</v>
          </cell>
          <cell r="C7322" t="str">
            <v>F521216</v>
          </cell>
          <cell r="D7322">
            <v>11</v>
          </cell>
          <cell r="E7322" t="str">
            <v>F</v>
          </cell>
        </row>
        <row r="7323">
          <cell r="B7323" t="str">
            <v>F521576</v>
          </cell>
          <cell r="C7323" t="str">
            <v>F521576</v>
          </cell>
          <cell r="D7323">
            <v>11</v>
          </cell>
          <cell r="E7323" t="str">
            <v>F</v>
          </cell>
        </row>
        <row r="7324">
          <cell r="B7324" t="str">
            <v>F521936</v>
          </cell>
          <cell r="C7324" t="str">
            <v>F521936</v>
          </cell>
          <cell r="D7324">
            <v>11</v>
          </cell>
          <cell r="E7324" t="str">
            <v>F</v>
          </cell>
        </row>
        <row r="7325">
          <cell r="B7325" t="str">
            <v>F522296</v>
          </cell>
          <cell r="C7325" t="str">
            <v>F522296</v>
          </cell>
          <cell r="D7325">
            <v>11</v>
          </cell>
          <cell r="E7325" t="str">
            <v>F</v>
          </cell>
        </row>
        <row r="7326">
          <cell r="B7326" t="str">
            <v>F523270</v>
          </cell>
          <cell r="C7326" t="str">
            <v>F523270</v>
          </cell>
          <cell r="D7326">
            <v>11</v>
          </cell>
          <cell r="E7326" t="str">
            <v>F</v>
          </cell>
        </row>
        <row r="7327">
          <cell r="B7327" t="str">
            <v>1000ETRNGDEV</v>
          </cell>
          <cell r="C7327" t="str">
            <v>ETRNGDEV</v>
          </cell>
          <cell r="D7327">
            <v>10</v>
          </cell>
          <cell r="E7327" t="str">
            <v>G</v>
          </cell>
        </row>
        <row r="7328">
          <cell r="B7328" t="str">
            <v>F520779</v>
          </cell>
          <cell r="C7328" t="str">
            <v>F520779</v>
          </cell>
          <cell r="D7328">
            <v>11</v>
          </cell>
          <cell r="E7328" t="str">
            <v>F</v>
          </cell>
        </row>
        <row r="7329">
          <cell r="B7329" t="str">
            <v>F520904</v>
          </cell>
          <cell r="C7329" t="str">
            <v>F520904</v>
          </cell>
          <cell r="D7329">
            <v>11</v>
          </cell>
          <cell r="E7329" t="str">
            <v>F</v>
          </cell>
        </row>
        <row r="7330">
          <cell r="B7330" t="str">
            <v>F521264</v>
          </cell>
          <cell r="C7330" t="str">
            <v>F521264</v>
          </cell>
          <cell r="D7330">
            <v>11</v>
          </cell>
          <cell r="E7330" t="str">
            <v>F</v>
          </cell>
        </row>
        <row r="7331">
          <cell r="B7331" t="str">
            <v>F521624</v>
          </cell>
          <cell r="C7331" t="str">
            <v>F521624</v>
          </cell>
          <cell r="D7331">
            <v>11</v>
          </cell>
          <cell r="E7331" t="str">
            <v>F</v>
          </cell>
        </row>
        <row r="7332">
          <cell r="B7332" t="str">
            <v>F521984</v>
          </cell>
          <cell r="C7332" t="str">
            <v>F521984</v>
          </cell>
          <cell r="D7332">
            <v>11</v>
          </cell>
          <cell r="E7332" t="str">
            <v>F</v>
          </cell>
        </row>
        <row r="7333">
          <cell r="B7333" t="str">
            <v>F522344</v>
          </cell>
          <cell r="C7333" t="str">
            <v>F522344</v>
          </cell>
          <cell r="D7333">
            <v>11</v>
          </cell>
          <cell r="E7333" t="str">
            <v>F</v>
          </cell>
        </row>
        <row r="7334">
          <cell r="B7334" t="str">
            <v>F523260</v>
          </cell>
          <cell r="C7334" t="str">
            <v>F523260</v>
          </cell>
          <cell r="D7334">
            <v>11</v>
          </cell>
          <cell r="E7334" t="str">
            <v>F</v>
          </cell>
        </row>
        <row r="7335">
          <cell r="B7335" t="str">
            <v>F523261</v>
          </cell>
          <cell r="C7335" t="str">
            <v>F523261</v>
          </cell>
          <cell r="D7335">
            <v>11</v>
          </cell>
          <cell r="E7335" t="str">
            <v>F</v>
          </cell>
        </row>
        <row r="7336">
          <cell r="B7336" t="str">
            <v>1000ETRNTRNG</v>
          </cell>
          <cell r="C7336" t="str">
            <v>ETRNTRNG</v>
          </cell>
          <cell r="D7336">
            <v>10</v>
          </cell>
          <cell r="E7336" t="str">
            <v>G</v>
          </cell>
        </row>
        <row r="7337">
          <cell r="B7337" t="str">
            <v>F500196</v>
          </cell>
          <cell r="C7337" t="str">
            <v>F500196</v>
          </cell>
          <cell r="D7337">
            <v>11</v>
          </cell>
          <cell r="E7337" t="str">
            <v>F</v>
          </cell>
        </row>
        <row r="7338">
          <cell r="B7338" t="str">
            <v>F500197</v>
          </cell>
          <cell r="C7338" t="str">
            <v>F500197</v>
          </cell>
          <cell r="D7338">
            <v>11</v>
          </cell>
          <cell r="E7338" t="str">
            <v>F</v>
          </cell>
        </row>
        <row r="7339">
          <cell r="B7339" t="str">
            <v>F520050</v>
          </cell>
          <cell r="C7339" t="str">
            <v>F520050</v>
          </cell>
          <cell r="D7339">
            <v>11</v>
          </cell>
          <cell r="E7339" t="str">
            <v>F</v>
          </cell>
        </row>
        <row r="7340">
          <cell r="B7340" t="str">
            <v>F520880</v>
          </cell>
          <cell r="C7340" t="str">
            <v>F520880</v>
          </cell>
          <cell r="D7340">
            <v>11</v>
          </cell>
          <cell r="E7340" t="str">
            <v>F</v>
          </cell>
        </row>
        <row r="7341">
          <cell r="B7341" t="str">
            <v>F521240</v>
          </cell>
          <cell r="C7341" t="str">
            <v>F521240</v>
          </cell>
          <cell r="D7341">
            <v>11</v>
          </cell>
          <cell r="E7341" t="str">
            <v>F</v>
          </cell>
        </row>
        <row r="7342">
          <cell r="B7342" t="str">
            <v>F521600</v>
          </cell>
          <cell r="C7342" t="str">
            <v>F521600</v>
          </cell>
          <cell r="D7342">
            <v>11</v>
          </cell>
          <cell r="E7342" t="str">
            <v>F</v>
          </cell>
        </row>
        <row r="7343">
          <cell r="B7343" t="str">
            <v>F521960</v>
          </cell>
          <cell r="C7343" t="str">
            <v>F521960</v>
          </cell>
          <cell r="D7343">
            <v>11</v>
          </cell>
          <cell r="E7343" t="str">
            <v>F</v>
          </cell>
        </row>
        <row r="7344">
          <cell r="B7344" t="str">
            <v>F522320</v>
          </cell>
          <cell r="C7344" t="str">
            <v>F522320</v>
          </cell>
          <cell r="D7344">
            <v>11</v>
          </cell>
          <cell r="E7344" t="str">
            <v>F</v>
          </cell>
        </row>
        <row r="7345">
          <cell r="B7345" t="str">
            <v>1000ECHITRNG</v>
          </cell>
          <cell r="C7345" t="str">
            <v>ECHITRNG</v>
          </cell>
          <cell r="D7345">
            <v>10</v>
          </cell>
          <cell r="E7345" t="str">
            <v>G</v>
          </cell>
        </row>
        <row r="7346">
          <cell r="B7346" t="str">
            <v>F523207</v>
          </cell>
          <cell r="C7346" t="str">
            <v>F523207</v>
          </cell>
          <cell r="D7346">
            <v>11</v>
          </cell>
          <cell r="E7346" t="str">
            <v>F</v>
          </cell>
        </row>
        <row r="7347">
          <cell r="B7347" t="str">
            <v>F523212</v>
          </cell>
          <cell r="C7347" t="str">
            <v>F523212</v>
          </cell>
          <cell r="D7347">
            <v>11</v>
          </cell>
          <cell r="E7347" t="str">
            <v>F</v>
          </cell>
        </row>
        <row r="7348">
          <cell r="B7348" t="str">
            <v>F523217</v>
          </cell>
          <cell r="C7348" t="str">
            <v>F523217</v>
          </cell>
          <cell r="D7348">
            <v>11</v>
          </cell>
          <cell r="E7348" t="str">
            <v>F</v>
          </cell>
        </row>
        <row r="7349">
          <cell r="B7349" t="str">
            <v>F523222</v>
          </cell>
          <cell r="C7349" t="str">
            <v>F523222</v>
          </cell>
          <cell r="D7349">
            <v>11</v>
          </cell>
          <cell r="E7349" t="str">
            <v>F</v>
          </cell>
        </row>
        <row r="7350">
          <cell r="B7350" t="str">
            <v>F523227</v>
          </cell>
          <cell r="C7350" t="str">
            <v>F523227</v>
          </cell>
          <cell r="D7350">
            <v>11</v>
          </cell>
          <cell r="E7350" t="str">
            <v>F</v>
          </cell>
        </row>
        <row r="7351">
          <cell r="B7351" t="str">
            <v>1000TECHSVSTF</v>
          </cell>
          <cell r="C7351" t="str">
            <v>TECHSVSTF</v>
          </cell>
          <cell r="D7351">
            <v>8</v>
          </cell>
          <cell r="E7351" t="str">
            <v>G</v>
          </cell>
        </row>
        <row r="7352">
          <cell r="B7352" t="str">
            <v>1000SSID</v>
          </cell>
          <cell r="C7352" t="str">
            <v>SSID</v>
          </cell>
          <cell r="D7352">
            <v>6</v>
          </cell>
          <cell r="E7352" t="str">
            <v>G</v>
          </cell>
        </row>
        <row r="7353">
          <cell r="B7353" t="str">
            <v>F516587</v>
          </cell>
          <cell r="C7353" t="str">
            <v>F516587</v>
          </cell>
          <cell r="D7353">
            <v>7</v>
          </cell>
          <cell r="E7353" t="str">
            <v>F</v>
          </cell>
        </row>
        <row r="7354">
          <cell r="B7354" t="str">
            <v>F516588</v>
          </cell>
          <cell r="C7354" t="str">
            <v>F516588</v>
          </cell>
          <cell r="D7354">
            <v>7</v>
          </cell>
          <cell r="E7354" t="str">
            <v>F</v>
          </cell>
        </row>
        <row r="7355">
          <cell r="B7355" t="str">
            <v>F520657</v>
          </cell>
          <cell r="C7355" t="str">
            <v>F520657</v>
          </cell>
          <cell r="D7355">
            <v>7</v>
          </cell>
          <cell r="E7355" t="str">
            <v>F</v>
          </cell>
        </row>
        <row r="7356">
          <cell r="B7356" t="str">
            <v>F521179</v>
          </cell>
          <cell r="C7356" t="str">
            <v>F521179</v>
          </cell>
          <cell r="D7356">
            <v>7</v>
          </cell>
          <cell r="E7356" t="str">
            <v>F</v>
          </cell>
        </row>
        <row r="7357">
          <cell r="B7357" t="str">
            <v>F521539</v>
          </cell>
          <cell r="C7357" t="str">
            <v>F521539</v>
          </cell>
          <cell r="D7357">
            <v>7</v>
          </cell>
          <cell r="E7357" t="str">
            <v>F</v>
          </cell>
        </row>
        <row r="7358">
          <cell r="B7358" t="str">
            <v>F521899</v>
          </cell>
          <cell r="C7358" t="str">
            <v>F521899</v>
          </cell>
          <cell r="D7358">
            <v>7</v>
          </cell>
          <cell r="E7358" t="str">
            <v>F</v>
          </cell>
        </row>
        <row r="7359">
          <cell r="B7359" t="str">
            <v>F522259</v>
          </cell>
          <cell r="C7359" t="str">
            <v>F522259</v>
          </cell>
          <cell r="D7359">
            <v>7</v>
          </cell>
          <cell r="E7359" t="str">
            <v>F</v>
          </cell>
        </row>
        <row r="7360">
          <cell r="B7360" t="str">
            <v>F522619</v>
          </cell>
          <cell r="C7360" t="str">
            <v>F522619</v>
          </cell>
          <cell r="D7360">
            <v>7</v>
          </cell>
          <cell r="E7360" t="str">
            <v>F</v>
          </cell>
        </row>
        <row r="7361">
          <cell r="B7361" t="str">
            <v>F525229</v>
          </cell>
          <cell r="C7361" t="str">
            <v>F525229</v>
          </cell>
          <cell r="D7361">
            <v>7</v>
          </cell>
          <cell r="E7361" t="str">
            <v>F</v>
          </cell>
        </row>
        <row r="7362">
          <cell r="B7362" t="str">
            <v>F525421</v>
          </cell>
          <cell r="C7362" t="str">
            <v>F525421</v>
          </cell>
          <cell r="D7362">
            <v>7</v>
          </cell>
          <cell r="E7362" t="str">
            <v>F</v>
          </cell>
        </row>
        <row r="7363">
          <cell r="B7363" t="str">
            <v>F525732</v>
          </cell>
          <cell r="C7363" t="str">
            <v>F525732</v>
          </cell>
          <cell r="D7363">
            <v>7</v>
          </cell>
          <cell r="E7363" t="str">
            <v>F</v>
          </cell>
        </row>
        <row r="7364">
          <cell r="B7364" t="str">
            <v>F526195</v>
          </cell>
          <cell r="C7364" t="str">
            <v>F526195</v>
          </cell>
          <cell r="D7364">
            <v>7</v>
          </cell>
          <cell r="E7364" t="str">
            <v>F</v>
          </cell>
        </row>
        <row r="7365">
          <cell r="B7365" t="str">
            <v>1000FACENGMTC</v>
          </cell>
          <cell r="C7365" t="str">
            <v>FACENGMTC</v>
          </cell>
          <cell r="D7365">
            <v>8</v>
          </cell>
          <cell r="E7365" t="str">
            <v>G</v>
          </cell>
        </row>
        <row r="7366">
          <cell r="B7366" t="str">
            <v>F502855</v>
          </cell>
          <cell r="C7366" t="str">
            <v>F502855</v>
          </cell>
          <cell r="D7366">
            <v>9</v>
          </cell>
          <cell r="E7366" t="str">
            <v>F</v>
          </cell>
        </row>
        <row r="7367">
          <cell r="B7367" t="str">
            <v>F502856</v>
          </cell>
          <cell r="C7367" t="str">
            <v>F502856</v>
          </cell>
          <cell r="D7367">
            <v>9</v>
          </cell>
          <cell r="E7367" t="str">
            <v>F</v>
          </cell>
        </row>
        <row r="7368">
          <cell r="B7368" t="str">
            <v>F502857</v>
          </cell>
          <cell r="C7368" t="str">
            <v>F502857</v>
          </cell>
          <cell r="D7368">
            <v>9</v>
          </cell>
          <cell r="E7368" t="str">
            <v>F</v>
          </cell>
        </row>
        <row r="7369">
          <cell r="B7369" t="str">
            <v>F521032</v>
          </cell>
          <cell r="C7369" t="str">
            <v>F521032</v>
          </cell>
          <cell r="D7369">
            <v>9</v>
          </cell>
          <cell r="E7369" t="str">
            <v>F</v>
          </cell>
        </row>
        <row r="7370">
          <cell r="B7370" t="str">
            <v>F521392</v>
          </cell>
          <cell r="C7370" t="str">
            <v>F521392</v>
          </cell>
          <cell r="D7370">
            <v>9</v>
          </cell>
          <cell r="E7370" t="str">
            <v>F</v>
          </cell>
        </row>
        <row r="7371">
          <cell r="B7371" t="str">
            <v>F521752</v>
          </cell>
          <cell r="C7371" t="str">
            <v>F521752</v>
          </cell>
          <cell r="D7371">
            <v>9</v>
          </cell>
          <cell r="E7371" t="str">
            <v>F</v>
          </cell>
        </row>
        <row r="7372">
          <cell r="B7372" t="str">
            <v>F522112</v>
          </cell>
          <cell r="C7372" t="str">
            <v>F522112</v>
          </cell>
          <cell r="D7372">
            <v>9</v>
          </cell>
          <cell r="E7372" t="str">
            <v>F</v>
          </cell>
        </row>
        <row r="7373">
          <cell r="B7373" t="str">
            <v>F522472</v>
          </cell>
          <cell r="C7373" t="str">
            <v>F522472</v>
          </cell>
          <cell r="D7373">
            <v>9</v>
          </cell>
          <cell r="E7373" t="str">
            <v>F</v>
          </cell>
        </row>
        <row r="7374">
          <cell r="B7374" t="str">
            <v>F525211</v>
          </cell>
          <cell r="C7374" t="str">
            <v>F525211</v>
          </cell>
          <cell r="D7374">
            <v>9</v>
          </cell>
          <cell r="E7374" t="str">
            <v>F</v>
          </cell>
        </row>
        <row r="7375">
          <cell r="B7375" t="str">
            <v>1000FLDBRCNT</v>
          </cell>
          <cell r="C7375" t="str">
            <v>FLDBRCNT</v>
          </cell>
          <cell r="D7375">
            <v>8</v>
          </cell>
          <cell r="E7375" t="str">
            <v>G</v>
          </cell>
        </row>
        <row r="7376">
          <cell r="B7376" t="str">
            <v>1000MECHSVC</v>
          </cell>
          <cell r="C7376" t="str">
            <v>MECHSVC</v>
          </cell>
          <cell r="D7376">
            <v>8</v>
          </cell>
          <cell r="E7376" t="str">
            <v>G</v>
          </cell>
        </row>
        <row r="7377">
          <cell r="B7377" t="str">
            <v>1000ENGPRJMGT</v>
          </cell>
          <cell r="C7377" t="str">
            <v>ENGPRJMGT</v>
          </cell>
          <cell r="D7377">
            <v>10</v>
          </cell>
          <cell r="E7377" t="str">
            <v>G</v>
          </cell>
        </row>
        <row r="7378">
          <cell r="B7378" t="str">
            <v>F521037</v>
          </cell>
          <cell r="C7378" t="str">
            <v>F521037</v>
          </cell>
          <cell r="D7378">
            <v>11</v>
          </cell>
          <cell r="E7378" t="str">
            <v>F</v>
          </cell>
        </row>
        <row r="7379">
          <cell r="B7379" t="str">
            <v>F521397</v>
          </cell>
          <cell r="C7379" t="str">
            <v>F521397</v>
          </cell>
          <cell r="D7379">
            <v>11</v>
          </cell>
          <cell r="E7379" t="str">
            <v>F</v>
          </cell>
        </row>
        <row r="7380">
          <cell r="B7380" t="str">
            <v>F521757</v>
          </cell>
          <cell r="C7380" t="str">
            <v>F521757</v>
          </cell>
          <cell r="D7380">
            <v>11</v>
          </cell>
          <cell r="E7380" t="str">
            <v>F</v>
          </cell>
        </row>
        <row r="7381">
          <cell r="B7381" t="str">
            <v>F522117</v>
          </cell>
          <cell r="C7381" t="str">
            <v>F522117</v>
          </cell>
          <cell r="D7381">
            <v>11</v>
          </cell>
          <cell r="E7381" t="str">
            <v>F</v>
          </cell>
        </row>
        <row r="7382">
          <cell r="B7382" t="str">
            <v>F522477</v>
          </cell>
          <cell r="C7382" t="str">
            <v>F522477</v>
          </cell>
          <cell r="D7382">
            <v>11</v>
          </cell>
          <cell r="E7382" t="str">
            <v>F</v>
          </cell>
        </row>
        <row r="7383">
          <cell r="B7383" t="str">
            <v>F525210</v>
          </cell>
          <cell r="C7383" t="str">
            <v>F525210</v>
          </cell>
          <cell r="D7383">
            <v>11</v>
          </cell>
          <cell r="E7383" t="str">
            <v>F</v>
          </cell>
        </row>
        <row r="7384">
          <cell r="B7384" t="str">
            <v>1000LKMOMCEN</v>
          </cell>
          <cell r="C7384" t="str">
            <v>LKMOMCEN</v>
          </cell>
          <cell r="D7384">
            <v>10</v>
          </cell>
          <cell r="E7384" t="str">
            <v>G</v>
          </cell>
        </row>
        <row r="7385">
          <cell r="B7385" t="str">
            <v>1000MECHFLSV</v>
          </cell>
          <cell r="C7385" t="str">
            <v>MECHFLSV</v>
          </cell>
          <cell r="D7385">
            <v>10</v>
          </cell>
          <cell r="E7385" t="str">
            <v>G</v>
          </cell>
        </row>
        <row r="7386">
          <cell r="B7386" t="str">
            <v>1000MECHSVAD</v>
          </cell>
          <cell r="C7386" t="str">
            <v>MECHSVAD</v>
          </cell>
          <cell r="D7386">
            <v>10</v>
          </cell>
          <cell r="E7386" t="str">
            <v>G</v>
          </cell>
        </row>
        <row r="7387">
          <cell r="B7387" t="str">
            <v>1000SMCHSHSV</v>
          </cell>
          <cell r="C7387" t="str">
            <v>SMCHSHSV</v>
          </cell>
          <cell r="D7387">
            <v>10</v>
          </cell>
          <cell r="E7387" t="str">
            <v>G</v>
          </cell>
        </row>
        <row r="7388">
          <cell r="B7388" t="str">
            <v>F502873</v>
          </cell>
          <cell r="C7388" t="str">
            <v>F502873</v>
          </cell>
          <cell r="D7388">
            <v>11</v>
          </cell>
          <cell r="E7388" t="str">
            <v>F</v>
          </cell>
        </row>
        <row r="7389">
          <cell r="B7389" t="str">
            <v>F502874</v>
          </cell>
          <cell r="C7389" t="str">
            <v>F502874</v>
          </cell>
          <cell r="D7389">
            <v>11</v>
          </cell>
          <cell r="E7389" t="str">
            <v>F</v>
          </cell>
        </row>
        <row r="7390">
          <cell r="B7390" t="str">
            <v>F521038</v>
          </cell>
          <cell r="C7390" t="str">
            <v>F521038</v>
          </cell>
          <cell r="D7390">
            <v>11</v>
          </cell>
          <cell r="E7390" t="str">
            <v>F</v>
          </cell>
        </row>
        <row r="7391">
          <cell r="B7391" t="str">
            <v>F521398</v>
          </cell>
          <cell r="C7391" t="str">
            <v>F521398</v>
          </cell>
          <cell r="D7391">
            <v>11</v>
          </cell>
          <cell r="E7391" t="str">
            <v>F</v>
          </cell>
        </row>
        <row r="7392">
          <cell r="B7392" t="str">
            <v>F521758</v>
          </cell>
          <cell r="C7392" t="str">
            <v>F521758</v>
          </cell>
          <cell r="D7392">
            <v>11</v>
          </cell>
          <cell r="E7392" t="str">
            <v>F</v>
          </cell>
        </row>
        <row r="7393">
          <cell r="B7393" t="str">
            <v>F522118</v>
          </cell>
          <cell r="C7393" t="str">
            <v>F522118</v>
          </cell>
          <cell r="D7393">
            <v>11</v>
          </cell>
          <cell r="E7393" t="str">
            <v>F</v>
          </cell>
        </row>
        <row r="7394">
          <cell r="B7394" t="str">
            <v>F522478</v>
          </cell>
          <cell r="C7394" t="str">
            <v>F522478</v>
          </cell>
          <cell r="D7394">
            <v>11</v>
          </cell>
          <cell r="E7394" t="str">
            <v>F</v>
          </cell>
        </row>
        <row r="7395">
          <cell r="B7395" t="str">
            <v>F525225</v>
          </cell>
          <cell r="C7395" t="str">
            <v>F525225</v>
          </cell>
          <cell r="D7395">
            <v>11</v>
          </cell>
          <cell r="E7395" t="str">
            <v>F</v>
          </cell>
        </row>
        <row r="7396">
          <cell r="B7396" t="str">
            <v>1000MECHSVWH</v>
          </cell>
          <cell r="C7396" t="str">
            <v>MECHSVWH</v>
          </cell>
          <cell r="D7396">
            <v>8</v>
          </cell>
          <cell r="E7396" t="str">
            <v>G</v>
          </cell>
        </row>
        <row r="7397">
          <cell r="B7397" t="str">
            <v>F521029</v>
          </cell>
          <cell r="C7397" t="str">
            <v>F521029</v>
          </cell>
          <cell r="D7397">
            <v>9</v>
          </cell>
          <cell r="E7397" t="str">
            <v>F</v>
          </cell>
        </row>
        <row r="7398">
          <cell r="B7398" t="str">
            <v>F521389</v>
          </cell>
          <cell r="C7398" t="str">
            <v>F521389</v>
          </cell>
          <cell r="D7398">
            <v>9</v>
          </cell>
          <cell r="E7398" t="str">
            <v>F</v>
          </cell>
        </row>
        <row r="7399">
          <cell r="B7399" t="str">
            <v>F521749</v>
          </cell>
          <cell r="C7399" t="str">
            <v>F521749</v>
          </cell>
          <cell r="D7399">
            <v>9</v>
          </cell>
          <cell r="E7399" t="str">
            <v>F</v>
          </cell>
        </row>
        <row r="7400">
          <cell r="B7400" t="str">
            <v>F522109</v>
          </cell>
          <cell r="C7400" t="str">
            <v>F522109</v>
          </cell>
          <cell r="D7400">
            <v>9</v>
          </cell>
          <cell r="E7400" t="str">
            <v>F</v>
          </cell>
        </row>
        <row r="7401">
          <cell r="B7401" t="str">
            <v>F522469</v>
          </cell>
          <cell r="C7401" t="str">
            <v>F522469</v>
          </cell>
          <cell r="D7401">
            <v>9</v>
          </cell>
          <cell r="E7401" t="str">
            <v>F</v>
          </cell>
        </row>
        <row r="7402">
          <cell r="B7402" t="str">
            <v>F525212</v>
          </cell>
          <cell r="C7402" t="str">
            <v>F525212</v>
          </cell>
          <cell r="D7402">
            <v>9</v>
          </cell>
          <cell r="E7402" t="str">
            <v>F</v>
          </cell>
        </row>
        <row r="7403">
          <cell r="B7403" t="str">
            <v>1000OPSSUPADM</v>
          </cell>
          <cell r="C7403" t="str">
            <v>OPSSUPADM</v>
          </cell>
          <cell r="D7403">
            <v>8</v>
          </cell>
          <cell r="E7403" t="str">
            <v>G</v>
          </cell>
        </row>
        <row r="7404">
          <cell r="B7404" t="str">
            <v>F521030</v>
          </cell>
          <cell r="C7404" t="str">
            <v>F521030</v>
          </cell>
          <cell r="D7404">
            <v>9</v>
          </cell>
          <cell r="E7404" t="str">
            <v>F</v>
          </cell>
        </row>
        <row r="7405">
          <cell r="B7405" t="str">
            <v>F521390</v>
          </cell>
          <cell r="C7405" t="str">
            <v>F521390</v>
          </cell>
          <cell r="D7405">
            <v>9</v>
          </cell>
          <cell r="E7405" t="str">
            <v>F</v>
          </cell>
        </row>
        <row r="7406">
          <cell r="B7406" t="str">
            <v>F521750</v>
          </cell>
          <cell r="C7406" t="str">
            <v>F521750</v>
          </cell>
          <cell r="D7406">
            <v>9</v>
          </cell>
          <cell r="E7406" t="str">
            <v>F</v>
          </cell>
        </row>
        <row r="7407">
          <cell r="B7407" t="str">
            <v>F522110</v>
          </cell>
          <cell r="C7407" t="str">
            <v>F522110</v>
          </cell>
          <cell r="D7407">
            <v>9</v>
          </cell>
          <cell r="E7407" t="str">
            <v>F</v>
          </cell>
        </row>
        <row r="7408">
          <cell r="B7408" t="str">
            <v>F522470</v>
          </cell>
          <cell r="C7408" t="str">
            <v>F522470</v>
          </cell>
          <cell r="D7408">
            <v>9</v>
          </cell>
          <cell r="E7408" t="str">
            <v>F</v>
          </cell>
        </row>
        <row r="7409">
          <cell r="B7409" t="str">
            <v>F525215</v>
          </cell>
          <cell r="C7409" t="str">
            <v>F525215</v>
          </cell>
          <cell r="D7409">
            <v>9</v>
          </cell>
          <cell r="E7409" t="str">
            <v>F</v>
          </cell>
        </row>
        <row r="7410">
          <cell r="B7410" t="str">
            <v>1000MOTGENENG</v>
          </cell>
          <cell r="C7410" t="str">
            <v>MOTGENENG</v>
          </cell>
          <cell r="D7410">
            <v>8</v>
          </cell>
          <cell r="E7410" t="str">
            <v>G</v>
          </cell>
        </row>
        <row r="7411">
          <cell r="B7411" t="str">
            <v>1000GENREP</v>
          </cell>
          <cell r="C7411" t="str">
            <v>GENREP</v>
          </cell>
          <cell r="D7411">
            <v>10</v>
          </cell>
          <cell r="E7411" t="str">
            <v>G</v>
          </cell>
        </row>
        <row r="7412">
          <cell r="B7412" t="str">
            <v>1000MOTREP</v>
          </cell>
          <cell r="C7412" t="str">
            <v>MOTREP</v>
          </cell>
          <cell r="D7412">
            <v>10</v>
          </cell>
          <cell r="E7412" t="str">
            <v>G</v>
          </cell>
        </row>
        <row r="7413">
          <cell r="B7413" t="str">
            <v>F502878</v>
          </cell>
          <cell r="C7413" t="str">
            <v>F502878</v>
          </cell>
          <cell r="D7413">
            <v>11</v>
          </cell>
          <cell r="E7413" t="str">
            <v>F</v>
          </cell>
        </row>
        <row r="7414">
          <cell r="B7414" t="str">
            <v>F502879</v>
          </cell>
          <cell r="C7414" t="str">
            <v>F502879</v>
          </cell>
          <cell r="D7414">
            <v>11</v>
          </cell>
          <cell r="E7414" t="str">
            <v>F</v>
          </cell>
        </row>
        <row r="7415">
          <cell r="B7415" t="str">
            <v>F521039</v>
          </cell>
          <cell r="C7415" t="str">
            <v>F521039</v>
          </cell>
          <cell r="D7415">
            <v>11</v>
          </cell>
          <cell r="E7415" t="str">
            <v>F</v>
          </cell>
        </row>
        <row r="7416">
          <cell r="B7416" t="str">
            <v>F521399</v>
          </cell>
          <cell r="C7416" t="str">
            <v>F521399</v>
          </cell>
          <cell r="D7416">
            <v>11</v>
          </cell>
          <cell r="E7416" t="str">
            <v>F</v>
          </cell>
        </row>
        <row r="7417">
          <cell r="B7417" t="str">
            <v>F521759</v>
          </cell>
          <cell r="C7417" t="str">
            <v>F521759</v>
          </cell>
          <cell r="D7417">
            <v>11</v>
          </cell>
          <cell r="E7417" t="str">
            <v>F</v>
          </cell>
        </row>
        <row r="7418">
          <cell r="B7418" t="str">
            <v>F522119</v>
          </cell>
          <cell r="C7418" t="str">
            <v>F522119</v>
          </cell>
          <cell r="D7418">
            <v>11</v>
          </cell>
          <cell r="E7418" t="str">
            <v>F</v>
          </cell>
        </row>
        <row r="7419">
          <cell r="B7419" t="str">
            <v>F522479</v>
          </cell>
          <cell r="C7419" t="str">
            <v>F522479</v>
          </cell>
          <cell r="D7419">
            <v>11</v>
          </cell>
          <cell r="E7419" t="str">
            <v>F</v>
          </cell>
        </row>
        <row r="7420">
          <cell r="B7420" t="str">
            <v>F525214</v>
          </cell>
          <cell r="C7420" t="str">
            <v>F525214</v>
          </cell>
          <cell r="D7420">
            <v>11</v>
          </cell>
          <cell r="E7420" t="str">
            <v>F</v>
          </cell>
        </row>
        <row r="7421">
          <cell r="B7421" t="str">
            <v>1000STOOLREP</v>
          </cell>
          <cell r="C7421" t="str">
            <v>STOOLREP</v>
          </cell>
          <cell r="D7421">
            <v>10</v>
          </cell>
          <cell r="E7421" t="str">
            <v>G</v>
          </cell>
        </row>
        <row r="7422">
          <cell r="B7422" t="str">
            <v>F502882</v>
          </cell>
          <cell r="C7422" t="str">
            <v>F502882</v>
          </cell>
          <cell r="D7422">
            <v>11</v>
          </cell>
          <cell r="E7422" t="str">
            <v>F</v>
          </cell>
        </row>
        <row r="7423">
          <cell r="B7423" t="str">
            <v>F502883</v>
          </cell>
          <cell r="C7423" t="str">
            <v>F502883</v>
          </cell>
          <cell r="D7423">
            <v>11</v>
          </cell>
          <cell r="E7423" t="str">
            <v>F</v>
          </cell>
        </row>
        <row r="7424">
          <cell r="B7424" t="str">
            <v>F521040</v>
          </cell>
          <cell r="C7424" t="str">
            <v>F521040</v>
          </cell>
          <cell r="D7424">
            <v>11</v>
          </cell>
          <cell r="E7424" t="str">
            <v>F</v>
          </cell>
        </row>
        <row r="7425">
          <cell r="B7425" t="str">
            <v>F521400</v>
          </cell>
          <cell r="C7425" t="str">
            <v>F521400</v>
          </cell>
          <cell r="D7425">
            <v>11</v>
          </cell>
          <cell r="E7425" t="str">
            <v>F</v>
          </cell>
        </row>
        <row r="7426">
          <cell r="B7426" t="str">
            <v>F521760</v>
          </cell>
          <cell r="C7426" t="str">
            <v>F521760</v>
          </cell>
          <cell r="D7426">
            <v>11</v>
          </cell>
          <cell r="E7426" t="str">
            <v>F</v>
          </cell>
        </row>
        <row r="7427">
          <cell r="B7427" t="str">
            <v>F522120</v>
          </cell>
          <cell r="C7427" t="str">
            <v>F522120</v>
          </cell>
          <cell r="D7427">
            <v>11</v>
          </cell>
          <cell r="E7427" t="str">
            <v>F</v>
          </cell>
        </row>
        <row r="7428">
          <cell r="B7428" t="str">
            <v>F522480</v>
          </cell>
          <cell r="C7428" t="str">
            <v>F522480</v>
          </cell>
          <cell r="D7428">
            <v>11</v>
          </cell>
          <cell r="E7428" t="str">
            <v>F</v>
          </cell>
        </row>
        <row r="7429">
          <cell r="B7429" t="str">
            <v>F525235</v>
          </cell>
          <cell r="C7429" t="str">
            <v>F525235</v>
          </cell>
          <cell r="D7429">
            <v>11</v>
          </cell>
          <cell r="E7429" t="str">
            <v>F</v>
          </cell>
        </row>
        <row r="7430">
          <cell r="B7430" t="str">
            <v>1000OPERSUP</v>
          </cell>
          <cell r="C7430" t="str">
            <v>OPERSUP</v>
          </cell>
          <cell r="D7430">
            <v>8</v>
          </cell>
          <cell r="E7430" t="str">
            <v>G</v>
          </cell>
        </row>
        <row r="7431">
          <cell r="B7431" t="str">
            <v>F523264</v>
          </cell>
          <cell r="C7431" t="str">
            <v>F523264</v>
          </cell>
          <cell r="D7431">
            <v>9</v>
          </cell>
          <cell r="E7431" t="str">
            <v>F</v>
          </cell>
        </row>
        <row r="7432">
          <cell r="B7432" t="str">
            <v>1000SADMPYR</v>
          </cell>
          <cell r="C7432" t="str">
            <v>SADMPYR</v>
          </cell>
          <cell r="D7432">
            <v>10</v>
          </cell>
          <cell r="E7432" t="str">
            <v>G</v>
          </cell>
        </row>
        <row r="7433">
          <cell r="B7433" t="str">
            <v>F521031</v>
          </cell>
          <cell r="C7433" t="str">
            <v>F521031</v>
          </cell>
          <cell r="D7433">
            <v>11</v>
          </cell>
          <cell r="E7433" t="str">
            <v>F</v>
          </cell>
        </row>
        <row r="7434">
          <cell r="B7434" t="str">
            <v>F521391</v>
          </cell>
          <cell r="C7434" t="str">
            <v>F521391</v>
          </cell>
          <cell r="D7434">
            <v>11</v>
          </cell>
          <cell r="E7434" t="str">
            <v>F</v>
          </cell>
        </row>
        <row r="7435">
          <cell r="B7435" t="str">
            <v>F521751</v>
          </cell>
          <cell r="C7435" t="str">
            <v>F521751</v>
          </cell>
          <cell r="D7435">
            <v>11</v>
          </cell>
          <cell r="E7435" t="str">
            <v>F</v>
          </cell>
        </row>
        <row r="7436">
          <cell r="B7436" t="str">
            <v>F522111</v>
          </cell>
          <cell r="C7436" t="str">
            <v>F522111</v>
          </cell>
          <cell r="D7436">
            <v>11</v>
          </cell>
          <cell r="E7436" t="str">
            <v>F</v>
          </cell>
        </row>
        <row r="7437">
          <cell r="B7437" t="str">
            <v>F522471</v>
          </cell>
          <cell r="C7437" t="str">
            <v>F522471</v>
          </cell>
          <cell r="D7437">
            <v>11</v>
          </cell>
          <cell r="E7437" t="str">
            <v>F</v>
          </cell>
        </row>
        <row r="7438">
          <cell r="B7438" t="str">
            <v>F525216</v>
          </cell>
          <cell r="C7438" t="str">
            <v>F525216</v>
          </cell>
          <cell r="D7438">
            <v>11</v>
          </cell>
          <cell r="E7438" t="str">
            <v>F</v>
          </cell>
        </row>
        <row r="7439">
          <cell r="B7439" t="str">
            <v>1000SCECONSV</v>
          </cell>
          <cell r="C7439" t="str">
            <v>SCECONSV</v>
          </cell>
          <cell r="D7439">
            <v>10</v>
          </cell>
          <cell r="E7439" t="str">
            <v>G</v>
          </cell>
        </row>
        <row r="7440">
          <cell r="B7440" t="str">
            <v>1000SWHSE</v>
          </cell>
          <cell r="C7440" t="str">
            <v>SWHSE</v>
          </cell>
          <cell r="D7440">
            <v>10</v>
          </cell>
          <cell r="E7440" t="str">
            <v>G</v>
          </cell>
        </row>
        <row r="7441">
          <cell r="B7441" t="str">
            <v>F502844</v>
          </cell>
          <cell r="C7441" t="str">
            <v>F502844</v>
          </cell>
          <cell r="D7441">
            <v>11</v>
          </cell>
          <cell r="E7441" t="str">
            <v>F</v>
          </cell>
        </row>
        <row r="7442">
          <cell r="B7442" t="str">
            <v>F521028</v>
          </cell>
          <cell r="C7442" t="str">
            <v>F521028</v>
          </cell>
          <cell r="D7442">
            <v>11</v>
          </cell>
          <cell r="E7442" t="str">
            <v>F</v>
          </cell>
        </row>
        <row r="7443">
          <cell r="B7443" t="str">
            <v>F521388</v>
          </cell>
          <cell r="C7443" t="str">
            <v>F521388</v>
          </cell>
          <cell r="D7443">
            <v>11</v>
          </cell>
          <cell r="E7443" t="str">
            <v>F</v>
          </cell>
        </row>
        <row r="7444">
          <cell r="B7444" t="str">
            <v>F521748</v>
          </cell>
          <cell r="C7444" t="str">
            <v>F521748</v>
          </cell>
          <cell r="D7444">
            <v>11</v>
          </cell>
          <cell r="E7444" t="str">
            <v>F</v>
          </cell>
        </row>
        <row r="7445">
          <cell r="B7445" t="str">
            <v>F522108</v>
          </cell>
          <cell r="C7445" t="str">
            <v>F522108</v>
          </cell>
          <cell r="D7445">
            <v>11</v>
          </cell>
          <cell r="E7445" t="str">
            <v>F</v>
          </cell>
        </row>
        <row r="7446">
          <cell r="B7446" t="str">
            <v>F522468</v>
          </cell>
          <cell r="C7446" t="str">
            <v>F522468</v>
          </cell>
          <cell r="D7446">
            <v>11</v>
          </cell>
          <cell r="E7446" t="str">
            <v>F</v>
          </cell>
        </row>
        <row r="7447">
          <cell r="B7447" t="str">
            <v>F525236</v>
          </cell>
          <cell r="C7447" t="str">
            <v>F525236</v>
          </cell>
          <cell r="D7447">
            <v>11</v>
          </cell>
          <cell r="E7447" t="str">
            <v>F</v>
          </cell>
        </row>
        <row r="7448">
          <cell r="B7448" t="str">
            <v>1000SSIDESI</v>
          </cell>
          <cell r="C7448" t="str">
            <v>SSIDESI</v>
          </cell>
          <cell r="D7448">
            <v>8</v>
          </cell>
          <cell r="E7448" t="str">
            <v>G</v>
          </cell>
        </row>
        <row r="7449">
          <cell r="B7449" t="str">
            <v>F502884</v>
          </cell>
          <cell r="C7449" t="str">
            <v>F502884</v>
          </cell>
          <cell r="D7449">
            <v>9</v>
          </cell>
          <cell r="E7449" t="str">
            <v>F</v>
          </cell>
        </row>
        <row r="7450">
          <cell r="B7450" t="str">
            <v>F521041</v>
          </cell>
          <cell r="C7450" t="str">
            <v>F521041</v>
          </cell>
          <cell r="D7450">
            <v>9</v>
          </cell>
          <cell r="E7450" t="str">
            <v>F</v>
          </cell>
        </row>
        <row r="7451">
          <cell r="B7451" t="str">
            <v>F521401</v>
          </cell>
          <cell r="C7451" t="str">
            <v>F521401</v>
          </cell>
          <cell r="D7451">
            <v>9</v>
          </cell>
          <cell r="E7451" t="str">
            <v>F</v>
          </cell>
        </row>
        <row r="7452">
          <cell r="B7452" t="str">
            <v>F521761</v>
          </cell>
          <cell r="C7452" t="str">
            <v>F521761</v>
          </cell>
          <cell r="D7452">
            <v>9</v>
          </cell>
          <cell r="E7452" t="str">
            <v>F</v>
          </cell>
        </row>
        <row r="7453">
          <cell r="B7453" t="str">
            <v>F522121</v>
          </cell>
          <cell r="C7453" t="str">
            <v>F522121</v>
          </cell>
          <cell r="D7453">
            <v>9</v>
          </cell>
          <cell r="E7453" t="str">
            <v>F</v>
          </cell>
        </row>
        <row r="7454">
          <cell r="B7454" t="str">
            <v>F522481</v>
          </cell>
          <cell r="C7454" t="str">
            <v>F522481</v>
          </cell>
          <cell r="D7454">
            <v>9</v>
          </cell>
          <cell r="E7454" t="str">
            <v>F</v>
          </cell>
        </row>
        <row r="7455">
          <cell r="B7455" t="str">
            <v>F525230</v>
          </cell>
          <cell r="C7455" t="str">
            <v>F525230</v>
          </cell>
          <cell r="D7455">
            <v>9</v>
          </cell>
          <cell r="E7455" t="str">
            <v>F</v>
          </cell>
        </row>
        <row r="7456">
          <cell r="B7456" t="str">
            <v>1000SSIDFIS</v>
          </cell>
          <cell r="C7456" t="str">
            <v>SSIDFIS</v>
          </cell>
          <cell r="D7456">
            <v>8</v>
          </cell>
          <cell r="E7456" t="str">
            <v>G</v>
          </cell>
        </row>
        <row r="7457">
          <cell r="B7457" t="str">
            <v>F521033</v>
          </cell>
          <cell r="C7457" t="str">
            <v>F521033</v>
          </cell>
          <cell r="D7457">
            <v>9</v>
          </cell>
          <cell r="E7457" t="str">
            <v>F</v>
          </cell>
        </row>
        <row r="7458">
          <cell r="B7458" t="str">
            <v>F521393</v>
          </cell>
          <cell r="C7458" t="str">
            <v>F521393</v>
          </cell>
          <cell r="D7458">
            <v>9</v>
          </cell>
          <cell r="E7458" t="str">
            <v>F</v>
          </cell>
        </row>
        <row r="7459">
          <cell r="B7459" t="str">
            <v>F521753</v>
          </cell>
          <cell r="C7459" t="str">
            <v>F521753</v>
          </cell>
          <cell r="D7459">
            <v>9</v>
          </cell>
          <cell r="E7459" t="str">
            <v>F</v>
          </cell>
        </row>
        <row r="7460">
          <cell r="B7460" t="str">
            <v>F522113</v>
          </cell>
          <cell r="C7460" t="str">
            <v>F522113</v>
          </cell>
          <cell r="D7460">
            <v>9</v>
          </cell>
          <cell r="E7460" t="str">
            <v>F</v>
          </cell>
        </row>
        <row r="7461">
          <cell r="B7461" t="str">
            <v>F522473</v>
          </cell>
          <cell r="C7461" t="str">
            <v>F522473</v>
          </cell>
          <cell r="D7461">
            <v>9</v>
          </cell>
          <cell r="E7461" t="str">
            <v>F</v>
          </cell>
        </row>
        <row r="7462">
          <cell r="B7462" t="str">
            <v>F525231</v>
          </cell>
          <cell r="C7462" t="str">
            <v>F525231</v>
          </cell>
          <cell r="D7462">
            <v>9</v>
          </cell>
          <cell r="E7462" t="str">
            <v>F</v>
          </cell>
        </row>
        <row r="7463">
          <cell r="B7463" t="str">
            <v>1000SSIDMGMT</v>
          </cell>
          <cell r="C7463" t="str">
            <v>SSIDMGMT</v>
          </cell>
          <cell r="D7463">
            <v>8</v>
          </cell>
          <cell r="E7463" t="str">
            <v>G</v>
          </cell>
        </row>
        <row r="7464">
          <cell r="B7464" t="str">
            <v>1000SDIVADM</v>
          </cell>
          <cell r="C7464" t="str">
            <v>SDIVADM</v>
          </cell>
          <cell r="D7464">
            <v>10</v>
          </cell>
          <cell r="E7464" t="str">
            <v>G</v>
          </cell>
        </row>
        <row r="7465">
          <cell r="B7465" t="str">
            <v>F502773</v>
          </cell>
          <cell r="C7465" t="str">
            <v>F502773</v>
          </cell>
          <cell r="D7465">
            <v>11</v>
          </cell>
          <cell r="E7465" t="str">
            <v>F</v>
          </cell>
        </row>
        <row r="7466">
          <cell r="B7466" t="str">
            <v>F502774</v>
          </cell>
          <cell r="C7466" t="str">
            <v>F502774</v>
          </cell>
          <cell r="D7466">
            <v>11</v>
          </cell>
          <cell r="E7466" t="str">
            <v>F</v>
          </cell>
        </row>
        <row r="7467">
          <cell r="B7467" t="str">
            <v>F502775</v>
          </cell>
          <cell r="C7467" t="str">
            <v>F502775</v>
          </cell>
          <cell r="D7467">
            <v>11</v>
          </cell>
          <cell r="E7467" t="str">
            <v>F</v>
          </cell>
        </row>
        <row r="7468">
          <cell r="B7468" t="str">
            <v>F502776</v>
          </cell>
          <cell r="C7468" t="str">
            <v>F502776</v>
          </cell>
          <cell r="D7468">
            <v>11</v>
          </cell>
          <cell r="E7468" t="str">
            <v>F</v>
          </cell>
        </row>
        <row r="7469">
          <cell r="B7469" t="str">
            <v>F502777</v>
          </cell>
          <cell r="C7469" t="str">
            <v>F502777</v>
          </cell>
          <cell r="D7469">
            <v>11</v>
          </cell>
          <cell r="E7469" t="str">
            <v>F</v>
          </cell>
        </row>
        <row r="7470">
          <cell r="B7470" t="str">
            <v>F502778</v>
          </cell>
          <cell r="C7470" t="str">
            <v>F502778</v>
          </cell>
          <cell r="D7470">
            <v>11</v>
          </cell>
          <cell r="E7470" t="str">
            <v>F</v>
          </cell>
        </row>
        <row r="7471">
          <cell r="B7471" t="str">
            <v>F502779</v>
          </cell>
          <cell r="C7471" t="str">
            <v>F502779</v>
          </cell>
          <cell r="D7471">
            <v>11</v>
          </cell>
          <cell r="E7471" t="str">
            <v>F</v>
          </cell>
        </row>
        <row r="7472">
          <cell r="B7472" t="str">
            <v>F502780</v>
          </cell>
          <cell r="C7472" t="str">
            <v>F502780</v>
          </cell>
          <cell r="D7472">
            <v>11</v>
          </cell>
          <cell r="E7472" t="str">
            <v>F</v>
          </cell>
        </row>
        <row r="7473">
          <cell r="B7473" t="str">
            <v>F502781</v>
          </cell>
          <cell r="C7473" t="str">
            <v>F502781</v>
          </cell>
          <cell r="D7473">
            <v>11</v>
          </cell>
          <cell r="E7473" t="str">
            <v>F</v>
          </cell>
        </row>
        <row r="7474">
          <cell r="B7474" t="str">
            <v>F502782</v>
          </cell>
          <cell r="C7474" t="str">
            <v>F502782</v>
          </cell>
          <cell r="D7474">
            <v>11</v>
          </cell>
          <cell r="E7474" t="str">
            <v>F</v>
          </cell>
        </row>
        <row r="7475">
          <cell r="B7475" t="str">
            <v>F502783</v>
          </cell>
          <cell r="C7475" t="str">
            <v>F502783</v>
          </cell>
          <cell r="D7475">
            <v>11</v>
          </cell>
          <cell r="E7475" t="str">
            <v>F</v>
          </cell>
        </row>
        <row r="7476">
          <cell r="B7476" t="str">
            <v>F502784</v>
          </cell>
          <cell r="C7476" t="str">
            <v>F502784</v>
          </cell>
          <cell r="D7476">
            <v>11</v>
          </cell>
          <cell r="E7476" t="str">
            <v>F</v>
          </cell>
        </row>
        <row r="7477">
          <cell r="B7477" t="str">
            <v>F502786</v>
          </cell>
          <cell r="C7477" t="str">
            <v>F502786</v>
          </cell>
          <cell r="D7477">
            <v>11</v>
          </cell>
          <cell r="E7477" t="str">
            <v>F</v>
          </cell>
        </row>
        <row r="7478">
          <cell r="B7478" t="str">
            <v>F502787</v>
          </cell>
          <cell r="C7478" t="str">
            <v>F502787</v>
          </cell>
          <cell r="D7478">
            <v>11</v>
          </cell>
          <cell r="E7478" t="str">
            <v>F</v>
          </cell>
        </row>
        <row r="7479">
          <cell r="B7479" t="str">
            <v>F502790</v>
          </cell>
          <cell r="C7479" t="str">
            <v>F502790</v>
          </cell>
          <cell r="D7479">
            <v>11</v>
          </cell>
          <cell r="E7479" t="str">
            <v>F</v>
          </cell>
        </row>
        <row r="7480">
          <cell r="B7480" t="str">
            <v>F502791</v>
          </cell>
          <cell r="C7480" t="str">
            <v>F502791</v>
          </cell>
          <cell r="D7480">
            <v>11</v>
          </cell>
          <cell r="E7480" t="str">
            <v>F</v>
          </cell>
        </row>
        <row r="7481">
          <cell r="B7481" t="str">
            <v>F521015</v>
          </cell>
          <cell r="C7481" t="str">
            <v>F521015</v>
          </cell>
          <cell r="D7481">
            <v>11</v>
          </cell>
          <cell r="E7481" t="str">
            <v>F</v>
          </cell>
        </row>
        <row r="7482">
          <cell r="B7482" t="str">
            <v>F521375</v>
          </cell>
          <cell r="C7482" t="str">
            <v>F521375</v>
          </cell>
          <cell r="D7482">
            <v>11</v>
          </cell>
          <cell r="E7482" t="str">
            <v>F</v>
          </cell>
        </row>
        <row r="7483">
          <cell r="B7483" t="str">
            <v>F521735</v>
          </cell>
          <cell r="C7483" t="str">
            <v>F521735</v>
          </cell>
          <cell r="D7483">
            <v>11</v>
          </cell>
          <cell r="E7483" t="str">
            <v>F</v>
          </cell>
        </row>
        <row r="7484">
          <cell r="B7484" t="str">
            <v>F522095</v>
          </cell>
          <cell r="C7484" t="str">
            <v>F522095</v>
          </cell>
          <cell r="D7484">
            <v>11</v>
          </cell>
          <cell r="E7484" t="str">
            <v>F</v>
          </cell>
        </row>
        <row r="7485">
          <cell r="B7485" t="str">
            <v>F522455</v>
          </cell>
          <cell r="C7485" t="str">
            <v>F522455</v>
          </cell>
          <cell r="D7485">
            <v>11</v>
          </cell>
          <cell r="E7485" t="str">
            <v>F</v>
          </cell>
        </row>
        <row r="7486">
          <cell r="B7486" t="str">
            <v>F525223</v>
          </cell>
          <cell r="C7486" t="str">
            <v>F525223</v>
          </cell>
          <cell r="D7486">
            <v>11</v>
          </cell>
          <cell r="E7486" t="str">
            <v>F</v>
          </cell>
        </row>
        <row r="7487">
          <cell r="B7487" t="str">
            <v>1000SSIDOPIMP</v>
          </cell>
          <cell r="C7487" t="str">
            <v>SSIDOPIMP</v>
          </cell>
          <cell r="D7487">
            <v>8</v>
          </cell>
          <cell r="E7487" t="str">
            <v>G</v>
          </cell>
        </row>
        <row r="7488">
          <cell r="B7488" t="str">
            <v>F521034</v>
          </cell>
          <cell r="C7488" t="str">
            <v>F521034</v>
          </cell>
          <cell r="D7488">
            <v>9</v>
          </cell>
          <cell r="E7488" t="str">
            <v>F</v>
          </cell>
        </row>
        <row r="7489">
          <cell r="B7489" t="str">
            <v>F521394</v>
          </cell>
          <cell r="C7489" t="str">
            <v>F521394</v>
          </cell>
          <cell r="D7489">
            <v>9</v>
          </cell>
          <cell r="E7489" t="str">
            <v>F</v>
          </cell>
        </row>
        <row r="7490">
          <cell r="B7490" t="str">
            <v>F521754</v>
          </cell>
          <cell r="C7490" t="str">
            <v>F521754</v>
          </cell>
          <cell r="D7490">
            <v>9</v>
          </cell>
          <cell r="E7490" t="str">
            <v>F</v>
          </cell>
        </row>
        <row r="7491">
          <cell r="B7491" t="str">
            <v>F522114</v>
          </cell>
          <cell r="C7491" t="str">
            <v>F522114</v>
          </cell>
          <cell r="D7491">
            <v>9</v>
          </cell>
          <cell r="E7491" t="str">
            <v>F</v>
          </cell>
        </row>
        <row r="7492">
          <cell r="B7492" t="str">
            <v>F522474</v>
          </cell>
          <cell r="C7492" t="str">
            <v>F522474</v>
          </cell>
          <cell r="D7492">
            <v>9</v>
          </cell>
          <cell r="E7492" t="str">
            <v>F</v>
          </cell>
        </row>
        <row r="7493">
          <cell r="B7493" t="str">
            <v>F525232</v>
          </cell>
          <cell r="C7493" t="str">
            <v>F525232</v>
          </cell>
          <cell r="D7493">
            <v>9</v>
          </cell>
          <cell r="E7493" t="str">
            <v>F</v>
          </cell>
        </row>
        <row r="7494">
          <cell r="B7494" t="str">
            <v>1000SSIDQIS</v>
          </cell>
          <cell r="C7494" t="str">
            <v>SSIDQIS</v>
          </cell>
          <cell r="D7494">
            <v>8</v>
          </cell>
          <cell r="E7494" t="str">
            <v>G</v>
          </cell>
        </row>
        <row r="7495">
          <cell r="B7495" t="str">
            <v>F502864</v>
          </cell>
          <cell r="C7495" t="str">
            <v>F502864</v>
          </cell>
          <cell r="D7495">
            <v>9</v>
          </cell>
          <cell r="E7495" t="str">
            <v>F</v>
          </cell>
        </row>
        <row r="7496">
          <cell r="B7496" t="str">
            <v>F521035</v>
          </cell>
          <cell r="C7496" t="str">
            <v>F521035</v>
          </cell>
          <cell r="D7496">
            <v>9</v>
          </cell>
          <cell r="E7496" t="str">
            <v>F</v>
          </cell>
        </row>
        <row r="7497">
          <cell r="B7497" t="str">
            <v>F521395</v>
          </cell>
          <cell r="C7497" t="str">
            <v>F521395</v>
          </cell>
          <cell r="D7497">
            <v>9</v>
          </cell>
          <cell r="E7497" t="str">
            <v>F</v>
          </cell>
        </row>
        <row r="7498">
          <cell r="B7498" t="str">
            <v>F521755</v>
          </cell>
          <cell r="C7498" t="str">
            <v>F521755</v>
          </cell>
          <cell r="D7498">
            <v>9</v>
          </cell>
          <cell r="E7498" t="str">
            <v>F</v>
          </cell>
        </row>
        <row r="7499">
          <cell r="B7499" t="str">
            <v>F522115</v>
          </cell>
          <cell r="C7499" t="str">
            <v>F522115</v>
          </cell>
          <cell r="D7499">
            <v>9</v>
          </cell>
          <cell r="E7499" t="str">
            <v>F</v>
          </cell>
        </row>
        <row r="7500">
          <cell r="B7500" t="str">
            <v>F522475</v>
          </cell>
          <cell r="C7500" t="str">
            <v>F522475</v>
          </cell>
          <cell r="D7500">
            <v>9</v>
          </cell>
          <cell r="E7500" t="str">
            <v>F</v>
          </cell>
        </row>
        <row r="7501">
          <cell r="B7501" t="str">
            <v>F525233</v>
          </cell>
          <cell r="C7501" t="str">
            <v>F525233</v>
          </cell>
          <cell r="D7501">
            <v>9</v>
          </cell>
          <cell r="E7501" t="str">
            <v>F</v>
          </cell>
        </row>
        <row r="7502">
          <cell r="B7502" t="str">
            <v>1000TECHSVC</v>
          </cell>
          <cell r="C7502" t="str">
            <v>TECHSVC</v>
          </cell>
          <cell r="D7502">
            <v>8</v>
          </cell>
          <cell r="E7502" t="str">
            <v>G</v>
          </cell>
        </row>
        <row r="7503">
          <cell r="B7503" t="str">
            <v>1000METENGMUD</v>
          </cell>
          <cell r="C7503" t="str">
            <v>METENGMUD</v>
          </cell>
          <cell r="D7503">
            <v>10</v>
          </cell>
          <cell r="E7503" t="str">
            <v>G</v>
          </cell>
        </row>
        <row r="7504">
          <cell r="B7504" t="str">
            <v>F521026</v>
          </cell>
          <cell r="C7504" t="str">
            <v>F521026</v>
          </cell>
          <cell r="D7504">
            <v>11</v>
          </cell>
          <cell r="E7504" t="str">
            <v>F</v>
          </cell>
        </row>
        <row r="7505">
          <cell r="B7505" t="str">
            <v>F521386</v>
          </cell>
          <cell r="C7505" t="str">
            <v>F521386</v>
          </cell>
          <cell r="D7505">
            <v>11</v>
          </cell>
          <cell r="E7505" t="str">
            <v>F</v>
          </cell>
        </row>
        <row r="7506">
          <cell r="B7506" t="str">
            <v>F521746</v>
          </cell>
          <cell r="C7506" t="str">
            <v>F521746</v>
          </cell>
          <cell r="D7506">
            <v>11</v>
          </cell>
          <cell r="E7506" t="str">
            <v>F</v>
          </cell>
        </row>
        <row r="7507">
          <cell r="B7507" t="str">
            <v>F522106</v>
          </cell>
          <cell r="C7507" t="str">
            <v>F522106</v>
          </cell>
          <cell r="D7507">
            <v>11</v>
          </cell>
          <cell r="E7507" t="str">
            <v>F</v>
          </cell>
        </row>
        <row r="7508">
          <cell r="B7508" t="str">
            <v>F522466</v>
          </cell>
          <cell r="C7508" t="str">
            <v>F522466</v>
          </cell>
          <cell r="D7508">
            <v>11</v>
          </cell>
          <cell r="E7508" t="str">
            <v>F</v>
          </cell>
        </row>
        <row r="7509">
          <cell r="B7509" t="str">
            <v>F525213</v>
          </cell>
          <cell r="C7509" t="str">
            <v>F525213</v>
          </cell>
          <cell r="D7509">
            <v>11</v>
          </cell>
          <cell r="E7509" t="str">
            <v>F</v>
          </cell>
        </row>
        <row r="7510">
          <cell r="B7510" t="str">
            <v>1000SELETECH</v>
          </cell>
          <cell r="C7510" t="str">
            <v>SELETECH</v>
          </cell>
          <cell r="D7510">
            <v>10</v>
          </cell>
          <cell r="E7510" t="str">
            <v>G</v>
          </cell>
        </row>
        <row r="7511">
          <cell r="B7511" t="str">
            <v>F502839</v>
          </cell>
          <cell r="C7511" t="str">
            <v>F502839</v>
          </cell>
          <cell r="D7511">
            <v>11</v>
          </cell>
          <cell r="E7511" t="str">
            <v>F</v>
          </cell>
        </row>
        <row r="7512">
          <cell r="B7512" t="str">
            <v>F502840</v>
          </cell>
          <cell r="C7512" t="str">
            <v>F502840</v>
          </cell>
          <cell r="D7512">
            <v>11</v>
          </cell>
          <cell r="E7512" t="str">
            <v>F</v>
          </cell>
        </row>
        <row r="7513">
          <cell r="B7513" t="str">
            <v>F521025</v>
          </cell>
          <cell r="C7513" t="str">
            <v>F521025</v>
          </cell>
          <cell r="D7513">
            <v>11</v>
          </cell>
          <cell r="E7513" t="str">
            <v>F</v>
          </cell>
        </row>
        <row r="7514">
          <cell r="B7514" t="str">
            <v>F521385</v>
          </cell>
          <cell r="C7514" t="str">
            <v>F521385</v>
          </cell>
          <cell r="D7514">
            <v>11</v>
          </cell>
          <cell r="E7514" t="str">
            <v>F</v>
          </cell>
        </row>
        <row r="7515">
          <cell r="B7515" t="str">
            <v>F521745</v>
          </cell>
          <cell r="C7515" t="str">
            <v>F521745</v>
          </cell>
          <cell r="D7515">
            <v>11</v>
          </cell>
          <cell r="E7515" t="str">
            <v>F</v>
          </cell>
        </row>
        <row r="7516">
          <cell r="B7516" t="str">
            <v>F522105</v>
          </cell>
          <cell r="C7516" t="str">
            <v>F522105</v>
          </cell>
          <cell r="D7516">
            <v>11</v>
          </cell>
          <cell r="E7516" t="str">
            <v>F</v>
          </cell>
        </row>
        <row r="7517">
          <cell r="B7517" t="str">
            <v>F522465</v>
          </cell>
          <cell r="C7517" t="str">
            <v>F522465</v>
          </cell>
          <cell r="D7517">
            <v>11</v>
          </cell>
          <cell r="E7517" t="str">
            <v>F</v>
          </cell>
        </row>
        <row r="7518">
          <cell r="B7518" t="str">
            <v>F525224</v>
          </cell>
          <cell r="C7518" t="str">
            <v>F525224</v>
          </cell>
          <cell r="D7518">
            <v>11</v>
          </cell>
          <cell r="E7518" t="str">
            <v>F</v>
          </cell>
        </row>
        <row r="7519">
          <cell r="B7519" t="str">
            <v>1000SMETROLOG</v>
          </cell>
          <cell r="C7519" t="str">
            <v>SMETROLOG</v>
          </cell>
          <cell r="D7519">
            <v>10</v>
          </cell>
          <cell r="E7519" t="str">
            <v>G</v>
          </cell>
        </row>
        <row r="7520">
          <cell r="B7520" t="str">
            <v>F502835</v>
          </cell>
          <cell r="C7520" t="str">
            <v>F502835</v>
          </cell>
          <cell r="D7520">
            <v>11</v>
          </cell>
          <cell r="E7520" t="str">
            <v>F</v>
          </cell>
        </row>
        <row r="7521">
          <cell r="B7521" t="str">
            <v>F502836</v>
          </cell>
          <cell r="C7521" t="str">
            <v>F502836</v>
          </cell>
          <cell r="D7521">
            <v>11</v>
          </cell>
          <cell r="E7521" t="str">
            <v>F</v>
          </cell>
        </row>
        <row r="7522">
          <cell r="B7522" t="str">
            <v>F521024</v>
          </cell>
          <cell r="C7522" t="str">
            <v>F521024</v>
          </cell>
          <cell r="D7522">
            <v>11</v>
          </cell>
          <cell r="E7522" t="str">
            <v>F</v>
          </cell>
        </row>
        <row r="7523">
          <cell r="B7523" t="str">
            <v>F521384</v>
          </cell>
          <cell r="C7523" t="str">
            <v>F521384</v>
          </cell>
          <cell r="D7523">
            <v>11</v>
          </cell>
          <cell r="E7523" t="str">
            <v>F</v>
          </cell>
        </row>
        <row r="7524">
          <cell r="B7524" t="str">
            <v>F521744</v>
          </cell>
          <cell r="C7524" t="str">
            <v>F521744</v>
          </cell>
          <cell r="D7524">
            <v>11</v>
          </cell>
          <cell r="E7524" t="str">
            <v>F</v>
          </cell>
        </row>
        <row r="7525">
          <cell r="B7525" t="str">
            <v>F522104</v>
          </cell>
          <cell r="C7525" t="str">
            <v>F522104</v>
          </cell>
          <cell r="D7525">
            <v>11</v>
          </cell>
          <cell r="E7525" t="str">
            <v>F</v>
          </cell>
        </row>
        <row r="7526">
          <cell r="B7526" t="str">
            <v>F522464</v>
          </cell>
          <cell r="C7526" t="str">
            <v>F522464</v>
          </cell>
          <cell r="D7526">
            <v>11</v>
          </cell>
          <cell r="E7526" t="str">
            <v>F</v>
          </cell>
        </row>
        <row r="7527">
          <cell r="B7527" t="str">
            <v>F525226</v>
          </cell>
          <cell r="C7527" t="str">
            <v>F525226</v>
          </cell>
          <cell r="D7527">
            <v>11</v>
          </cell>
          <cell r="E7527" t="str">
            <v>F</v>
          </cell>
        </row>
        <row r="7528">
          <cell r="B7528" t="str">
            <v>1000STDLAB</v>
          </cell>
          <cell r="C7528" t="str">
            <v>STDLAB</v>
          </cell>
          <cell r="D7528">
            <v>10</v>
          </cell>
          <cell r="E7528" t="str">
            <v>G</v>
          </cell>
        </row>
        <row r="7529">
          <cell r="B7529" t="str">
            <v>F502827</v>
          </cell>
          <cell r="C7529" t="str">
            <v>F502827</v>
          </cell>
          <cell r="D7529">
            <v>11</v>
          </cell>
          <cell r="E7529" t="str">
            <v>F</v>
          </cell>
        </row>
        <row r="7530">
          <cell r="B7530" t="str">
            <v>F502828</v>
          </cell>
          <cell r="C7530" t="str">
            <v>F502828</v>
          </cell>
          <cell r="D7530">
            <v>11</v>
          </cell>
          <cell r="E7530" t="str">
            <v>F</v>
          </cell>
        </row>
        <row r="7531">
          <cell r="B7531" t="str">
            <v>F502829</v>
          </cell>
          <cell r="C7531" t="str">
            <v>F502829</v>
          </cell>
          <cell r="D7531">
            <v>11</v>
          </cell>
          <cell r="E7531" t="str">
            <v>F</v>
          </cell>
        </row>
        <row r="7532">
          <cell r="B7532" t="str">
            <v>F502830</v>
          </cell>
          <cell r="C7532" t="str">
            <v>F502830</v>
          </cell>
          <cell r="D7532">
            <v>11</v>
          </cell>
          <cell r="E7532" t="str">
            <v>F</v>
          </cell>
        </row>
        <row r="7533">
          <cell r="B7533" t="str">
            <v>F502831</v>
          </cell>
          <cell r="C7533" t="str">
            <v>F502831</v>
          </cell>
          <cell r="D7533">
            <v>11</v>
          </cell>
          <cell r="E7533" t="str">
            <v>F</v>
          </cell>
        </row>
        <row r="7534">
          <cell r="B7534" t="str">
            <v>F502832</v>
          </cell>
          <cell r="C7534" t="str">
            <v>F502832</v>
          </cell>
          <cell r="D7534">
            <v>11</v>
          </cell>
          <cell r="E7534" t="str">
            <v>F</v>
          </cell>
        </row>
        <row r="7535">
          <cell r="B7535" t="str">
            <v>F521023</v>
          </cell>
          <cell r="C7535" t="str">
            <v>F521023</v>
          </cell>
          <cell r="D7535">
            <v>11</v>
          </cell>
          <cell r="E7535" t="str">
            <v>F</v>
          </cell>
        </row>
        <row r="7536">
          <cell r="B7536" t="str">
            <v>F521383</v>
          </cell>
          <cell r="C7536" t="str">
            <v>F521383</v>
          </cell>
          <cell r="D7536">
            <v>11</v>
          </cell>
          <cell r="E7536" t="str">
            <v>F</v>
          </cell>
        </row>
        <row r="7537">
          <cell r="B7537" t="str">
            <v>F521743</v>
          </cell>
          <cell r="C7537" t="str">
            <v>F521743</v>
          </cell>
          <cell r="D7537">
            <v>11</v>
          </cell>
          <cell r="E7537" t="str">
            <v>F</v>
          </cell>
        </row>
        <row r="7538">
          <cell r="B7538" t="str">
            <v>F522103</v>
          </cell>
          <cell r="C7538" t="str">
            <v>F522103</v>
          </cell>
          <cell r="D7538">
            <v>11</v>
          </cell>
          <cell r="E7538" t="str">
            <v>F</v>
          </cell>
        </row>
        <row r="7539">
          <cell r="B7539" t="str">
            <v>F522463</v>
          </cell>
          <cell r="C7539" t="str">
            <v>F522463</v>
          </cell>
          <cell r="D7539">
            <v>11</v>
          </cell>
          <cell r="E7539" t="str">
            <v>F</v>
          </cell>
        </row>
        <row r="7540">
          <cell r="B7540" t="str">
            <v>F525234</v>
          </cell>
          <cell r="C7540" t="str">
            <v>F525234</v>
          </cell>
          <cell r="D7540">
            <v>11</v>
          </cell>
          <cell r="E7540" t="str">
            <v>F</v>
          </cell>
        </row>
        <row r="7541">
          <cell r="B7541" t="str">
            <v>1000TCHSVCADM</v>
          </cell>
          <cell r="C7541" t="str">
            <v>TCHSVCADM</v>
          </cell>
          <cell r="D7541">
            <v>10</v>
          </cell>
          <cell r="E7541" t="str">
            <v>G</v>
          </cell>
        </row>
        <row r="7542">
          <cell r="B7542" t="str">
            <v>F502843</v>
          </cell>
          <cell r="C7542" t="str">
            <v>F502843</v>
          </cell>
          <cell r="D7542">
            <v>11</v>
          </cell>
          <cell r="E7542" t="str">
            <v>F</v>
          </cell>
        </row>
        <row r="7543">
          <cell r="B7543" t="str">
            <v>F521027</v>
          </cell>
          <cell r="C7543" t="str">
            <v>F521027</v>
          </cell>
          <cell r="D7543">
            <v>11</v>
          </cell>
          <cell r="E7543" t="str">
            <v>F</v>
          </cell>
        </row>
        <row r="7544">
          <cell r="B7544" t="str">
            <v>F521387</v>
          </cell>
          <cell r="C7544" t="str">
            <v>F521387</v>
          </cell>
          <cell r="D7544">
            <v>11</v>
          </cell>
          <cell r="E7544" t="str">
            <v>F</v>
          </cell>
        </row>
        <row r="7545">
          <cell r="B7545" t="str">
            <v>F521747</v>
          </cell>
          <cell r="C7545" t="str">
            <v>F521747</v>
          </cell>
          <cell r="D7545">
            <v>11</v>
          </cell>
          <cell r="E7545" t="str">
            <v>F</v>
          </cell>
        </row>
        <row r="7546">
          <cell r="B7546" t="str">
            <v>F522107</v>
          </cell>
          <cell r="C7546" t="str">
            <v>F522107</v>
          </cell>
          <cell r="D7546">
            <v>11</v>
          </cell>
          <cell r="E7546" t="str">
            <v>F</v>
          </cell>
        </row>
        <row r="7547">
          <cell r="B7547" t="str">
            <v>F522467</v>
          </cell>
          <cell r="C7547" t="str">
            <v>F522467</v>
          </cell>
          <cell r="D7547">
            <v>11</v>
          </cell>
          <cell r="E7547" t="str">
            <v>F</v>
          </cell>
        </row>
        <row r="7548">
          <cell r="B7548" t="str">
            <v>F525237</v>
          </cell>
          <cell r="C7548" t="str">
            <v>F525237</v>
          </cell>
          <cell r="D7548">
            <v>11</v>
          </cell>
          <cell r="E7548" t="str">
            <v>F</v>
          </cell>
        </row>
        <row r="7549">
          <cell r="B7549" t="str">
            <v>1000XFMRSHOP</v>
          </cell>
          <cell r="C7549" t="str">
            <v>XFMRSHOP</v>
          </cell>
          <cell r="D7549">
            <v>8</v>
          </cell>
          <cell r="E7549" t="str">
            <v>G</v>
          </cell>
        </row>
        <row r="7550">
          <cell r="B7550" t="str">
            <v>1000SCIRBROP</v>
          </cell>
          <cell r="C7550" t="str">
            <v>SCIRBROP</v>
          </cell>
          <cell r="D7550">
            <v>10</v>
          </cell>
          <cell r="E7550" t="str">
            <v>G</v>
          </cell>
        </row>
        <row r="7551">
          <cell r="B7551" t="str">
            <v>F502824</v>
          </cell>
          <cell r="C7551" t="str">
            <v>F502824</v>
          </cell>
          <cell r="D7551">
            <v>11</v>
          </cell>
          <cell r="E7551" t="str">
            <v>F</v>
          </cell>
        </row>
        <row r="7552">
          <cell r="B7552" t="str">
            <v>F521022</v>
          </cell>
          <cell r="C7552" t="str">
            <v>F521022</v>
          </cell>
          <cell r="D7552">
            <v>11</v>
          </cell>
          <cell r="E7552" t="str">
            <v>F</v>
          </cell>
        </row>
        <row r="7553">
          <cell r="B7553" t="str">
            <v>F521382</v>
          </cell>
          <cell r="C7553" t="str">
            <v>F521382</v>
          </cell>
          <cell r="D7553">
            <v>11</v>
          </cell>
          <cell r="E7553" t="str">
            <v>F</v>
          </cell>
        </row>
        <row r="7554">
          <cell r="B7554" t="str">
            <v>F521742</v>
          </cell>
          <cell r="C7554" t="str">
            <v>F521742</v>
          </cell>
          <cell r="D7554">
            <v>11</v>
          </cell>
          <cell r="E7554" t="str">
            <v>F</v>
          </cell>
        </row>
        <row r="7555">
          <cell r="B7555" t="str">
            <v>F522102</v>
          </cell>
          <cell r="C7555" t="str">
            <v>F522102</v>
          </cell>
          <cell r="D7555">
            <v>11</v>
          </cell>
          <cell r="E7555" t="str">
            <v>F</v>
          </cell>
        </row>
        <row r="7556">
          <cell r="B7556" t="str">
            <v>F522462</v>
          </cell>
          <cell r="C7556" t="str">
            <v>F522462</v>
          </cell>
          <cell r="D7556">
            <v>11</v>
          </cell>
          <cell r="E7556" t="str">
            <v>F</v>
          </cell>
        </row>
        <row r="7557">
          <cell r="B7557" t="str">
            <v>F525218</v>
          </cell>
          <cell r="C7557" t="str">
            <v>F525218</v>
          </cell>
          <cell r="D7557">
            <v>11</v>
          </cell>
          <cell r="E7557" t="str">
            <v>F</v>
          </cell>
        </row>
        <row r="7558">
          <cell r="B7558" t="str">
            <v>1000SLGAPREP</v>
          </cell>
          <cell r="C7558" t="str">
            <v>SLGAPREP</v>
          </cell>
          <cell r="D7558">
            <v>10</v>
          </cell>
          <cell r="E7558" t="str">
            <v>G</v>
          </cell>
        </row>
        <row r="7559">
          <cell r="B7559" t="str">
            <v>F502795</v>
          </cell>
          <cell r="C7559" t="str">
            <v>F502795</v>
          </cell>
          <cell r="D7559">
            <v>11</v>
          </cell>
          <cell r="E7559" t="str">
            <v>F</v>
          </cell>
        </row>
        <row r="7560">
          <cell r="B7560" t="str">
            <v>F502796</v>
          </cell>
          <cell r="C7560" t="str">
            <v>F502796</v>
          </cell>
          <cell r="D7560">
            <v>11</v>
          </cell>
          <cell r="E7560" t="str">
            <v>F</v>
          </cell>
        </row>
        <row r="7561">
          <cell r="B7561" t="str">
            <v>F520196</v>
          </cell>
          <cell r="C7561" t="str">
            <v>F520196</v>
          </cell>
          <cell r="D7561">
            <v>11</v>
          </cell>
          <cell r="E7561" t="str">
            <v>F</v>
          </cell>
        </row>
        <row r="7562">
          <cell r="B7562" t="str">
            <v>F521017</v>
          </cell>
          <cell r="C7562" t="str">
            <v>F521017</v>
          </cell>
          <cell r="D7562">
            <v>11</v>
          </cell>
          <cell r="E7562" t="str">
            <v>F</v>
          </cell>
        </row>
        <row r="7563">
          <cell r="B7563" t="str">
            <v>F521377</v>
          </cell>
          <cell r="C7563" t="str">
            <v>F521377</v>
          </cell>
          <cell r="D7563">
            <v>11</v>
          </cell>
          <cell r="E7563" t="str">
            <v>F</v>
          </cell>
        </row>
        <row r="7564">
          <cell r="B7564" t="str">
            <v>F521737</v>
          </cell>
          <cell r="C7564" t="str">
            <v>F521737</v>
          </cell>
          <cell r="D7564">
            <v>11</v>
          </cell>
          <cell r="E7564" t="str">
            <v>F</v>
          </cell>
        </row>
        <row r="7565">
          <cell r="B7565" t="str">
            <v>F522097</v>
          </cell>
          <cell r="C7565" t="str">
            <v>F522097</v>
          </cell>
          <cell r="D7565">
            <v>11</v>
          </cell>
          <cell r="E7565" t="str">
            <v>F</v>
          </cell>
        </row>
        <row r="7566">
          <cell r="B7566" t="str">
            <v>F522457</v>
          </cell>
          <cell r="C7566" t="str">
            <v>F522457</v>
          </cell>
          <cell r="D7566">
            <v>11</v>
          </cell>
          <cell r="E7566" t="str">
            <v>F</v>
          </cell>
        </row>
        <row r="7567">
          <cell r="B7567" t="str">
            <v>F526198</v>
          </cell>
          <cell r="C7567" t="str">
            <v>F526198</v>
          </cell>
          <cell r="D7567">
            <v>11</v>
          </cell>
          <cell r="E7567" t="str">
            <v>F</v>
          </cell>
        </row>
        <row r="7568">
          <cell r="B7568" t="str">
            <v>1000SMTTSTLAB</v>
          </cell>
          <cell r="C7568" t="str">
            <v>SMTTSTLAB</v>
          </cell>
          <cell r="D7568">
            <v>10</v>
          </cell>
          <cell r="E7568" t="str">
            <v>G</v>
          </cell>
        </row>
        <row r="7569">
          <cell r="B7569" t="str">
            <v>F502799</v>
          </cell>
          <cell r="C7569" t="str">
            <v>F502799</v>
          </cell>
          <cell r="D7569">
            <v>11</v>
          </cell>
          <cell r="E7569" t="str">
            <v>F</v>
          </cell>
        </row>
        <row r="7570">
          <cell r="B7570" t="str">
            <v>F502800</v>
          </cell>
          <cell r="C7570" t="str">
            <v>F502800</v>
          </cell>
          <cell r="D7570">
            <v>11</v>
          </cell>
          <cell r="E7570" t="str">
            <v>F</v>
          </cell>
        </row>
        <row r="7571">
          <cell r="B7571" t="str">
            <v>F502801</v>
          </cell>
          <cell r="C7571" t="str">
            <v>F502801</v>
          </cell>
          <cell r="D7571">
            <v>11</v>
          </cell>
          <cell r="E7571" t="str">
            <v>F</v>
          </cell>
        </row>
        <row r="7572">
          <cell r="B7572" t="str">
            <v>F502802</v>
          </cell>
          <cell r="C7572" t="str">
            <v>F502802</v>
          </cell>
          <cell r="D7572">
            <v>11</v>
          </cell>
          <cell r="E7572" t="str">
            <v>F</v>
          </cell>
        </row>
        <row r="7573">
          <cell r="B7573" t="str">
            <v>F502803</v>
          </cell>
          <cell r="C7573" t="str">
            <v>F502803</v>
          </cell>
          <cell r="D7573">
            <v>11</v>
          </cell>
          <cell r="E7573" t="str">
            <v>F</v>
          </cell>
        </row>
        <row r="7574">
          <cell r="B7574" t="str">
            <v>F521018</v>
          </cell>
          <cell r="C7574" t="str">
            <v>F521018</v>
          </cell>
          <cell r="D7574">
            <v>11</v>
          </cell>
          <cell r="E7574" t="str">
            <v>F</v>
          </cell>
        </row>
        <row r="7575">
          <cell r="B7575" t="str">
            <v>F521378</v>
          </cell>
          <cell r="C7575" t="str">
            <v>F521378</v>
          </cell>
          <cell r="D7575">
            <v>11</v>
          </cell>
          <cell r="E7575" t="str">
            <v>F</v>
          </cell>
        </row>
        <row r="7576">
          <cell r="B7576" t="str">
            <v>F521738</v>
          </cell>
          <cell r="C7576" t="str">
            <v>F521738</v>
          </cell>
          <cell r="D7576">
            <v>11</v>
          </cell>
          <cell r="E7576" t="str">
            <v>F</v>
          </cell>
        </row>
        <row r="7577">
          <cell r="B7577" t="str">
            <v>F522098</v>
          </cell>
          <cell r="C7577" t="str">
            <v>F522098</v>
          </cell>
          <cell r="D7577">
            <v>11</v>
          </cell>
          <cell r="E7577" t="str">
            <v>F</v>
          </cell>
        </row>
        <row r="7578">
          <cell r="B7578" t="str">
            <v>F522458</v>
          </cell>
          <cell r="C7578" t="str">
            <v>F522458</v>
          </cell>
          <cell r="D7578">
            <v>11</v>
          </cell>
          <cell r="E7578" t="str">
            <v>F</v>
          </cell>
        </row>
        <row r="7579">
          <cell r="B7579" t="str">
            <v>F525227</v>
          </cell>
          <cell r="C7579" t="str">
            <v>F525227</v>
          </cell>
          <cell r="D7579">
            <v>11</v>
          </cell>
          <cell r="E7579" t="str">
            <v>F</v>
          </cell>
        </row>
        <row r="7580">
          <cell r="B7580" t="str">
            <v>1000SOILTNKFM</v>
          </cell>
          <cell r="C7580" t="str">
            <v>SOILTNKFM</v>
          </cell>
          <cell r="D7580">
            <v>10</v>
          </cell>
          <cell r="E7580" t="str">
            <v>G</v>
          </cell>
        </row>
        <row r="7581">
          <cell r="B7581" t="str">
            <v>F502821</v>
          </cell>
          <cell r="C7581" t="str">
            <v>F502821</v>
          </cell>
          <cell r="D7581">
            <v>11</v>
          </cell>
          <cell r="E7581" t="str">
            <v>F</v>
          </cell>
        </row>
        <row r="7582">
          <cell r="B7582" t="str">
            <v>F521021</v>
          </cell>
          <cell r="C7582" t="str">
            <v>F521021</v>
          </cell>
          <cell r="D7582">
            <v>11</v>
          </cell>
          <cell r="E7582" t="str">
            <v>F</v>
          </cell>
        </row>
        <row r="7583">
          <cell r="B7583" t="str">
            <v>F521381</v>
          </cell>
          <cell r="C7583" t="str">
            <v>F521381</v>
          </cell>
          <cell r="D7583">
            <v>11</v>
          </cell>
          <cell r="E7583" t="str">
            <v>F</v>
          </cell>
        </row>
        <row r="7584">
          <cell r="B7584" t="str">
            <v>F521741</v>
          </cell>
          <cell r="C7584" t="str">
            <v>F521741</v>
          </cell>
          <cell r="D7584">
            <v>11</v>
          </cell>
          <cell r="E7584" t="str">
            <v>F</v>
          </cell>
        </row>
        <row r="7585">
          <cell r="B7585" t="str">
            <v>F522101</v>
          </cell>
          <cell r="C7585" t="str">
            <v>F522101</v>
          </cell>
          <cell r="D7585">
            <v>11</v>
          </cell>
          <cell r="E7585" t="str">
            <v>F</v>
          </cell>
        </row>
        <row r="7586">
          <cell r="B7586" t="str">
            <v>F522461</v>
          </cell>
          <cell r="C7586" t="str">
            <v>F522461</v>
          </cell>
          <cell r="D7586">
            <v>11</v>
          </cell>
          <cell r="E7586" t="str">
            <v>F</v>
          </cell>
        </row>
        <row r="7587">
          <cell r="B7587" t="str">
            <v>F525228</v>
          </cell>
          <cell r="C7587" t="str">
            <v>F525228</v>
          </cell>
          <cell r="D7587">
            <v>11</v>
          </cell>
          <cell r="E7587" t="str">
            <v>F</v>
          </cell>
        </row>
        <row r="7588">
          <cell r="B7588" t="str">
            <v>1000XFMRSSA</v>
          </cell>
          <cell r="C7588" t="str">
            <v>XFMRSSA</v>
          </cell>
          <cell r="D7588">
            <v>10</v>
          </cell>
          <cell r="E7588" t="str">
            <v>G</v>
          </cell>
        </row>
        <row r="7589">
          <cell r="B7589" t="str">
            <v>F521016</v>
          </cell>
          <cell r="C7589" t="str">
            <v>F521016</v>
          </cell>
          <cell r="D7589">
            <v>11</v>
          </cell>
          <cell r="E7589" t="str">
            <v>F</v>
          </cell>
        </row>
        <row r="7590">
          <cell r="B7590" t="str">
            <v>F521376</v>
          </cell>
          <cell r="C7590" t="str">
            <v>F521376</v>
          </cell>
          <cell r="D7590">
            <v>11</v>
          </cell>
          <cell r="E7590" t="str">
            <v>F</v>
          </cell>
        </row>
        <row r="7591">
          <cell r="B7591" t="str">
            <v>F521736</v>
          </cell>
          <cell r="C7591" t="str">
            <v>F521736</v>
          </cell>
          <cell r="D7591">
            <v>11</v>
          </cell>
          <cell r="E7591" t="str">
            <v>F</v>
          </cell>
        </row>
        <row r="7592">
          <cell r="B7592" t="str">
            <v>F522096</v>
          </cell>
          <cell r="C7592" t="str">
            <v>F522096</v>
          </cell>
          <cell r="D7592">
            <v>11</v>
          </cell>
          <cell r="E7592" t="str">
            <v>F</v>
          </cell>
        </row>
        <row r="7593">
          <cell r="B7593" t="str">
            <v>F522456</v>
          </cell>
          <cell r="C7593" t="str">
            <v>F522456</v>
          </cell>
          <cell r="D7593">
            <v>11</v>
          </cell>
          <cell r="E7593" t="str">
            <v>F</v>
          </cell>
        </row>
        <row r="7594">
          <cell r="B7594" t="str">
            <v>F525238</v>
          </cell>
          <cell r="C7594" t="str">
            <v>F525238</v>
          </cell>
          <cell r="D7594">
            <v>11</v>
          </cell>
          <cell r="E7594" t="str">
            <v>F</v>
          </cell>
        </row>
        <row r="7595">
          <cell r="B7595" t="str">
            <v>1000SAPPTEST</v>
          </cell>
          <cell r="C7595" t="str">
            <v>SAPPTEST</v>
          </cell>
          <cell r="D7595">
            <v>10</v>
          </cell>
          <cell r="E7595" t="str">
            <v>G</v>
          </cell>
        </row>
        <row r="7596">
          <cell r="B7596" t="str">
            <v>F502806</v>
          </cell>
          <cell r="C7596" t="str">
            <v>F502806</v>
          </cell>
          <cell r="D7596">
            <v>11</v>
          </cell>
          <cell r="E7596" t="str">
            <v>F</v>
          </cell>
        </row>
        <row r="7597">
          <cell r="B7597" t="str">
            <v>F502807</v>
          </cell>
          <cell r="C7597" t="str">
            <v>F502807</v>
          </cell>
          <cell r="D7597">
            <v>11</v>
          </cell>
          <cell r="E7597" t="str">
            <v>F</v>
          </cell>
        </row>
        <row r="7598">
          <cell r="B7598" t="str">
            <v>F502808</v>
          </cell>
          <cell r="C7598" t="str">
            <v>F502808</v>
          </cell>
          <cell r="D7598">
            <v>11</v>
          </cell>
          <cell r="E7598" t="str">
            <v>F</v>
          </cell>
        </row>
        <row r="7599">
          <cell r="B7599" t="str">
            <v>F502809</v>
          </cell>
          <cell r="C7599" t="str">
            <v>F502809</v>
          </cell>
          <cell r="D7599">
            <v>11</v>
          </cell>
          <cell r="E7599" t="str">
            <v>F</v>
          </cell>
        </row>
        <row r="7600">
          <cell r="B7600" t="str">
            <v>F521019</v>
          </cell>
          <cell r="C7600" t="str">
            <v>F521019</v>
          </cell>
          <cell r="D7600">
            <v>11</v>
          </cell>
          <cell r="E7600" t="str">
            <v>F</v>
          </cell>
        </row>
        <row r="7601">
          <cell r="B7601" t="str">
            <v>F521379</v>
          </cell>
          <cell r="C7601" t="str">
            <v>F521379</v>
          </cell>
          <cell r="D7601">
            <v>11</v>
          </cell>
          <cell r="E7601" t="str">
            <v>F</v>
          </cell>
        </row>
        <row r="7602">
          <cell r="B7602" t="str">
            <v>F521739</v>
          </cell>
          <cell r="C7602" t="str">
            <v>F521739</v>
          </cell>
          <cell r="D7602">
            <v>11</v>
          </cell>
          <cell r="E7602" t="str">
            <v>F</v>
          </cell>
        </row>
        <row r="7603">
          <cell r="B7603" t="str">
            <v>F522099</v>
          </cell>
          <cell r="C7603" t="str">
            <v>F522099</v>
          </cell>
          <cell r="D7603">
            <v>11</v>
          </cell>
          <cell r="E7603" t="str">
            <v>F</v>
          </cell>
        </row>
        <row r="7604">
          <cell r="B7604" t="str">
            <v>F522459</v>
          </cell>
          <cell r="C7604" t="str">
            <v>F522459</v>
          </cell>
          <cell r="D7604">
            <v>11</v>
          </cell>
          <cell r="E7604" t="str">
            <v>F</v>
          </cell>
        </row>
        <row r="7605">
          <cell r="B7605" t="str">
            <v>F523230</v>
          </cell>
          <cell r="C7605" t="str">
            <v>F523230</v>
          </cell>
          <cell r="D7605">
            <v>11</v>
          </cell>
          <cell r="E7605" t="str">
            <v>F</v>
          </cell>
        </row>
        <row r="7606">
          <cell r="B7606" t="str">
            <v>F525217</v>
          </cell>
          <cell r="C7606" t="str">
            <v>F525217</v>
          </cell>
          <cell r="D7606">
            <v>11</v>
          </cell>
          <cell r="E7606" t="str">
            <v>F</v>
          </cell>
        </row>
        <row r="7607">
          <cell r="B7607" t="str">
            <v>1000SDISAPPRE</v>
          </cell>
          <cell r="C7607" t="str">
            <v>SDISAPPRE</v>
          </cell>
          <cell r="D7607">
            <v>10</v>
          </cell>
          <cell r="E7607" t="str">
            <v>G</v>
          </cell>
        </row>
        <row r="7608">
          <cell r="B7608" t="str">
            <v>F502812</v>
          </cell>
          <cell r="C7608" t="str">
            <v>F502812</v>
          </cell>
          <cell r="D7608">
            <v>11</v>
          </cell>
          <cell r="E7608" t="str">
            <v>F</v>
          </cell>
        </row>
        <row r="7609">
          <cell r="B7609" t="str">
            <v>F502813</v>
          </cell>
          <cell r="C7609" t="str">
            <v>F502813</v>
          </cell>
          <cell r="D7609">
            <v>11</v>
          </cell>
          <cell r="E7609" t="str">
            <v>F</v>
          </cell>
        </row>
        <row r="7610">
          <cell r="B7610" t="str">
            <v>F502814</v>
          </cell>
          <cell r="C7610" t="str">
            <v>F502814</v>
          </cell>
          <cell r="D7610">
            <v>11</v>
          </cell>
          <cell r="E7610" t="str">
            <v>F</v>
          </cell>
        </row>
        <row r="7611">
          <cell r="B7611" t="str">
            <v>F502815</v>
          </cell>
          <cell r="C7611" t="str">
            <v>F502815</v>
          </cell>
          <cell r="D7611">
            <v>11</v>
          </cell>
          <cell r="E7611" t="str">
            <v>F</v>
          </cell>
        </row>
        <row r="7612">
          <cell r="B7612" t="str">
            <v>F502816</v>
          </cell>
          <cell r="C7612" t="str">
            <v>F502816</v>
          </cell>
          <cell r="D7612">
            <v>11</v>
          </cell>
          <cell r="E7612" t="str">
            <v>F</v>
          </cell>
        </row>
        <row r="7613">
          <cell r="B7613" t="str">
            <v>F502817</v>
          </cell>
          <cell r="C7613" t="str">
            <v>F502817</v>
          </cell>
          <cell r="D7613">
            <v>11</v>
          </cell>
          <cell r="E7613" t="str">
            <v>F</v>
          </cell>
        </row>
        <row r="7614">
          <cell r="B7614" t="str">
            <v>F502818</v>
          </cell>
          <cell r="C7614" t="str">
            <v>F502818</v>
          </cell>
          <cell r="D7614">
            <v>11</v>
          </cell>
          <cell r="E7614" t="str">
            <v>F</v>
          </cell>
        </row>
        <row r="7615">
          <cell r="B7615" t="str">
            <v>F502819</v>
          </cell>
          <cell r="C7615" t="str">
            <v>F502819</v>
          </cell>
          <cell r="D7615">
            <v>11</v>
          </cell>
          <cell r="E7615" t="str">
            <v>F</v>
          </cell>
        </row>
        <row r="7616">
          <cell r="B7616" t="str">
            <v>F502820</v>
          </cell>
          <cell r="C7616" t="str">
            <v>F502820</v>
          </cell>
          <cell r="D7616">
            <v>11</v>
          </cell>
          <cell r="E7616" t="str">
            <v>F</v>
          </cell>
        </row>
        <row r="7617">
          <cell r="B7617" t="str">
            <v>F523231</v>
          </cell>
          <cell r="C7617" t="str">
            <v>F523231</v>
          </cell>
          <cell r="D7617">
            <v>11</v>
          </cell>
          <cell r="E7617" t="str">
            <v>F</v>
          </cell>
        </row>
        <row r="7618">
          <cell r="B7618" t="str">
            <v>F523265</v>
          </cell>
          <cell r="C7618" t="str">
            <v>F523265</v>
          </cell>
          <cell r="D7618">
            <v>11</v>
          </cell>
          <cell r="E7618" t="str">
            <v>F</v>
          </cell>
        </row>
        <row r="7619">
          <cell r="B7619" t="str">
            <v>F525219</v>
          </cell>
          <cell r="C7619" t="str">
            <v>F525219</v>
          </cell>
          <cell r="D7619">
            <v>11</v>
          </cell>
          <cell r="E7619" t="str">
            <v>F</v>
          </cell>
        </row>
        <row r="7620">
          <cell r="B7620" t="str">
            <v>F525220</v>
          </cell>
          <cell r="C7620" t="str">
            <v>F525220</v>
          </cell>
          <cell r="D7620">
            <v>11</v>
          </cell>
          <cell r="E7620" t="str">
            <v>F</v>
          </cell>
        </row>
        <row r="7621">
          <cell r="B7621" t="str">
            <v>F525221</v>
          </cell>
          <cell r="C7621" t="str">
            <v>F525221</v>
          </cell>
          <cell r="D7621">
            <v>11</v>
          </cell>
          <cell r="E7621" t="str">
            <v>F</v>
          </cell>
        </row>
        <row r="7622">
          <cell r="B7622" t="str">
            <v>F525222</v>
          </cell>
          <cell r="C7622" t="str">
            <v>F525222</v>
          </cell>
          <cell r="D7622">
            <v>11</v>
          </cell>
          <cell r="E7622" t="str">
            <v>F</v>
          </cell>
        </row>
        <row r="7623">
          <cell r="B7623" t="str">
            <v>F526197</v>
          </cell>
          <cell r="C7623" t="str">
            <v>F526197</v>
          </cell>
          <cell r="D7623">
            <v>11</v>
          </cell>
          <cell r="E7623" t="str">
            <v>F</v>
          </cell>
        </row>
        <row r="7624">
          <cell r="B7624" t="str">
            <v>1000PWRD</v>
          </cell>
          <cell r="C7624" t="str">
            <v>PWRD</v>
          </cell>
          <cell r="D7624">
            <v>4</v>
          </cell>
          <cell r="E7624" t="str">
            <v>G</v>
          </cell>
        </row>
        <row r="7625">
          <cell r="B7625" t="str">
            <v>F521195</v>
          </cell>
          <cell r="C7625" t="str">
            <v>F521195</v>
          </cell>
          <cell r="D7625">
            <v>5</v>
          </cell>
          <cell r="E7625" t="str">
            <v>F</v>
          </cell>
        </row>
        <row r="7626">
          <cell r="B7626" t="str">
            <v>F521555</v>
          </cell>
          <cell r="C7626" t="str">
            <v>F521555</v>
          </cell>
          <cell r="D7626">
            <v>5</v>
          </cell>
          <cell r="E7626" t="str">
            <v>F</v>
          </cell>
        </row>
        <row r="7627">
          <cell r="B7627" t="str">
            <v>F521915</v>
          </cell>
          <cell r="C7627" t="str">
            <v>F521915</v>
          </cell>
          <cell r="D7627">
            <v>5</v>
          </cell>
          <cell r="E7627" t="str">
            <v>F</v>
          </cell>
        </row>
        <row r="7628">
          <cell r="B7628" t="str">
            <v>F522275</v>
          </cell>
          <cell r="C7628" t="str">
            <v>F522275</v>
          </cell>
          <cell r="D7628">
            <v>5</v>
          </cell>
          <cell r="E7628" t="str">
            <v>F</v>
          </cell>
        </row>
        <row r="7629">
          <cell r="B7629" t="str">
            <v>F522635</v>
          </cell>
          <cell r="C7629" t="str">
            <v>F522635</v>
          </cell>
          <cell r="D7629">
            <v>5</v>
          </cell>
          <cell r="E7629" t="str">
            <v>F</v>
          </cell>
        </row>
        <row r="7630">
          <cell r="B7630" t="str">
            <v>F523381</v>
          </cell>
          <cell r="C7630" t="str">
            <v>F523381</v>
          </cell>
          <cell r="D7630">
            <v>5</v>
          </cell>
          <cell r="E7630" t="str">
            <v>F</v>
          </cell>
        </row>
        <row r="7631">
          <cell r="B7631" t="str">
            <v>1000BPTI</v>
          </cell>
          <cell r="C7631" t="str">
            <v>BPTI</v>
          </cell>
          <cell r="D7631">
            <v>6</v>
          </cell>
          <cell r="E7631" t="str">
            <v>G</v>
          </cell>
        </row>
        <row r="7632">
          <cell r="B7632" t="str">
            <v>F520693</v>
          </cell>
          <cell r="C7632" t="str">
            <v>F520693</v>
          </cell>
          <cell r="D7632">
            <v>7</v>
          </cell>
          <cell r="E7632" t="str">
            <v>F</v>
          </cell>
        </row>
        <row r="7633">
          <cell r="B7633" t="str">
            <v>F521191</v>
          </cell>
          <cell r="C7633" t="str">
            <v>F521191</v>
          </cell>
          <cell r="D7633">
            <v>7</v>
          </cell>
          <cell r="E7633" t="str">
            <v>F</v>
          </cell>
        </row>
        <row r="7634">
          <cell r="B7634" t="str">
            <v>F521551</v>
          </cell>
          <cell r="C7634" t="str">
            <v>F521551</v>
          </cell>
          <cell r="D7634">
            <v>7</v>
          </cell>
          <cell r="E7634" t="str">
            <v>F</v>
          </cell>
        </row>
        <row r="7635">
          <cell r="B7635" t="str">
            <v>F521911</v>
          </cell>
          <cell r="C7635" t="str">
            <v>F521911</v>
          </cell>
          <cell r="D7635">
            <v>7</v>
          </cell>
          <cell r="E7635" t="str">
            <v>F</v>
          </cell>
        </row>
        <row r="7636">
          <cell r="B7636" t="str">
            <v>F522271</v>
          </cell>
          <cell r="C7636" t="str">
            <v>F522271</v>
          </cell>
          <cell r="D7636">
            <v>7</v>
          </cell>
          <cell r="E7636" t="str">
            <v>F</v>
          </cell>
        </row>
        <row r="7637">
          <cell r="B7637" t="str">
            <v>F522631</v>
          </cell>
          <cell r="C7637" t="str">
            <v>F522631</v>
          </cell>
          <cell r="D7637">
            <v>7</v>
          </cell>
          <cell r="E7637" t="str">
            <v>F</v>
          </cell>
        </row>
        <row r="7638">
          <cell r="B7638" t="str">
            <v>1000BPTIANTIL</v>
          </cell>
          <cell r="C7638" t="str">
            <v>BPTIANTIL</v>
          </cell>
          <cell r="D7638">
            <v>8</v>
          </cell>
          <cell r="E7638" t="str">
            <v>G</v>
          </cell>
        </row>
        <row r="7639">
          <cell r="B7639" t="str">
            <v>F500594</v>
          </cell>
          <cell r="C7639" t="str">
            <v>F500594</v>
          </cell>
          <cell r="D7639">
            <v>9</v>
          </cell>
          <cell r="E7639" t="str">
            <v>F</v>
          </cell>
        </row>
        <row r="7640">
          <cell r="B7640" t="str">
            <v>F500597</v>
          </cell>
          <cell r="C7640" t="str">
            <v>F500597</v>
          </cell>
          <cell r="D7640">
            <v>9</v>
          </cell>
          <cell r="E7640" t="str">
            <v>F</v>
          </cell>
        </row>
        <row r="7641">
          <cell r="B7641" t="str">
            <v>F520982</v>
          </cell>
          <cell r="C7641" t="str">
            <v>F520982</v>
          </cell>
          <cell r="D7641">
            <v>9</v>
          </cell>
          <cell r="E7641" t="str">
            <v>F</v>
          </cell>
        </row>
        <row r="7642">
          <cell r="B7642" t="str">
            <v>F521342</v>
          </cell>
          <cell r="C7642" t="str">
            <v>F521342</v>
          </cell>
          <cell r="D7642">
            <v>9</v>
          </cell>
          <cell r="E7642" t="str">
            <v>F</v>
          </cell>
        </row>
        <row r="7643">
          <cell r="B7643" t="str">
            <v>F521702</v>
          </cell>
          <cell r="C7643" t="str">
            <v>F521702</v>
          </cell>
          <cell r="D7643">
            <v>9</v>
          </cell>
          <cell r="E7643" t="str">
            <v>F</v>
          </cell>
        </row>
        <row r="7644">
          <cell r="B7644" t="str">
            <v>F522062</v>
          </cell>
          <cell r="C7644" t="str">
            <v>F522062</v>
          </cell>
          <cell r="D7644">
            <v>9</v>
          </cell>
          <cell r="E7644" t="str">
            <v>F</v>
          </cell>
        </row>
        <row r="7645">
          <cell r="B7645" t="str">
            <v>F522422</v>
          </cell>
          <cell r="C7645" t="str">
            <v>F522422</v>
          </cell>
          <cell r="D7645">
            <v>9</v>
          </cell>
          <cell r="E7645" t="str">
            <v>F</v>
          </cell>
        </row>
        <row r="7646">
          <cell r="B7646" t="str">
            <v>1000BPTIBODEN</v>
          </cell>
          <cell r="C7646" t="str">
            <v>BPTIBODEN</v>
          </cell>
          <cell r="D7646">
            <v>8</v>
          </cell>
          <cell r="E7646" t="str">
            <v>G</v>
          </cell>
        </row>
        <row r="7647">
          <cell r="B7647" t="str">
            <v>F500575</v>
          </cell>
          <cell r="C7647" t="str">
            <v>F500575</v>
          </cell>
          <cell r="D7647">
            <v>9</v>
          </cell>
          <cell r="E7647" t="str">
            <v>F</v>
          </cell>
        </row>
        <row r="7648">
          <cell r="B7648" t="str">
            <v>F500576</v>
          </cell>
          <cell r="C7648" t="str">
            <v>F500576</v>
          </cell>
          <cell r="D7648">
            <v>9</v>
          </cell>
          <cell r="E7648" t="str">
            <v>F</v>
          </cell>
        </row>
        <row r="7649">
          <cell r="B7649" t="str">
            <v>F500584</v>
          </cell>
          <cell r="C7649" t="str">
            <v>F500584</v>
          </cell>
          <cell r="D7649">
            <v>9</v>
          </cell>
          <cell r="E7649" t="str">
            <v>F</v>
          </cell>
        </row>
        <row r="7650">
          <cell r="B7650" t="str">
            <v>F520521</v>
          </cell>
          <cell r="C7650" t="str">
            <v>F520521</v>
          </cell>
          <cell r="D7650">
            <v>9</v>
          </cell>
          <cell r="E7650" t="str">
            <v>F</v>
          </cell>
        </row>
        <row r="7651">
          <cell r="B7651" t="str">
            <v>F520977</v>
          </cell>
          <cell r="C7651" t="str">
            <v>F520977</v>
          </cell>
          <cell r="D7651">
            <v>9</v>
          </cell>
          <cell r="E7651" t="str">
            <v>F</v>
          </cell>
        </row>
        <row r="7652">
          <cell r="B7652" t="str">
            <v>F521337</v>
          </cell>
          <cell r="C7652" t="str">
            <v>F521337</v>
          </cell>
          <cell r="D7652">
            <v>9</v>
          </cell>
          <cell r="E7652" t="str">
            <v>F</v>
          </cell>
        </row>
        <row r="7653">
          <cell r="B7653" t="str">
            <v>F521697</v>
          </cell>
          <cell r="C7653" t="str">
            <v>F521697</v>
          </cell>
          <cell r="D7653">
            <v>9</v>
          </cell>
          <cell r="E7653" t="str">
            <v>F</v>
          </cell>
        </row>
        <row r="7654">
          <cell r="B7654" t="str">
            <v>F522057</v>
          </cell>
          <cell r="C7654" t="str">
            <v>F522057</v>
          </cell>
          <cell r="D7654">
            <v>9</v>
          </cell>
          <cell r="E7654" t="str">
            <v>F</v>
          </cell>
        </row>
        <row r="7655">
          <cell r="B7655" t="str">
            <v>F522417</v>
          </cell>
          <cell r="C7655" t="str">
            <v>F522417</v>
          </cell>
          <cell r="D7655">
            <v>9</v>
          </cell>
          <cell r="E7655" t="str">
            <v>F</v>
          </cell>
        </row>
        <row r="7656">
          <cell r="B7656" t="str">
            <v>F526513</v>
          </cell>
          <cell r="C7656" t="str">
            <v>F526513</v>
          </cell>
          <cell r="D7656">
            <v>9</v>
          </cell>
          <cell r="E7656" t="str">
            <v>F</v>
          </cell>
        </row>
        <row r="7657">
          <cell r="B7657" t="str">
            <v>1000BPTIBOUCH</v>
          </cell>
          <cell r="C7657" t="str">
            <v>BPTIBOUCH</v>
          </cell>
          <cell r="D7657">
            <v>8</v>
          </cell>
          <cell r="E7657" t="str">
            <v>G</v>
          </cell>
        </row>
        <row r="7658">
          <cell r="B7658" t="str">
            <v>F500598</v>
          </cell>
          <cell r="C7658" t="str">
            <v>F500598</v>
          </cell>
          <cell r="D7658">
            <v>9</v>
          </cell>
          <cell r="E7658" t="str">
            <v>F</v>
          </cell>
        </row>
        <row r="7659">
          <cell r="B7659" t="str">
            <v>F500601</v>
          </cell>
          <cell r="C7659" t="str">
            <v>F500601</v>
          </cell>
          <cell r="D7659">
            <v>9</v>
          </cell>
          <cell r="E7659" t="str">
            <v>F</v>
          </cell>
        </row>
        <row r="7660">
          <cell r="B7660" t="str">
            <v>F520983</v>
          </cell>
          <cell r="C7660" t="str">
            <v>F520983</v>
          </cell>
          <cell r="D7660">
            <v>9</v>
          </cell>
          <cell r="E7660" t="str">
            <v>F</v>
          </cell>
        </row>
        <row r="7661">
          <cell r="B7661" t="str">
            <v>F521343</v>
          </cell>
          <cell r="C7661" t="str">
            <v>F521343</v>
          </cell>
          <cell r="D7661">
            <v>9</v>
          </cell>
          <cell r="E7661" t="str">
            <v>F</v>
          </cell>
        </row>
        <row r="7662">
          <cell r="B7662" t="str">
            <v>F521703</v>
          </cell>
          <cell r="C7662" t="str">
            <v>F521703</v>
          </cell>
          <cell r="D7662">
            <v>9</v>
          </cell>
          <cell r="E7662" t="str">
            <v>F</v>
          </cell>
        </row>
        <row r="7663">
          <cell r="B7663" t="str">
            <v>F522063</v>
          </cell>
          <cell r="C7663" t="str">
            <v>F522063</v>
          </cell>
          <cell r="D7663">
            <v>9</v>
          </cell>
          <cell r="E7663" t="str">
            <v>F</v>
          </cell>
        </row>
        <row r="7664">
          <cell r="B7664" t="str">
            <v>F522423</v>
          </cell>
          <cell r="C7664" t="str">
            <v>F522423</v>
          </cell>
          <cell r="D7664">
            <v>9</v>
          </cell>
          <cell r="E7664" t="str">
            <v>F</v>
          </cell>
        </row>
        <row r="7665">
          <cell r="B7665" t="str">
            <v>F526514</v>
          </cell>
          <cell r="C7665" t="str">
            <v>F526514</v>
          </cell>
          <cell r="D7665">
            <v>9</v>
          </cell>
          <cell r="E7665" t="str">
            <v>F</v>
          </cell>
        </row>
        <row r="7666">
          <cell r="B7666" t="str">
            <v>1000SUPOFPMO</v>
          </cell>
          <cell r="C7666" t="str">
            <v>SUPOFPMO</v>
          </cell>
          <cell r="D7666">
            <v>10</v>
          </cell>
          <cell r="E7666" t="str">
            <v>G</v>
          </cell>
        </row>
        <row r="7667">
          <cell r="B7667" t="str">
            <v>F500578</v>
          </cell>
          <cell r="C7667" t="str">
            <v>F500578</v>
          </cell>
          <cell r="D7667">
            <v>11</v>
          </cell>
          <cell r="E7667" t="str">
            <v>F</v>
          </cell>
        </row>
        <row r="7668">
          <cell r="B7668" t="str">
            <v>F520978</v>
          </cell>
          <cell r="C7668" t="str">
            <v>F520978</v>
          </cell>
          <cell r="D7668">
            <v>11</v>
          </cell>
          <cell r="E7668" t="str">
            <v>F</v>
          </cell>
        </row>
        <row r="7669">
          <cell r="B7669" t="str">
            <v>F521338</v>
          </cell>
          <cell r="C7669" t="str">
            <v>F521338</v>
          </cell>
          <cell r="D7669">
            <v>11</v>
          </cell>
          <cell r="E7669" t="str">
            <v>F</v>
          </cell>
        </row>
        <row r="7670">
          <cell r="B7670" t="str">
            <v>F521698</v>
          </cell>
          <cell r="C7670" t="str">
            <v>F521698</v>
          </cell>
          <cell r="D7670">
            <v>11</v>
          </cell>
          <cell r="E7670" t="str">
            <v>F</v>
          </cell>
        </row>
        <row r="7671">
          <cell r="B7671" t="str">
            <v>F522058</v>
          </cell>
          <cell r="C7671" t="str">
            <v>F522058</v>
          </cell>
          <cell r="D7671">
            <v>11</v>
          </cell>
          <cell r="E7671" t="str">
            <v>F</v>
          </cell>
        </row>
        <row r="7672">
          <cell r="B7672" t="str">
            <v>F522418</v>
          </cell>
          <cell r="C7672" t="str">
            <v>F522418</v>
          </cell>
          <cell r="D7672">
            <v>11</v>
          </cell>
          <cell r="E7672" t="str">
            <v>F</v>
          </cell>
        </row>
        <row r="7673">
          <cell r="B7673" t="str">
            <v>1000BPTIBPI</v>
          </cell>
          <cell r="C7673" t="str">
            <v>BPTIBPI</v>
          </cell>
          <cell r="D7673">
            <v>8</v>
          </cell>
          <cell r="E7673" t="str">
            <v>G</v>
          </cell>
        </row>
        <row r="7674">
          <cell r="B7674" t="str">
            <v>F500603</v>
          </cell>
          <cell r="C7674" t="str">
            <v>F500603</v>
          </cell>
          <cell r="D7674">
            <v>9</v>
          </cell>
          <cell r="E7674" t="str">
            <v>F</v>
          </cell>
        </row>
        <row r="7675">
          <cell r="B7675" t="str">
            <v>F500604</v>
          </cell>
          <cell r="C7675" t="str">
            <v>F500604</v>
          </cell>
          <cell r="D7675">
            <v>9</v>
          </cell>
          <cell r="E7675" t="str">
            <v>F</v>
          </cell>
        </row>
        <row r="7676">
          <cell r="B7676" t="str">
            <v>F500605</v>
          </cell>
          <cell r="C7676" t="str">
            <v>F500605</v>
          </cell>
          <cell r="D7676">
            <v>9</v>
          </cell>
          <cell r="E7676" t="str">
            <v>F</v>
          </cell>
        </row>
        <row r="7677">
          <cell r="B7677" t="str">
            <v>F500606</v>
          </cell>
          <cell r="C7677" t="str">
            <v>F500606</v>
          </cell>
          <cell r="D7677">
            <v>9</v>
          </cell>
          <cell r="E7677" t="str">
            <v>F</v>
          </cell>
        </row>
        <row r="7678">
          <cell r="B7678" t="str">
            <v>F500607</v>
          </cell>
          <cell r="C7678" t="str">
            <v>F500607</v>
          </cell>
          <cell r="D7678">
            <v>9</v>
          </cell>
          <cell r="E7678" t="str">
            <v>F</v>
          </cell>
        </row>
        <row r="7679">
          <cell r="B7679" t="str">
            <v>F500610</v>
          </cell>
          <cell r="C7679" t="str">
            <v>F500610</v>
          </cell>
          <cell r="D7679">
            <v>9</v>
          </cell>
          <cell r="E7679" t="str">
            <v>F</v>
          </cell>
        </row>
        <row r="7680">
          <cell r="B7680" t="str">
            <v>F500611</v>
          </cell>
          <cell r="C7680" t="str">
            <v>F500611</v>
          </cell>
          <cell r="D7680">
            <v>9</v>
          </cell>
          <cell r="E7680" t="str">
            <v>F</v>
          </cell>
        </row>
        <row r="7681">
          <cell r="B7681" t="str">
            <v>F500612</v>
          </cell>
          <cell r="C7681" t="str">
            <v>F500612</v>
          </cell>
          <cell r="D7681">
            <v>9</v>
          </cell>
          <cell r="E7681" t="str">
            <v>F</v>
          </cell>
        </row>
        <row r="7682">
          <cell r="B7682" t="str">
            <v>F500614</v>
          </cell>
          <cell r="C7682" t="str">
            <v>F500614</v>
          </cell>
          <cell r="D7682">
            <v>9</v>
          </cell>
          <cell r="E7682" t="str">
            <v>F</v>
          </cell>
        </row>
        <row r="7683">
          <cell r="B7683" t="str">
            <v>F520984</v>
          </cell>
          <cell r="C7683" t="str">
            <v>F520984</v>
          </cell>
          <cell r="D7683">
            <v>9</v>
          </cell>
          <cell r="E7683" t="str">
            <v>F</v>
          </cell>
        </row>
        <row r="7684">
          <cell r="B7684" t="str">
            <v>F521344</v>
          </cell>
          <cell r="C7684" t="str">
            <v>F521344</v>
          </cell>
          <cell r="D7684">
            <v>9</v>
          </cell>
          <cell r="E7684" t="str">
            <v>F</v>
          </cell>
        </row>
        <row r="7685">
          <cell r="B7685" t="str">
            <v>F521704</v>
          </cell>
          <cell r="C7685" t="str">
            <v>F521704</v>
          </cell>
          <cell r="D7685">
            <v>9</v>
          </cell>
          <cell r="E7685" t="str">
            <v>F</v>
          </cell>
        </row>
        <row r="7686">
          <cell r="B7686" t="str">
            <v>F522064</v>
          </cell>
          <cell r="C7686" t="str">
            <v>F522064</v>
          </cell>
          <cell r="D7686">
            <v>9</v>
          </cell>
          <cell r="E7686" t="str">
            <v>F</v>
          </cell>
        </row>
        <row r="7687">
          <cell r="B7687" t="str">
            <v>F522424</v>
          </cell>
          <cell r="C7687" t="str">
            <v>F522424</v>
          </cell>
          <cell r="D7687">
            <v>9</v>
          </cell>
          <cell r="E7687" t="str">
            <v>F</v>
          </cell>
        </row>
        <row r="7688">
          <cell r="B7688" t="str">
            <v>1000BPTIMGMT</v>
          </cell>
          <cell r="C7688" t="str">
            <v>BPTIMGMT</v>
          </cell>
          <cell r="D7688">
            <v>8</v>
          </cell>
          <cell r="E7688" t="str">
            <v>G</v>
          </cell>
        </row>
        <row r="7689">
          <cell r="B7689" t="str">
            <v>F500613</v>
          </cell>
          <cell r="C7689" t="str">
            <v>F500613</v>
          </cell>
          <cell r="D7689">
            <v>9</v>
          </cell>
          <cell r="E7689" t="str">
            <v>F</v>
          </cell>
        </row>
        <row r="7690">
          <cell r="B7690" t="str">
            <v>F500620</v>
          </cell>
          <cell r="C7690" t="str">
            <v>F500620</v>
          </cell>
          <cell r="D7690">
            <v>9</v>
          </cell>
          <cell r="E7690" t="str">
            <v>F</v>
          </cell>
        </row>
        <row r="7691">
          <cell r="B7691" t="str">
            <v>F500624</v>
          </cell>
          <cell r="C7691" t="str">
            <v>F500624</v>
          </cell>
          <cell r="D7691">
            <v>9</v>
          </cell>
          <cell r="E7691" t="str">
            <v>F</v>
          </cell>
        </row>
        <row r="7692">
          <cell r="B7692" t="str">
            <v>F520095</v>
          </cell>
          <cell r="C7692" t="str">
            <v>F520095</v>
          </cell>
          <cell r="D7692">
            <v>9</v>
          </cell>
          <cell r="E7692" t="str">
            <v>F</v>
          </cell>
        </row>
        <row r="7693">
          <cell r="B7693" t="str">
            <v>F520511</v>
          </cell>
          <cell r="C7693" t="str">
            <v>F520511</v>
          </cell>
          <cell r="D7693">
            <v>9</v>
          </cell>
          <cell r="E7693" t="str">
            <v>F</v>
          </cell>
        </row>
        <row r="7694">
          <cell r="B7694" t="str">
            <v>F520985</v>
          </cell>
          <cell r="C7694" t="str">
            <v>F520985</v>
          </cell>
          <cell r="D7694">
            <v>9</v>
          </cell>
          <cell r="E7694" t="str">
            <v>F</v>
          </cell>
        </row>
        <row r="7695">
          <cell r="B7695" t="str">
            <v>F521345</v>
          </cell>
          <cell r="C7695" t="str">
            <v>F521345</v>
          </cell>
          <cell r="D7695">
            <v>9</v>
          </cell>
          <cell r="E7695" t="str">
            <v>F</v>
          </cell>
        </row>
        <row r="7696">
          <cell r="B7696" t="str">
            <v>F521705</v>
          </cell>
          <cell r="C7696" t="str">
            <v>F521705</v>
          </cell>
          <cell r="D7696">
            <v>9</v>
          </cell>
          <cell r="E7696" t="str">
            <v>F</v>
          </cell>
        </row>
        <row r="7697">
          <cell r="B7697" t="str">
            <v>F522065</v>
          </cell>
          <cell r="C7697" t="str">
            <v>F522065</v>
          </cell>
          <cell r="D7697">
            <v>9</v>
          </cell>
          <cell r="E7697" t="str">
            <v>F</v>
          </cell>
        </row>
        <row r="7698">
          <cell r="B7698" t="str">
            <v>F522425</v>
          </cell>
          <cell r="C7698" t="str">
            <v>F522425</v>
          </cell>
          <cell r="D7698">
            <v>9</v>
          </cell>
          <cell r="E7698" t="str">
            <v>F</v>
          </cell>
        </row>
        <row r="7699">
          <cell r="B7699" t="str">
            <v>F522690</v>
          </cell>
          <cell r="C7699" t="str">
            <v>F522690</v>
          </cell>
          <cell r="D7699">
            <v>9</v>
          </cell>
          <cell r="E7699" t="str">
            <v>F</v>
          </cell>
        </row>
        <row r="7700">
          <cell r="B7700" t="str">
            <v>F526510</v>
          </cell>
          <cell r="C7700" t="str">
            <v>F526510</v>
          </cell>
          <cell r="D7700">
            <v>9</v>
          </cell>
          <cell r="E7700" t="str">
            <v>F</v>
          </cell>
        </row>
        <row r="7701">
          <cell r="B7701" t="str">
            <v>1000SUPOFMGMT</v>
          </cell>
          <cell r="C7701" t="str">
            <v>SUPOFMGMT</v>
          </cell>
          <cell r="D7701">
            <v>10</v>
          </cell>
          <cell r="E7701" t="str">
            <v>G</v>
          </cell>
        </row>
        <row r="7702">
          <cell r="B7702" t="str">
            <v>F500588</v>
          </cell>
          <cell r="C7702" t="str">
            <v>F500588</v>
          </cell>
          <cell r="D7702">
            <v>11</v>
          </cell>
          <cell r="E7702" t="str">
            <v>F</v>
          </cell>
        </row>
        <row r="7703">
          <cell r="B7703" t="str">
            <v>F500590</v>
          </cell>
          <cell r="C7703" t="str">
            <v>F500590</v>
          </cell>
          <cell r="D7703">
            <v>11</v>
          </cell>
          <cell r="E7703" t="str">
            <v>F</v>
          </cell>
        </row>
        <row r="7704">
          <cell r="B7704" t="str">
            <v>F500617</v>
          </cell>
          <cell r="C7704" t="str">
            <v>F500617</v>
          </cell>
          <cell r="D7704">
            <v>11</v>
          </cell>
          <cell r="E7704" t="str">
            <v>F</v>
          </cell>
        </row>
        <row r="7705">
          <cell r="B7705" t="str">
            <v>F520980</v>
          </cell>
          <cell r="C7705" t="str">
            <v>F520980</v>
          </cell>
          <cell r="D7705">
            <v>11</v>
          </cell>
          <cell r="E7705" t="str">
            <v>F</v>
          </cell>
        </row>
        <row r="7706">
          <cell r="B7706" t="str">
            <v>F521340</v>
          </cell>
          <cell r="C7706" t="str">
            <v>F521340</v>
          </cell>
          <cell r="D7706">
            <v>11</v>
          </cell>
          <cell r="E7706" t="str">
            <v>F</v>
          </cell>
        </row>
        <row r="7707">
          <cell r="B7707" t="str">
            <v>F521700</v>
          </cell>
          <cell r="C7707" t="str">
            <v>F521700</v>
          </cell>
          <cell r="D7707">
            <v>11</v>
          </cell>
          <cell r="E7707" t="str">
            <v>F</v>
          </cell>
        </row>
        <row r="7708">
          <cell r="B7708" t="str">
            <v>F522060</v>
          </cell>
          <cell r="C7708" t="str">
            <v>F522060</v>
          </cell>
          <cell r="D7708">
            <v>11</v>
          </cell>
          <cell r="E7708" t="str">
            <v>F</v>
          </cell>
        </row>
        <row r="7709">
          <cell r="B7709" t="str">
            <v>F522420</v>
          </cell>
          <cell r="C7709" t="str">
            <v>F522420</v>
          </cell>
          <cell r="D7709">
            <v>11</v>
          </cell>
          <cell r="E7709" t="str">
            <v>F</v>
          </cell>
        </row>
        <row r="7710">
          <cell r="B7710" t="str">
            <v>1000SUPOFPRMG</v>
          </cell>
          <cell r="C7710" t="str">
            <v>SUPOFPRMG</v>
          </cell>
          <cell r="D7710">
            <v>10</v>
          </cell>
          <cell r="E7710" t="str">
            <v>G</v>
          </cell>
        </row>
        <row r="7711">
          <cell r="B7711" t="str">
            <v>1000FSSDSS</v>
          </cell>
          <cell r="C7711" t="str">
            <v>FSSDSS</v>
          </cell>
          <cell r="D7711">
            <v>8</v>
          </cell>
          <cell r="E7711" t="str">
            <v>G</v>
          </cell>
        </row>
        <row r="7712">
          <cell r="B7712" t="str">
            <v>F500633</v>
          </cell>
          <cell r="C7712" t="str">
            <v>F500633</v>
          </cell>
          <cell r="D7712">
            <v>9</v>
          </cell>
          <cell r="E7712" t="str">
            <v>F</v>
          </cell>
        </row>
        <row r="7713">
          <cell r="B7713" t="str">
            <v>F520512</v>
          </cell>
          <cell r="C7713" t="str">
            <v>F520512</v>
          </cell>
          <cell r="D7713">
            <v>9</v>
          </cell>
          <cell r="E7713" t="str">
            <v>F</v>
          </cell>
        </row>
        <row r="7714">
          <cell r="B7714" t="str">
            <v>F520991</v>
          </cell>
          <cell r="C7714" t="str">
            <v>F520991</v>
          </cell>
          <cell r="D7714">
            <v>9</v>
          </cell>
          <cell r="E7714" t="str">
            <v>F</v>
          </cell>
        </row>
        <row r="7715">
          <cell r="B7715" t="str">
            <v>F521351</v>
          </cell>
          <cell r="C7715" t="str">
            <v>F521351</v>
          </cell>
          <cell r="D7715">
            <v>9</v>
          </cell>
          <cell r="E7715" t="str">
            <v>F</v>
          </cell>
        </row>
        <row r="7716">
          <cell r="B7716" t="str">
            <v>F521711</v>
          </cell>
          <cell r="C7716" t="str">
            <v>F521711</v>
          </cell>
          <cell r="D7716">
            <v>9</v>
          </cell>
          <cell r="E7716" t="str">
            <v>F</v>
          </cell>
        </row>
        <row r="7717">
          <cell r="B7717" t="str">
            <v>F522071</v>
          </cell>
          <cell r="C7717" t="str">
            <v>F522071</v>
          </cell>
          <cell r="D7717">
            <v>9</v>
          </cell>
          <cell r="E7717" t="str">
            <v>F</v>
          </cell>
        </row>
        <row r="7718">
          <cell r="B7718" t="str">
            <v>F522431</v>
          </cell>
          <cell r="C7718" t="str">
            <v>F522431</v>
          </cell>
          <cell r="D7718">
            <v>9</v>
          </cell>
          <cell r="E7718" t="str">
            <v>F</v>
          </cell>
        </row>
        <row r="7719">
          <cell r="B7719" t="str">
            <v>F526511</v>
          </cell>
          <cell r="C7719" t="str">
            <v>F526511</v>
          </cell>
          <cell r="D7719">
            <v>9</v>
          </cell>
          <cell r="E7719" t="str">
            <v>F</v>
          </cell>
        </row>
        <row r="7720">
          <cell r="B7720" t="str">
            <v>1000HSAM</v>
          </cell>
          <cell r="C7720" t="str">
            <v>HSAM</v>
          </cell>
          <cell r="D7720">
            <v>10</v>
          </cell>
          <cell r="E7720" t="str">
            <v>G</v>
          </cell>
        </row>
        <row r="7721">
          <cell r="B7721" t="str">
            <v>F500616</v>
          </cell>
          <cell r="C7721" t="str">
            <v>F500616</v>
          </cell>
          <cell r="D7721">
            <v>11</v>
          </cell>
          <cell r="E7721" t="str">
            <v>F</v>
          </cell>
        </row>
        <row r="7722">
          <cell r="B7722" t="str">
            <v>F500621</v>
          </cell>
          <cell r="C7722" t="str">
            <v>F500621</v>
          </cell>
          <cell r="D7722">
            <v>11</v>
          </cell>
          <cell r="E7722" t="str">
            <v>F</v>
          </cell>
        </row>
        <row r="7723">
          <cell r="B7723" t="str">
            <v>F520986</v>
          </cell>
          <cell r="C7723" t="str">
            <v>F520986</v>
          </cell>
          <cell r="D7723">
            <v>11</v>
          </cell>
          <cell r="E7723" t="str">
            <v>F</v>
          </cell>
        </row>
        <row r="7724">
          <cell r="B7724" t="str">
            <v>F521346</v>
          </cell>
          <cell r="C7724" t="str">
            <v>F521346</v>
          </cell>
          <cell r="D7724">
            <v>11</v>
          </cell>
          <cell r="E7724" t="str">
            <v>F</v>
          </cell>
        </row>
        <row r="7725">
          <cell r="B7725" t="str">
            <v>F521706</v>
          </cell>
          <cell r="C7725" t="str">
            <v>F521706</v>
          </cell>
          <cell r="D7725">
            <v>11</v>
          </cell>
          <cell r="E7725" t="str">
            <v>F</v>
          </cell>
        </row>
        <row r="7726">
          <cell r="B7726" t="str">
            <v>F522066</v>
          </cell>
          <cell r="C7726" t="str">
            <v>F522066</v>
          </cell>
          <cell r="D7726">
            <v>11</v>
          </cell>
          <cell r="E7726" t="str">
            <v>F</v>
          </cell>
        </row>
        <row r="7727">
          <cell r="B7727" t="str">
            <v>F522426</v>
          </cell>
          <cell r="C7727" t="str">
            <v>F522426</v>
          </cell>
          <cell r="D7727">
            <v>11</v>
          </cell>
          <cell r="E7727" t="str">
            <v>F</v>
          </cell>
        </row>
        <row r="7728">
          <cell r="B7728" t="str">
            <v>1000ORGCHNG</v>
          </cell>
          <cell r="C7728" t="str">
            <v>ORGCHNG</v>
          </cell>
          <cell r="D7728">
            <v>8</v>
          </cell>
          <cell r="E7728" t="str">
            <v>G</v>
          </cell>
        </row>
        <row r="7729">
          <cell r="B7729" t="str">
            <v>F500625</v>
          </cell>
          <cell r="C7729" t="str">
            <v>F500625</v>
          </cell>
          <cell r="D7729">
            <v>9</v>
          </cell>
          <cell r="E7729" t="str">
            <v>F</v>
          </cell>
        </row>
        <row r="7730">
          <cell r="B7730" t="str">
            <v>F500626</v>
          </cell>
          <cell r="C7730" t="str">
            <v>F500626</v>
          </cell>
          <cell r="D7730">
            <v>9</v>
          </cell>
          <cell r="E7730" t="str">
            <v>F</v>
          </cell>
        </row>
        <row r="7731">
          <cell r="B7731" t="str">
            <v>F520989</v>
          </cell>
          <cell r="C7731" t="str">
            <v>F520989</v>
          </cell>
          <cell r="D7731">
            <v>9</v>
          </cell>
          <cell r="E7731" t="str">
            <v>F</v>
          </cell>
        </row>
        <row r="7732">
          <cell r="B7732" t="str">
            <v>F521349</v>
          </cell>
          <cell r="C7732" t="str">
            <v>F521349</v>
          </cell>
          <cell r="D7732">
            <v>9</v>
          </cell>
          <cell r="E7732" t="str">
            <v>F</v>
          </cell>
        </row>
        <row r="7733">
          <cell r="B7733" t="str">
            <v>F521709</v>
          </cell>
          <cell r="C7733" t="str">
            <v>F521709</v>
          </cell>
          <cell r="D7733">
            <v>9</v>
          </cell>
          <cell r="E7733" t="str">
            <v>F</v>
          </cell>
        </row>
        <row r="7734">
          <cell r="B7734" t="str">
            <v>F522069</v>
          </cell>
          <cell r="C7734" t="str">
            <v>F522069</v>
          </cell>
          <cell r="D7734">
            <v>9</v>
          </cell>
          <cell r="E7734" t="str">
            <v>F</v>
          </cell>
        </row>
        <row r="7735">
          <cell r="B7735" t="str">
            <v>F522429</v>
          </cell>
          <cell r="C7735" t="str">
            <v>F522429</v>
          </cell>
          <cell r="D7735">
            <v>9</v>
          </cell>
          <cell r="E7735" t="str">
            <v>F</v>
          </cell>
        </row>
        <row r="7736">
          <cell r="B7736" t="str">
            <v>F526512</v>
          </cell>
          <cell r="C7736" t="str">
            <v>F526512</v>
          </cell>
          <cell r="D7736">
            <v>9</v>
          </cell>
          <cell r="E7736" t="str">
            <v>F</v>
          </cell>
        </row>
        <row r="7737">
          <cell r="B7737" t="str">
            <v>1000SUPOFDEP</v>
          </cell>
          <cell r="C7737" t="str">
            <v>SUPOFDEP</v>
          </cell>
          <cell r="D7737">
            <v>10</v>
          </cell>
          <cell r="E7737" t="str">
            <v>G</v>
          </cell>
        </row>
        <row r="7738">
          <cell r="B7738" t="str">
            <v>F500591</v>
          </cell>
          <cell r="C7738" t="str">
            <v>F500591</v>
          </cell>
          <cell r="D7738">
            <v>11</v>
          </cell>
          <cell r="E7738" t="str">
            <v>F</v>
          </cell>
        </row>
        <row r="7739">
          <cell r="B7739" t="str">
            <v>F520981</v>
          </cell>
          <cell r="C7739" t="str">
            <v>F520981</v>
          </cell>
          <cell r="D7739">
            <v>11</v>
          </cell>
          <cell r="E7739" t="str">
            <v>F</v>
          </cell>
        </row>
        <row r="7740">
          <cell r="B7740" t="str">
            <v>F521341</v>
          </cell>
          <cell r="C7740" t="str">
            <v>F521341</v>
          </cell>
          <cell r="D7740">
            <v>11</v>
          </cell>
          <cell r="E7740" t="str">
            <v>F</v>
          </cell>
        </row>
        <row r="7741">
          <cell r="B7741" t="str">
            <v>F521701</v>
          </cell>
          <cell r="C7741" t="str">
            <v>F521701</v>
          </cell>
          <cell r="D7741">
            <v>11</v>
          </cell>
          <cell r="E7741" t="str">
            <v>F</v>
          </cell>
        </row>
        <row r="7742">
          <cell r="B7742" t="str">
            <v>F522061</v>
          </cell>
          <cell r="C7742" t="str">
            <v>F522061</v>
          </cell>
          <cell r="D7742">
            <v>11</v>
          </cell>
          <cell r="E7742" t="str">
            <v>F</v>
          </cell>
        </row>
        <row r="7743">
          <cell r="B7743" t="str">
            <v>F522421</v>
          </cell>
          <cell r="C7743" t="str">
            <v>F522421</v>
          </cell>
          <cell r="D7743">
            <v>11</v>
          </cell>
          <cell r="E7743" t="str">
            <v>F</v>
          </cell>
        </row>
        <row r="7744">
          <cell r="B7744" t="str">
            <v>1000SUPOFGOV</v>
          </cell>
          <cell r="C7744" t="str">
            <v>SUPOFGOV</v>
          </cell>
          <cell r="D7744">
            <v>10</v>
          </cell>
          <cell r="E7744" t="str">
            <v>G</v>
          </cell>
        </row>
        <row r="7745">
          <cell r="B7745" t="str">
            <v>F500581</v>
          </cell>
          <cell r="C7745" t="str">
            <v>F500581</v>
          </cell>
          <cell r="D7745">
            <v>11</v>
          </cell>
          <cell r="E7745" t="str">
            <v>F</v>
          </cell>
        </row>
        <row r="7746">
          <cell r="B7746" t="str">
            <v>F520326</v>
          </cell>
          <cell r="C7746" t="str">
            <v>F520326</v>
          </cell>
          <cell r="D7746">
            <v>11</v>
          </cell>
          <cell r="E7746" t="str">
            <v>F</v>
          </cell>
        </row>
        <row r="7747">
          <cell r="B7747" t="str">
            <v>F520979</v>
          </cell>
          <cell r="C7747" t="str">
            <v>F520979</v>
          </cell>
          <cell r="D7747">
            <v>11</v>
          </cell>
          <cell r="E7747" t="str">
            <v>F</v>
          </cell>
        </row>
        <row r="7748">
          <cell r="B7748" t="str">
            <v>F521339</v>
          </cell>
          <cell r="C7748" t="str">
            <v>F521339</v>
          </cell>
          <cell r="D7748">
            <v>11</v>
          </cell>
          <cell r="E7748" t="str">
            <v>F</v>
          </cell>
        </row>
        <row r="7749">
          <cell r="B7749" t="str">
            <v>F521699</v>
          </cell>
          <cell r="C7749" t="str">
            <v>F521699</v>
          </cell>
          <cell r="D7749">
            <v>11</v>
          </cell>
          <cell r="E7749" t="str">
            <v>F</v>
          </cell>
        </row>
        <row r="7750">
          <cell r="B7750" t="str">
            <v>F522059</v>
          </cell>
          <cell r="C7750" t="str">
            <v>F522059</v>
          </cell>
          <cell r="D7750">
            <v>11</v>
          </cell>
          <cell r="E7750" t="str">
            <v>F</v>
          </cell>
        </row>
        <row r="7751">
          <cell r="B7751" t="str">
            <v>F522419</v>
          </cell>
          <cell r="C7751" t="str">
            <v>F522419</v>
          </cell>
          <cell r="D7751">
            <v>11</v>
          </cell>
          <cell r="E7751" t="str">
            <v>F</v>
          </cell>
        </row>
        <row r="7752">
          <cell r="B7752" t="str">
            <v>1000DCM</v>
          </cell>
          <cell r="C7752" t="str">
            <v>DCM</v>
          </cell>
          <cell r="D7752">
            <v>6</v>
          </cell>
          <cell r="E7752" t="str">
            <v>G</v>
          </cell>
        </row>
        <row r="7753">
          <cell r="B7753" t="str">
            <v>1000NWDIVDCM</v>
          </cell>
          <cell r="C7753" t="str">
            <v>NWDIVDCM</v>
          </cell>
          <cell r="D7753">
            <v>8</v>
          </cell>
          <cell r="E7753" t="str">
            <v>G</v>
          </cell>
        </row>
        <row r="7754">
          <cell r="B7754" t="str">
            <v>1000CENCONMGT</v>
          </cell>
          <cell r="C7754" t="str">
            <v>CENCONMGT</v>
          </cell>
          <cell r="D7754">
            <v>10</v>
          </cell>
          <cell r="E7754" t="str">
            <v>G</v>
          </cell>
        </row>
        <row r="7755">
          <cell r="B7755" t="str">
            <v>F502470</v>
          </cell>
          <cell r="C7755" t="str">
            <v>F502470</v>
          </cell>
          <cell r="D7755">
            <v>11</v>
          </cell>
          <cell r="E7755" t="str">
            <v>F</v>
          </cell>
        </row>
        <row r="7756">
          <cell r="B7756" t="str">
            <v>F502471</v>
          </cell>
          <cell r="C7756" t="str">
            <v>F502471</v>
          </cell>
          <cell r="D7756">
            <v>11</v>
          </cell>
          <cell r="E7756" t="str">
            <v>F</v>
          </cell>
        </row>
        <row r="7757">
          <cell r="B7757" t="str">
            <v>F502473</v>
          </cell>
          <cell r="C7757" t="str">
            <v>F502473</v>
          </cell>
          <cell r="D7757">
            <v>11</v>
          </cell>
          <cell r="E7757" t="str">
            <v>F</v>
          </cell>
        </row>
        <row r="7758">
          <cell r="B7758" t="str">
            <v>F502474</v>
          </cell>
          <cell r="C7758" t="str">
            <v>F502474</v>
          </cell>
          <cell r="D7758">
            <v>11</v>
          </cell>
          <cell r="E7758" t="str">
            <v>F</v>
          </cell>
        </row>
        <row r="7759">
          <cell r="B7759" t="str">
            <v>F520535</v>
          </cell>
          <cell r="C7759" t="str">
            <v>F520535</v>
          </cell>
          <cell r="D7759">
            <v>11</v>
          </cell>
          <cell r="E7759" t="str">
            <v>F</v>
          </cell>
        </row>
        <row r="7760">
          <cell r="B7760" t="str">
            <v>F520601</v>
          </cell>
          <cell r="C7760" t="str">
            <v>F520601</v>
          </cell>
          <cell r="D7760">
            <v>11</v>
          </cell>
          <cell r="E7760" t="str">
            <v>F</v>
          </cell>
        </row>
        <row r="7761">
          <cell r="B7761" t="str">
            <v>F520644</v>
          </cell>
          <cell r="C7761" t="str">
            <v>F520644</v>
          </cell>
          <cell r="D7761">
            <v>11</v>
          </cell>
          <cell r="E7761" t="str">
            <v>F</v>
          </cell>
        </row>
        <row r="7762">
          <cell r="B7762" t="str">
            <v>F520675</v>
          </cell>
          <cell r="C7762" t="str">
            <v>F520675</v>
          </cell>
          <cell r="D7762">
            <v>11</v>
          </cell>
          <cell r="E7762" t="str">
            <v>F</v>
          </cell>
        </row>
        <row r="7763">
          <cell r="B7763" t="str">
            <v>F520721</v>
          </cell>
          <cell r="C7763" t="str">
            <v>F520721</v>
          </cell>
          <cell r="D7763">
            <v>11</v>
          </cell>
          <cell r="E7763" t="str">
            <v>F</v>
          </cell>
        </row>
        <row r="7764">
          <cell r="B7764" t="str">
            <v>F520992</v>
          </cell>
          <cell r="C7764" t="str">
            <v>F520992</v>
          </cell>
          <cell r="D7764">
            <v>11</v>
          </cell>
          <cell r="E7764" t="str">
            <v>F</v>
          </cell>
        </row>
        <row r="7765">
          <cell r="B7765" t="str">
            <v>F521352</v>
          </cell>
          <cell r="C7765" t="str">
            <v>F521352</v>
          </cell>
          <cell r="D7765">
            <v>11</v>
          </cell>
          <cell r="E7765" t="str">
            <v>F</v>
          </cell>
        </row>
        <row r="7766">
          <cell r="B7766" t="str">
            <v>F521712</v>
          </cell>
          <cell r="C7766" t="str">
            <v>F521712</v>
          </cell>
          <cell r="D7766">
            <v>11</v>
          </cell>
          <cell r="E7766" t="str">
            <v>F</v>
          </cell>
        </row>
        <row r="7767">
          <cell r="B7767" t="str">
            <v>F522072</v>
          </cell>
          <cell r="C7767" t="str">
            <v>F522072</v>
          </cell>
          <cell r="D7767">
            <v>11</v>
          </cell>
          <cell r="E7767" t="str">
            <v>F</v>
          </cell>
        </row>
        <row r="7768">
          <cell r="B7768" t="str">
            <v>F522432</v>
          </cell>
          <cell r="C7768" t="str">
            <v>F522432</v>
          </cell>
          <cell r="D7768">
            <v>11</v>
          </cell>
          <cell r="E7768" t="str">
            <v>F</v>
          </cell>
        </row>
        <row r="7769">
          <cell r="B7769" t="str">
            <v>F522646</v>
          </cell>
          <cell r="C7769" t="str">
            <v>F522646</v>
          </cell>
          <cell r="D7769">
            <v>11</v>
          </cell>
          <cell r="E7769" t="str">
            <v>F</v>
          </cell>
        </row>
        <row r="7770">
          <cell r="B7770" t="str">
            <v>F523375</v>
          </cell>
          <cell r="C7770" t="str">
            <v>F523375</v>
          </cell>
          <cell r="D7770">
            <v>11</v>
          </cell>
          <cell r="E7770" t="str">
            <v>F</v>
          </cell>
        </row>
        <row r="7771">
          <cell r="B7771" t="str">
            <v>1000DESUGCONV</v>
          </cell>
          <cell r="C7771" t="str">
            <v>DESUGCONV</v>
          </cell>
          <cell r="D7771">
            <v>12</v>
          </cell>
          <cell r="E7771" t="str">
            <v>G</v>
          </cell>
        </row>
        <row r="7772">
          <cell r="B7772" t="str">
            <v>F520327</v>
          </cell>
          <cell r="C7772" t="str">
            <v>F520327</v>
          </cell>
          <cell r="D7772">
            <v>13</v>
          </cell>
          <cell r="E7772" t="str">
            <v>F</v>
          </cell>
        </row>
        <row r="7773">
          <cell r="B7773" t="str">
            <v>F520439</v>
          </cell>
          <cell r="C7773" t="str">
            <v>F520439</v>
          </cell>
          <cell r="D7773">
            <v>13</v>
          </cell>
          <cell r="E7773" t="str">
            <v>F</v>
          </cell>
        </row>
        <row r="7774">
          <cell r="B7774" t="str">
            <v>F521120</v>
          </cell>
          <cell r="C7774" t="str">
            <v>F521120</v>
          </cell>
          <cell r="D7774">
            <v>13</v>
          </cell>
          <cell r="E7774" t="str">
            <v>F</v>
          </cell>
        </row>
        <row r="7775">
          <cell r="B7775" t="str">
            <v>F521480</v>
          </cell>
          <cell r="C7775" t="str">
            <v>F521480</v>
          </cell>
          <cell r="D7775">
            <v>13</v>
          </cell>
          <cell r="E7775" t="str">
            <v>F</v>
          </cell>
        </row>
        <row r="7776">
          <cell r="B7776" t="str">
            <v>F521840</v>
          </cell>
          <cell r="C7776" t="str">
            <v>F521840</v>
          </cell>
          <cell r="D7776">
            <v>13</v>
          </cell>
          <cell r="E7776" t="str">
            <v>F</v>
          </cell>
        </row>
        <row r="7777">
          <cell r="B7777" t="str">
            <v>F522200</v>
          </cell>
          <cell r="C7777" t="str">
            <v>F522200</v>
          </cell>
          <cell r="D7777">
            <v>13</v>
          </cell>
          <cell r="E7777" t="str">
            <v>F</v>
          </cell>
        </row>
        <row r="7778">
          <cell r="B7778" t="str">
            <v>F522560</v>
          </cell>
          <cell r="C7778" t="str">
            <v>F522560</v>
          </cell>
          <cell r="D7778">
            <v>13</v>
          </cell>
          <cell r="E7778" t="str">
            <v>F</v>
          </cell>
        </row>
        <row r="7779">
          <cell r="B7779" t="str">
            <v>F523235</v>
          </cell>
          <cell r="C7779" t="str">
            <v>F523235</v>
          </cell>
          <cell r="D7779">
            <v>13</v>
          </cell>
          <cell r="E7779" t="str">
            <v>F</v>
          </cell>
        </row>
        <row r="7780">
          <cell r="B7780" t="str">
            <v>1000INFREPL</v>
          </cell>
          <cell r="C7780" t="str">
            <v>INFREPL</v>
          </cell>
          <cell r="D7780">
            <v>12</v>
          </cell>
          <cell r="E7780" t="str">
            <v>G</v>
          </cell>
        </row>
        <row r="7781">
          <cell r="B7781" t="str">
            <v>F520436</v>
          </cell>
          <cell r="C7781" t="str">
            <v>F520436</v>
          </cell>
          <cell r="D7781">
            <v>13</v>
          </cell>
          <cell r="E7781" t="str">
            <v>F</v>
          </cell>
        </row>
        <row r="7782">
          <cell r="B7782" t="str">
            <v>F520548</v>
          </cell>
          <cell r="C7782" t="str">
            <v>F520548</v>
          </cell>
          <cell r="D7782">
            <v>13</v>
          </cell>
          <cell r="E7782" t="str">
            <v>F</v>
          </cell>
        </row>
        <row r="7783">
          <cell r="B7783" t="str">
            <v>F520593</v>
          </cell>
          <cell r="C7783" t="str">
            <v>F520593</v>
          </cell>
          <cell r="D7783">
            <v>13</v>
          </cell>
          <cell r="E7783" t="str">
            <v>F</v>
          </cell>
        </row>
        <row r="7784">
          <cell r="B7784" t="str">
            <v>F521139</v>
          </cell>
          <cell r="C7784" t="str">
            <v>F521139</v>
          </cell>
          <cell r="D7784">
            <v>13</v>
          </cell>
          <cell r="E7784" t="str">
            <v>F</v>
          </cell>
        </row>
        <row r="7785">
          <cell r="B7785" t="str">
            <v>F521499</v>
          </cell>
          <cell r="C7785" t="str">
            <v>F521499</v>
          </cell>
          <cell r="D7785">
            <v>13</v>
          </cell>
          <cell r="E7785" t="str">
            <v>F</v>
          </cell>
        </row>
        <row r="7786">
          <cell r="B7786" t="str">
            <v>F521859</v>
          </cell>
          <cell r="C7786" t="str">
            <v>F521859</v>
          </cell>
          <cell r="D7786">
            <v>13</v>
          </cell>
          <cell r="E7786" t="str">
            <v>F</v>
          </cell>
        </row>
        <row r="7787">
          <cell r="B7787" t="str">
            <v>F522219</v>
          </cell>
          <cell r="C7787" t="str">
            <v>F522219</v>
          </cell>
          <cell r="D7787">
            <v>13</v>
          </cell>
          <cell r="E7787" t="str">
            <v>F</v>
          </cell>
        </row>
        <row r="7788">
          <cell r="B7788" t="str">
            <v>F522579</v>
          </cell>
          <cell r="C7788" t="str">
            <v>F522579</v>
          </cell>
          <cell r="D7788">
            <v>13</v>
          </cell>
          <cell r="E7788" t="str">
            <v>F</v>
          </cell>
        </row>
        <row r="7789">
          <cell r="B7789" t="str">
            <v>1000MATMGOVST</v>
          </cell>
          <cell r="C7789" t="str">
            <v>MATMGOVST</v>
          </cell>
          <cell r="D7789">
            <v>12</v>
          </cell>
          <cell r="E7789" t="str">
            <v>G</v>
          </cell>
        </row>
        <row r="7790">
          <cell r="B7790" t="str">
            <v>1000DOMRPC</v>
          </cell>
          <cell r="C7790" t="str">
            <v>DOMRPC</v>
          </cell>
          <cell r="D7790">
            <v>14</v>
          </cell>
          <cell r="E7790" t="str">
            <v>G</v>
          </cell>
        </row>
        <row r="7791">
          <cell r="B7791" t="str">
            <v>1000NCSTRPC</v>
          </cell>
          <cell r="C7791" t="str">
            <v>NCSTRPC</v>
          </cell>
          <cell r="D7791">
            <v>14</v>
          </cell>
          <cell r="E7791" t="str">
            <v>G</v>
          </cell>
        </row>
        <row r="7792">
          <cell r="B7792" t="str">
            <v>F521166</v>
          </cell>
          <cell r="C7792" t="str">
            <v>F521166</v>
          </cell>
          <cell r="D7792">
            <v>15</v>
          </cell>
          <cell r="E7792" t="str">
            <v>F</v>
          </cell>
        </row>
        <row r="7793">
          <cell r="B7793" t="str">
            <v>F521526</v>
          </cell>
          <cell r="C7793" t="str">
            <v>F521526</v>
          </cell>
          <cell r="D7793">
            <v>15</v>
          </cell>
          <cell r="E7793" t="str">
            <v>F</v>
          </cell>
        </row>
        <row r="7794">
          <cell r="B7794" t="str">
            <v>F521886</v>
          </cell>
          <cell r="C7794" t="str">
            <v>F521886</v>
          </cell>
          <cell r="D7794">
            <v>15</v>
          </cell>
          <cell r="E7794" t="str">
            <v>F</v>
          </cell>
        </row>
        <row r="7795">
          <cell r="B7795" t="str">
            <v>F522246</v>
          </cell>
          <cell r="C7795" t="str">
            <v>F522246</v>
          </cell>
          <cell r="D7795">
            <v>15</v>
          </cell>
          <cell r="E7795" t="str">
            <v>F</v>
          </cell>
        </row>
        <row r="7796">
          <cell r="B7796" t="str">
            <v>F522606</v>
          </cell>
          <cell r="C7796" t="str">
            <v>F522606</v>
          </cell>
          <cell r="D7796">
            <v>15</v>
          </cell>
          <cell r="E7796" t="str">
            <v>F</v>
          </cell>
        </row>
        <row r="7797">
          <cell r="B7797" t="str">
            <v>1000RIALTORPC</v>
          </cell>
          <cell r="C7797" t="str">
            <v>RIALTORPC</v>
          </cell>
          <cell r="D7797">
            <v>14</v>
          </cell>
          <cell r="E7797" t="str">
            <v>G</v>
          </cell>
        </row>
        <row r="7798">
          <cell r="B7798" t="str">
            <v>F521163</v>
          </cell>
          <cell r="C7798" t="str">
            <v>F521163</v>
          </cell>
          <cell r="D7798">
            <v>15</v>
          </cell>
          <cell r="E7798" t="str">
            <v>F</v>
          </cell>
        </row>
        <row r="7799">
          <cell r="B7799" t="str">
            <v>F521523</v>
          </cell>
          <cell r="C7799" t="str">
            <v>F521523</v>
          </cell>
          <cell r="D7799">
            <v>15</v>
          </cell>
          <cell r="E7799" t="str">
            <v>F</v>
          </cell>
        </row>
        <row r="7800">
          <cell r="B7800" t="str">
            <v>F521883</v>
          </cell>
          <cell r="C7800" t="str">
            <v>F521883</v>
          </cell>
          <cell r="D7800">
            <v>15</v>
          </cell>
          <cell r="E7800" t="str">
            <v>F</v>
          </cell>
        </row>
        <row r="7801">
          <cell r="B7801" t="str">
            <v>F522243</v>
          </cell>
          <cell r="C7801" t="str">
            <v>F522243</v>
          </cell>
          <cell r="D7801">
            <v>15</v>
          </cell>
          <cell r="E7801" t="str">
            <v>F</v>
          </cell>
        </row>
        <row r="7802">
          <cell r="B7802" t="str">
            <v>F522603</v>
          </cell>
          <cell r="C7802" t="str">
            <v>F522603</v>
          </cell>
          <cell r="D7802">
            <v>15</v>
          </cell>
          <cell r="E7802" t="str">
            <v>F</v>
          </cell>
        </row>
        <row r="7803">
          <cell r="B7803" t="str">
            <v>1000OHDETINSP</v>
          </cell>
          <cell r="C7803" t="str">
            <v>OHDETINSP</v>
          </cell>
          <cell r="D7803">
            <v>12</v>
          </cell>
          <cell r="E7803" t="str">
            <v>G</v>
          </cell>
        </row>
        <row r="7804">
          <cell r="B7804" t="str">
            <v>F520396</v>
          </cell>
          <cell r="C7804" t="str">
            <v>F520396</v>
          </cell>
          <cell r="D7804">
            <v>13</v>
          </cell>
          <cell r="E7804" t="str">
            <v>F</v>
          </cell>
        </row>
        <row r="7805">
          <cell r="B7805" t="str">
            <v>F520540</v>
          </cell>
          <cell r="C7805" t="str">
            <v>F520540</v>
          </cell>
          <cell r="D7805">
            <v>13</v>
          </cell>
          <cell r="E7805" t="str">
            <v>F</v>
          </cell>
        </row>
        <row r="7806">
          <cell r="B7806" t="str">
            <v>F521138</v>
          </cell>
          <cell r="C7806" t="str">
            <v>F521138</v>
          </cell>
          <cell r="D7806">
            <v>13</v>
          </cell>
          <cell r="E7806" t="str">
            <v>F</v>
          </cell>
        </row>
        <row r="7807">
          <cell r="B7807" t="str">
            <v>F521498</v>
          </cell>
          <cell r="C7807" t="str">
            <v>F521498</v>
          </cell>
          <cell r="D7807">
            <v>13</v>
          </cell>
          <cell r="E7807" t="str">
            <v>F</v>
          </cell>
        </row>
        <row r="7808">
          <cell r="B7808" t="str">
            <v>F521858</v>
          </cell>
          <cell r="C7808" t="str">
            <v>F521858</v>
          </cell>
          <cell r="D7808">
            <v>13</v>
          </cell>
          <cell r="E7808" t="str">
            <v>F</v>
          </cell>
        </row>
        <row r="7809">
          <cell r="B7809" t="str">
            <v>F522218</v>
          </cell>
          <cell r="C7809" t="str">
            <v>F522218</v>
          </cell>
          <cell r="D7809">
            <v>13</v>
          </cell>
          <cell r="E7809" t="str">
            <v>F</v>
          </cell>
        </row>
        <row r="7810">
          <cell r="B7810" t="str">
            <v>F522578</v>
          </cell>
          <cell r="C7810" t="str">
            <v>F522578</v>
          </cell>
          <cell r="D7810">
            <v>13</v>
          </cell>
          <cell r="E7810" t="str">
            <v>F</v>
          </cell>
        </row>
        <row r="7811">
          <cell r="B7811" t="str">
            <v>F522641</v>
          </cell>
          <cell r="C7811" t="str">
            <v>F522641</v>
          </cell>
          <cell r="D7811">
            <v>13</v>
          </cell>
          <cell r="E7811" t="str">
            <v>F</v>
          </cell>
        </row>
        <row r="7812">
          <cell r="B7812" t="str">
            <v>F522642</v>
          </cell>
          <cell r="C7812" t="str">
            <v>F522642</v>
          </cell>
          <cell r="D7812">
            <v>13</v>
          </cell>
          <cell r="E7812" t="str">
            <v>F</v>
          </cell>
        </row>
        <row r="7813">
          <cell r="B7813" t="str">
            <v>F522643</v>
          </cell>
          <cell r="C7813" t="str">
            <v>F522643</v>
          </cell>
          <cell r="D7813">
            <v>13</v>
          </cell>
          <cell r="E7813" t="str">
            <v>F</v>
          </cell>
        </row>
        <row r="7814">
          <cell r="B7814" t="str">
            <v>F522644</v>
          </cell>
          <cell r="C7814" t="str">
            <v>F522644</v>
          </cell>
          <cell r="D7814">
            <v>13</v>
          </cell>
          <cell r="E7814" t="str">
            <v>F</v>
          </cell>
        </row>
        <row r="7815">
          <cell r="B7815" t="str">
            <v>F523382</v>
          </cell>
          <cell r="C7815" t="str">
            <v>F523382</v>
          </cell>
          <cell r="D7815">
            <v>13</v>
          </cell>
          <cell r="E7815" t="str">
            <v>F</v>
          </cell>
        </row>
        <row r="7816">
          <cell r="B7816" t="str">
            <v>F523390</v>
          </cell>
          <cell r="C7816" t="str">
            <v>F523390</v>
          </cell>
          <cell r="D7816">
            <v>13</v>
          </cell>
          <cell r="E7816" t="str">
            <v>F</v>
          </cell>
        </row>
        <row r="7817">
          <cell r="B7817" t="str">
            <v>1000PWRDPRJS</v>
          </cell>
          <cell r="C7817" t="str">
            <v>PWRDPRJS</v>
          </cell>
          <cell r="D7817">
            <v>12</v>
          </cell>
          <cell r="E7817" t="str">
            <v>G</v>
          </cell>
        </row>
        <row r="7818">
          <cell r="B7818" t="str">
            <v>1000VEGMGMT</v>
          </cell>
          <cell r="C7818" t="str">
            <v>VEGMGMT</v>
          </cell>
          <cell r="D7818">
            <v>12</v>
          </cell>
          <cell r="E7818" t="str">
            <v>G</v>
          </cell>
        </row>
        <row r="7819">
          <cell r="B7819" t="str">
            <v>F520780</v>
          </cell>
          <cell r="C7819" t="str">
            <v>F520780</v>
          </cell>
          <cell r="D7819">
            <v>13</v>
          </cell>
          <cell r="E7819" t="str">
            <v>F</v>
          </cell>
        </row>
        <row r="7820">
          <cell r="B7820" t="str">
            <v>F520781</v>
          </cell>
          <cell r="C7820" t="str">
            <v>F520781</v>
          </cell>
          <cell r="D7820">
            <v>13</v>
          </cell>
          <cell r="E7820" t="str">
            <v>F</v>
          </cell>
        </row>
        <row r="7821">
          <cell r="B7821" t="str">
            <v>F520782</v>
          </cell>
          <cell r="C7821" t="str">
            <v>F520782</v>
          </cell>
          <cell r="D7821">
            <v>13</v>
          </cell>
          <cell r="E7821" t="str">
            <v>F</v>
          </cell>
        </row>
        <row r="7822">
          <cell r="B7822" t="str">
            <v>F520783</v>
          </cell>
          <cell r="C7822" t="str">
            <v>F520783</v>
          </cell>
          <cell r="D7822">
            <v>13</v>
          </cell>
          <cell r="E7822" t="str">
            <v>F</v>
          </cell>
        </row>
        <row r="7823">
          <cell r="B7823" t="str">
            <v>F520784</v>
          </cell>
          <cell r="C7823" t="str">
            <v>F520784</v>
          </cell>
          <cell r="D7823">
            <v>13</v>
          </cell>
          <cell r="E7823" t="str">
            <v>F</v>
          </cell>
        </row>
        <row r="7824">
          <cell r="B7824" t="str">
            <v>F521196</v>
          </cell>
          <cell r="C7824" t="str">
            <v>F521196</v>
          </cell>
          <cell r="D7824">
            <v>13</v>
          </cell>
          <cell r="E7824" t="str">
            <v>F</v>
          </cell>
        </row>
        <row r="7825">
          <cell r="B7825" t="str">
            <v>F521556</v>
          </cell>
          <cell r="C7825" t="str">
            <v>F521556</v>
          </cell>
          <cell r="D7825">
            <v>13</v>
          </cell>
          <cell r="E7825" t="str">
            <v>F</v>
          </cell>
        </row>
        <row r="7826">
          <cell r="B7826" t="str">
            <v>F521916</v>
          </cell>
          <cell r="C7826" t="str">
            <v>F521916</v>
          </cell>
          <cell r="D7826">
            <v>13</v>
          </cell>
          <cell r="E7826" t="str">
            <v>F</v>
          </cell>
        </row>
        <row r="7827">
          <cell r="B7827" t="str">
            <v>F522276</v>
          </cell>
          <cell r="C7827" t="str">
            <v>F522276</v>
          </cell>
          <cell r="D7827">
            <v>13</v>
          </cell>
          <cell r="E7827" t="str">
            <v>F</v>
          </cell>
        </row>
        <row r="7828">
          <cell r="B7828" t="str">
            <v>F522636</v>
          </cell>
          <cell r="C7828" t="str">
            <v>F522636</v>
          </cell>
          <cell r="D7828">
            <v>13</v>
          </cell>
          <cell r="E7828" t="str">
            <v>F</v>
          </cell>
        </row>
        <row r="7829">
          <cell r="B7829" t="str">
            <v>1000CMMETWES</v>
          </cell>
          <cell r="C7829" t="str">
            <v>CMMETWES</v>
          </cell>
          <cell r="D7829">
            <v>10</v>
          </cell>
          <cell r="E7829" t="str">
            <v>G</v>
          </cell>
        </row>
        <row r="7830">
          <cell r="B7830" t="str">
            <v>F501977</v>
          </cell>
          <cell r="C7830" t="str">
            <v>F501977</v>
          </cell>
          <cell r="D7830">
            <v>11</v>
          </cell>
          <cell r="E7830" t="str">
            <v>F</v>
          </cell>
        </row>
        <row r="7831">
          <cell r="B7831" t="str">
            <v>F501978</v>
          </cell>
          <cell r="C7831" t="str">
            <v>F501978</v>
          </cell>
          <cell r="D7831">
            <v>11</v>
          </cell>
          <cell r="E7831" t="str">
            <v>F</v>
          </cell>
        </row>
        <row r="7832">
          <cell r="B7832" t="str">
            <v>F501993</v>
          </cell>
          <cell r="C7832" t="str">
            <v>F501993</v>
          </cell>
          <cell r="D7832">
            <v>11</v>
          </cell>
          <cell r="E7832" t="str">
            <v>F</v>
          </cell>
        </row>
        <row r="7833">
          <cell r="B7833" t="str">
            <v>F501994</v>
          </cell>
          <cell r="C7833" t="str">
            <v>F501994</v>
          </cell>
          <cell r="D7833">
            <v>11</v>
          </cell>
          <cell r="E7833" t="str">
            <v>F</v>
          </cell>
        </row>
        <row r="7834">
          <cell r="B7834" t="str">
            <v>F502009</v>
          </cell>
          <cell r="C7834" t="str">
            <v>F502009</v>
          </cell>
          <cell r="D7834">
            <v>11</v>
          </cell>
          <cell r="E7834" t="str">
            <v>F</v>
          </cell>
        </row>
        <row r="7835">
          <cell r="B7835" t="str">
            <v>F502022</v>
          </cell>
          <cell r="C7835" t="str">
            <v>F502022</v>
          </cell>
          <cell r="D7835">
            <v>11</v>
          </cell>
          <cell r="E7835" t="str">
            <v>F</v>
          </cell>
        </row>
        <row r="7836">
          <cell r="B7836" t="str">
            <v>F502030</v>
          </cell>
          <cell r="C7836" t="str">
            <v>F502030</v>
          </cell>
          <cell r="D7836">
            <v>11</v>
          </cell>
          <cell r="E7836" t="str">
            <v>F</v>
          </cell>
        </row>
        <row r="7837">
          <cell r="B7837" t="str">
            <v>F502046</v>
          </cell>
          <cell r="C7837" t="str">
            <v>F502046</v>
          </cell>
          <cell r="D7837">
            <v>11</v>
          </cell>
          <cell r="E7837" t="str">
            <v>F</v>
          </cell>
        </row>
        <row r="7838">
          <cell r="B7838" t="str">
            <v>F502054</v>
          </cell>
          <cell r="C7838" t="str">
            <v>F502054</v>
          </cell>
          <cell r="D7838">
            <v>11</v>
          </cell>
          <cell r="E7838" t="str">
            <v>F</v>
          </cell>
        </row>
        <row r="7839">
          <cell r="B7839" t="str">
            <v>F502065</v>
          </cell>
          <cell r="C7839" t="str">
            <v>F502065</v>
          </cell>
          <cell r="D7839">
            <v>11</v>
          </cell>
          <cell r="E7839" t="str">
            <v>F</v>
          </cell>
        </row>
        <row r="7840">
          <cell r="B7840" t="str">
            <v>F502066</v>
          </cell>
          <cell r="C7840" t="str">
            <v>F502066</v>
          </cell>
          <cell r="D7840">
            <v>11</v>
          </cell>
          <cell r="E7840" t="str">
            <v>F</v>
          </cell>
        </row>
        <row r="7841">
          <cell r="B7841" t="str">
            <v>F502078</v>
          </cell>
          <cell r="C7841" t="str">
            <v>F502078</v>
          </cell>
          <cell r="D7841">
            <v>11</v>
          </cell>
          <cell r="E7841" t="str">
            <v>F</v>
          </cell>
        </row>
        <row r="7842">
          <cell r="B7842" t="str">
            <v>F502090</v>
          </cell>
          <cell r="C7842" t="str">
            <v>F502090</v>
          </cell>
          <cell r="D7842">
            <v>11</v>
          </cell>
          <cell r="E7842" t="str">
            <v>F</v>
          </cell>
        </row>
        <row r="7843">
          <cell r="B7843" t="str">
            <v>F502105</v>
          </cell>
          <cell r="C7843" t="str">
            <v>F502105</v>
          </cell>
          <cell r="D7843">
            <v>11</v>
          </cell>
          <cell r="E7843" t="str">
            <v>F</v>
          </cell>
        </row>
        <row r="7844">
          <cell r="B7844" t="str">
            <v>F502106</v>
          </cell>
          <cell r="C7844" t="str">
            <v>F502106</v>
          </cell>
          <cell r="D7844">
            <v>11</v>
          </cell>
          <cell r="E7844" t="str">
            <v>F</v>
          </cell>
        </row>
        <row r="7845">
          <cell r="B7845" t="str">
            <v>F502126</v>
          </cell>
          <cell r="C7845" t="str">
            <v>F502126</v>
          </cell>
          <cell r="D7845">
            <v>11</v>
          </cell>
          <cell r="E7845" t="str">
            <v>F</v>
          </cell>
        </row>
        <row r="7846">
          <cell r="B7846" t="str">
            <v>F502134</v>
          </cell>
          <cell r="C7846" t="str">
            <v>F502134</v>
          </cell>
          <cell r="D7846">
            <v>11</v>
          </cell>
          <cell r="E7846" t="str">
            <v>F</v>
          </cell>
        </row>
        <row r="7847">
          <cell r="B7847" t="str">
            <v>F502142</v>
          </cell>
          <cell r="C7847" t="str">
            <v>F502142</v>
          </cell>
          <cell r="D7847">
            <v>11</v>
          </cell>
          <cell r="E7847" t="str">
            <v>F</v>
          </cell>
        </row>
        <row r="7848">
          <cell r="B7848" t="str">
            <v>F502166</v>
          </cell>
          <cell r="C7848" t="str">
            <v>F502166</v>
          </cell>
          <cell r="D7848">
            <v>11</v>
          </cell>
          <cell r="E7848" t="str">
            <v>F</v>
          </cell>
        </row>
        <row r="7849">
          <cell r="B7849" t="str">
            <v>F502285</v>
          </cell>
          <cell r="C7849" t="str">
            <v>F502285</v>
          </cell>
          <cell r="D7849">
            <v>11</v>
          </cell>
          <cell r="E7849" t="str">
            <v>F</v>
          </cell>
        </row>
        <row r="7850">
          <cell r="B7850" t="str">
            <v>F502362</v>
          </cell>
          <cell r="C7850" t="str">
            <v>F502362</v>
          </cell>
          <cell r="D7850">
            <v>11</v>
          </cell>
          <cell r="E7850" t="str">
            <v>F</v>
          </cell>
        </row>
        <row r="7851">
          <cell r="B7851" t="str">
            <v>F502369</v>
          </cell>
          <cell r="C7851" t="str">
            <v>F502369</v>
          </cell>
          <cell r="D7851">
            <v>11</v>
          </cell>
          <cell r="E7851" t="str">
            <v>F</v>
          </cell>
        </row>
        <row r="7852">
          <cell r="B7852" t="str">
            <v>F502567</v>
          </cell>
          <cell r="C7852" t="str">
            <v>F502567</v>
          </cell>
          <cell r="D7852">
            <v>11</v>
          </cell>
          <cell r="E7852" t="str">
            <v>F</v>
          </cell>
        </row>
        <row r="7853">
          <cell r="B7853" t="str">
            <v>F502573</v>
          </cell>
          <cell r="C7853" t="str">
            <v>F502573</v>
          </cell>
          <cell r="D7853">
            <v>11</v>
          </cell>
          <cell r="E7853" t="str">
            <v>F</v>
          </cell>
        </row>
        <row r="7854">
          <cell r="B7854" t="str">
            <v>F502579</v>
          </cell>
          <cell r="C7854" t="str">
            <v>F502579</v>
          </cell>
          <cell r="D7854">
            <v>11</v>
          </cell>
          <cell r="E7854" t="str">
            <v>F</v>
          </cell>
        </row>
        <row r="7855">
          <cell r="B7855" t="str">
            <v>F502614</v>
          </cell>
          <cell r="C7855" t="str">
            <v>F502614</v>
          </cell>
          <cell r="D7855">
            <v>11</v>
          </cell>
          <cell r="E7855" t="str">
            <v>F</v>
          </cell>
        </row>
        <row r="7856">
          <cell r="B7856" t="str">
            <v>F502622</v>
          </cell>
          <cell r="C7856" t="str">
            <v>F502622</v>
          </cell>
          <cell r="D7856">
            <v>11</v>
          </cell>
          <cell r="E7856" t="str">
            <v>F</v>
          </cell>
        </row>
        <row r="7857">
          <cell r="B7857" t="str">
            <v>F502630</v>
          </cell>
          <cell r="C7857" t="str">
            <v>F502630</v>
          </cell>
          <cell r="D7857">
            <v>11</v>
          </cell>
          <cell r="E7857" t="str">
            <v>F</v>
          </cell>
        </row>
        <row r="7858">
          <cell r="B7858" t="str">
            <v>F521004</v>
          </cell>
          <cell r="C7858" t="str">
            <v>F521004</v>
          </cell>
          <cell r="D7858">
            <v>11</v>
          </cell>
          <cell r="E7858" t="str">
            <v>F</v>
          </cell>
        </row>
        <row r="7859">
          <cell r="B7859" t="str">
            <v>F521364</v>
          </cell>
          <cell r="C7859" t="str">
            <v>F521364</v>
          </cell>
          <cell r="D7859">
            <v>11</v>
          </cell>
          <cell r="E7859" t="str">
            <v>F</v>
          </cell>
        </row>
        <row r="7860">
          <cell r="B7860" t="str">
            <v>F521724</v>
          </cell>
          <cell r="C7860" t="str">
            <v>F521724</v>
          </cell>
          <cell r="D7860">
            <v>11</v>
          </cell>
          <cell r="E7860" t="str">
            <v>F</v>
          </cell>
        </row>
        <row r="7861">
          <cell r="B7861" t="str">
            <v>F522084</v>
          </cell>
          <cell r="C7861" t="str">
            <v>F522084</v>
          </cell>
          <cell r="D7861">
            <v>11</v>
          </cell>
          <cell r="E7861" t="str">
            <v>F</v>
          </cell>
        </row>
        <row r="7862">
          <cell r="B7862" t="str">
            <v>F522444</v>
          </cell>
          <cell r="C7862" t="str">
            <v>F522444</v>
          </cell>
          <cell r="D7862">
            <v>11</v>
          </cell>
          <cell r="E7862" t="str">
            <v>F</v>
          </cell>
        </row>
        <row r="7863">
          <cell r="B7863" t="str">
            <v>1000CMMGMTMW</v>
          </cell>
          <cell r="C7863" t="str">
            <v>CMMGMTMW</v>
          </cell>
          <cell r="D7863">
            <v>12</v>
          </cell>
          <cell r="E7863" t="str">
            <v>G</v>
          </cell>
        </row>
        <row r="7864">
          <cell r="B7864" t="str">
            <v>F520069</v>
          </cell>
          <cell r="C7864" t="str">
            <v>F520069</v>
          </cell>
          <cell r="D7864">
            <v>13</v>
          </cell>
          <cell r="E7864" t="str">
            <v>F</v>
          </cell>
        </row>
        <row r="7865">
          <cell r="B7865" t="str">
            <v>F521053</v>
          </cell>
          <cell r="C7865" t="str">
            <v>F521053</v>
          </cell>
          <cell r="D7865">
            <v>13</v>
          </cell>
          <cell r="E7865" t="str">
            <v>F</v>
          </cell>
        </row>
        <row r="7866">
          <cell r="B7866" t="str">
            <v>F521413</v>
          </cell>
          <cell r="C7866" t="str">
            <v>F521413</v>
          </cell>
          <cell r="D7866">
            <v>13</v>
          </cell>
          <cell r="E7866" t="str">
            <v>F</v>
          </cell>
        </row>
        <row r="7867">
          <cell r="B7867" t="str">
            <v>F521773</v>
          </cell>
          <cell r="C7867" t="str">
            <v>F521773</v>
          </cell>
          <cell r="D7867">
            <v>13</v>
          </cell>
          <cell r="E7867" t="str">
            <v>F</v>
          </cell>
        </row>
        <row r="7868">
          <cell r="B7868" t="str">
            <v>F522133</v>
          </cell>
          <cell r="C7868" t="str">
            <v>F522133</v>
          </cell>
          <cell r="D7868">
            <v>13</v>
          </cell>
          <cell r="E7868" t="str">
            <v>F</v>
          </cell>
        </row>
        <row r="7869">
          <cell r="B7869" t="str">
            <v>F522493</v>
          </cell>
          <cell r="C7869" t="str">
            <v>F522493</v>
          </cell>
          <cell r="D7869">
            <v>13</v>
          </cell>
          <cell r="E7869" t="str">
            <v>F</v>
          </cell>
        </row>
        <row r="7870">
          <cell r="B7870" t="str">
            <v>1000FLDCONMW</v>
          </cell>
          <cell r="C7870" t="str">
            <v>FLDCONMW</v>
          </cell>
          <cell r="D7870">
            <v>12</v>
          </cell>
          <cell r="E7870" t="str">
            <v>G</v>
          </cell>
        </row>
        <row r="7871">
          <cell r="B7871" t="str">
            <v>F520670</v>
          </cell>
          <cell r="C7871" t="str">
            <v>F520670</v>
          </cell>
          <cell r="D7871">
            <v>13</v>
          </cell>
          <cell r="E7871" t="str">
            <v>F</v>
          </cell>
        </row>
        <row r="7872">
          <cell r="B7872" t="str">
            <v>F521182</v>
          </cell>
          <cell r="C7872" t="str">
            <v>F521182</v>
          </cell>
          <cell r="D7872">
            <v>13</v>
          </cell>
          <cell r="E7872" t="str">
            <v>F</v>
          </cell>
        </row>
        <row r="7873">
          <cell r="B7873" t="str">
            <v>F521542</v>
          </cell>
          <cell r="C7873" t="str">
            <v>F521542</v>
          </cell>
          <cell r="D7873">
            <v>13</v>
          </cell>
          <cell r="E7873" t="str">
            <v>F</v>
          </cell>
        </row>
        <row r="7874">
          <cell r="B7874" t="str">
            <v>F521902</v>
          </cell>
          <cell r="C7874" t="str">
            <v>F521902</v>
          </cell>
          <cell r="D7874">
            <v>13</v>
          </cell>
          <cell r="E7874" t="str">
            <v>F</v>
          </cell>
        </row>
        <row r="7875">
          <cell r="B7875" t="str">
            <v>F522262</v>
          </cell>
          <cell r="C7875" t="str">
            <v>F522262</v>
          </cell>
          <cell r="D7875">
            <v>13</v>
          </cell>
          <cell r="E7875" t="str">
            <v>F</v>
          </cell>
        </row>
        <row r="7876">
          <cell r="B7876" t="str">
            <v>F522622</v>
          </cell>
          <cell r="C7876" t="str">
            <v>F522622</v>
          </cell>
          <cell r="D7876">
            <v>13</v>
          </cell>
          <cell r="E7876" t="str">
            <v>F</v>
          </cell>
        </row>
        <row r="7877">
          <cell r="B7877" t="str">
            <v>1000FCCOMPSC</v>
          </cell>
          <cell r="C7877" t="str">
            <v>FCCOMPSC</v>
          </cell>
          <cell r="D7877">
            <v>14</v>
          </cell>
          <cell r="E7877" t="str">
            <v>G</v>
          </cell>
        </row>
        <row r="7878">
          <cell r="B7878" t="str">
            <v>F500658</v>
          </cell>
          <cell r="C7878" t="str">
            <v>F500658</v>
          </cell>
          <cell r="D7878">
            <v>15</v>
          </cell>
          <cell r="E7878" t="str">
            <v>F</v>
          </cell>
        </row>
        <row r="7879">
          <cell r="B7879" t="str">
            <v>F500659</v>
          </cell>
          <cell r="C7879" t="str">
            <v>F500659</v>
          </cell>
          <cell r="D7879">
            <v>15</v>
          </cell>
          <cell r="E7879" t="str">
            <v>F</v>
          </cell>
        </row>
        <row r="7880">
          <cell r="B7880" t="str">
            <v>F500728</v>
          </cell>
          <cell r="C7880" t="str">
            <v>F500728</v>
          </cell>
          <cell r="D7880">
            <v>15</v>
          </cell>
          <cell r="E7880" t="str">
            <v>F</v>
          </cell>
        </row>
        <row r="7881">
          <cell r="B7881" t="str">
            <v>F500729</v>
          </cell>
          <cell r="C7881" t="str">
            <v>F500729</v>
          </cell>
          <cell r="D7881">
            <v>15</v>
          </cell>
          <cell r="E7881" t="str">
            <v>F</v>
          </cell>
        </row>
        <row r="7882">
          <cell r="B7882" t="str">
            <v>F500798</v>
          </cell>
          <cell r="C7882" t="str">
            <v>F500798</v>
          </cell>
          <cell r="D7882">
            <v>15</v>
          </cell>
          <cell r="E7882" t="str">
            <v>F</v>
          </cell>
        </row>
        <row r="7883">
          <cell r="B7883" t="str">
            <v>F500856</v>
          </cell>
          <cell r="C7883" t="str">
            <v>F500856</v>
          </cell>
          <cell r="D7883">
            <v>15</v>
          </cell>
          <cell r="E7883" t="str">
            <v>F</v>
          </cell>
        </row>
        <row r="7884">
          <cell r="B7884" t="str">
            <v>F500961</v>
          </cell>
          <cell r="C7884" t="str">
            <v>F500961</v>
          </cell>
          <cell r="D7884">
            <v>15</v>
          </cell>
          <cell r="E7884" t="str">
            <v>F</v>
          </cell>
        </row>
        <row r="7885">
          <cell r="B7885" t="str">
            <v>F500996</v>
          </cell>
          <cell r="C7885" t="str">
            <v>F500996</v>
          </cell>
          <cell r="D7885">
            <v>15</v>
          </cell>
          <cell r="E7885" t="str">
            <v>F</v>
          </cell>
        </row>
        <row r="7886">
          <cell r="B7886" t="str">
            <v>F501043</v>
          </cell>
          <cell r="C7886" t="str">
            <v>F501043</v>
          </cell>
          <cell r="D7886">
            <v>15</v>
          </cell>
          <cell r="E7886" t="str">
            <v>F</v>
          </cell>
        </row>
        <row r="7887">
          <cell r="B7887" t="str">
            <v>F501044</v>
          </cell>
          <cell r="C7887" t="str">
            <v>F501044</v>
          </cell>
          <cell r="D7887">
            <v>15</v>
          </cell>
          <cell r="E7887" t="str">
            <v>F</v>
          </cell>
        </row>
        <row r="7888">
          <cell r="B7888" t="str">
            <v>F501101</v>
          </cell>
          <cell r="C7888" t="str">
            <v>F501101</v>
          </cell>
          <cell r="D7888">
            <v>15</v>
          </cell>
          <cell r="E7888" t="str">
            <v>F</v>
          </cell>
        </row>
        <row r="7889">
          <cell r="B7889" t="str">
            <v>F501149</v>
          </cell>
          <cell r="C7889" t="str">
            <v>F501149</v>
          </cell>
          <cell r="D7889">
            <v>15</v>
          </cell>
          <cell r="E7889" t="str">
            <v>F</v>
          </cell>
        </row>
        <row r="7890">
          <cell r="B7890" t="str">
            <v>F501218</v>
          </cell>
          <cell r="C7890" t="str">
            <v>F501218</v>
          </cell>
          <cell r="D7890">
            <v>15</v>
          </cell>
          <cell r="E7890" t="str">
            <v>F</v>
          </cell>
        </row>
        <row r="7891">
          <cell r="B7891" t="str">
            <v>F501219</v>
          </cell>
          <cell r="C7891" t="str">
            <v>F501219</v>
          </cell>
          <cell r="D7891">
            <v>15</v>
          </cell>
          <cell r="E7891" t="str">
            <v>F</v>
          </cell>
        </row>
        <row r="7892">
          <cell r="B7892" t="str">
            <v>F501276</v>
          </cell>
          <cell r="C7892" t="str">
            <v>F501276</v>
          </cell>
          <cell r="D7892">
            <v>15</v>
          </cell>
          <cell r="E7892" t="str">
            <v>F</v>
          </cell>
        </row>
        <row r="7893">
          <cell r="B7893" t="str">
            <v>F501451</v>
          </cell>
          <cell r="C7893" t="str">
            <v>F501451</v>
          </cell>
          <cell r="D7893">
            <v>15</v>
          </cell>
          <cell r="E7893" t="str">
            <v>F</v>
          </cell>
        </row>
        <row r="7894">
          <cell r="B7894" t="str">
            <v>F501486</v>
          </cell>
          <cell r="C7894" t="str">
            <v>F501486</v>
          </cell>
          <cell r="D7894">
            <v>15</v>
          </cell>
          <cell r="E7894" t="str">
            <v>F</v>
          </cell>
        </row>
        <row r="7895">
          <cell r="B7895" t="str">
            <v>F502437</v>
          </cell>
          <cell r="C7895" t="str">
            <v>F502437</v>
          </cell>
          <cell r="D7895">
            <v>15</v>
          </cell>
          <cell r="E7895" t="str">
            <v>F</v>
          </cell>
        </row>
        <row r="7896">
          <cell r="B7896" t="str">
            <v>F520209</v>
          </cell>
          <cell r="C7896" t="str">
            <v>F520209</v>
          </cell>
          <cell r="D7896">
            <v>15</v>
          </cell>
          <cell r="E7896" t="str">
            <v>F</v>
          </cell>
        </row>
        <row r="7897">
          <cell r="B7897" t="str">
            <v>F520210</v>
          </cell>
          <cell r="C7897" t="str">
            <v>F520210</v>
          </cell>
          <cell r="D7897">
            <v>15</v>
          </cell>
          <cell r="E7897" t="str">
            <v>F</v>
          </cell>
        </row>
        <row r="7898">
          <cell r="B7898" t="str">
            <v>F520257</v>
          </cell>
          <cell r="C7898" t="str">
            <v>F520257</v>
          </cell>
          <cell r="D7898">
            <v>15</v>
          </cell>
          <cell r="E7898" t="str">
            <v>F</v>
          </cell>
        </row>
        <row r="7899">
          <cell r="B7899" t="str">
            <v>F520291</v>
          </cell>
          <cell r="C7899" t="str">
            <v>F520291</v>
          </cell>
          <cell r="D7899">
            <v>15</v>
          </cell>
          <cell r="E7899" t="str">
            <v>F</v>
          </cell>
        </row>
        <row r="7900">
          <cell r="B7900" t="str">
            <v>F520376</v>
          </cell>
          <cell r="C7900" t="str">
            <v>F520376</v>
          </cell>
          <cell r="D7900">
            <v>15</v>
          </cell>
          <cell r="E7900" t="str">
            <v>F</v>
          </cell>
        </row>
        <row r="7901">
          <cell r="B7901" t="str">
            <v>F520425</v>
          </cell>
          <cell r="C7901" t="str">
            <v>F520425</v>
          </cell>
          <cell r="D7901">
            <v>15</v>
          </cell>
          <cell r="E7901" t="str">
            <v>F</v>
          </cell>
        </row>
        <row r="7902">
          <cell r="B7902" t="str">
            <v>F520478</v>
          </cell>
          <cell r="C7902" t="str">
            <v>F520478</v>
          </cell>
          <cell r="D7902">
            <v>15</v>
          </cell>
          <cell r="E7902" t="str">
            <v>F</v>
          </cell>
        </row>
        <row r="7903">
          <cell r="B7903" t="str">
            <v>F521092</v>
          </cell>
          <cell r="C7903" t="str">
            <v>F521092</v>
          </cell>
          <cell r="D7903">
            <v>15</v>
          </cell>
          <cell r="E7903" t="str">
            <v>F</v>
          </cell>
        </row>
        <row r="7904">
          <cell r="B7904" t="str">
            <v>F521452</v>
          </cell>
          <cell r="C7904" t="str">
            <v>F521452</v>
          </cell>
          <cell r="D7904">
            <v>15</v>
          </cell>
          <cell r="E7904" t="str">
            <v>F</v>
          </cell>
        </row>
        <row r="7905">
          <cell r="B7905" t="str">
            <v>F521812</v>
          </cell>
          <cell r="C7905" t="str">
            <v>F521812</v>
          </cell>
          <cell r="D7905">
            <v>15</v>
          </cell>
          <cell r="E7905" t="str">
            <v>F</v>
          </cell>
        </row>
        <row r="7906">
          <cell r="B7906" t="str">
            <v>F522172</v>
          </cell>
          <cell r="C7906" t="str">
            <v>F522172</v>
          </cell>
          <cell r="D7906">
            <v>15</v>
          </cell>
          <cell r="E7906" t="str">
            <v>F</v>
          </cell>
        </row>
        <row r="7907">
          <cell r="B7907" t="str">
            <v>F522532</v>
          </cell>
          <cell r="C7907" t="str">
            <v>F522532</v>
          </cell>
          <cell r="D7907">
            <v>15</v>
          </cell>
          <cell r="E7907" t="str">
            <v>F</v>
          </cell>
        </row>
        <row r="7908">
          <cell r="B7908" t="str">
            <v>F522786</v>
          </cell>
          <cell r="C7908" t="str">
            <v>F522786</v>
          </cell>
          <cell r="D7908">
            <v>15</v>
          </cell>
          <cell r="E7908" t="str">
            <v>F</v>
          </cell>
        </row>
        <row r="7909">
          <cell r="B7909" t="str">
            <v>1000FCLBEASC</v>
          </cell>
          <cell r="C7909" t="str">
            <v>FCLBEASC</v>
          </cell>
          <cell r="D7909">
            <v>14</v>
          </cell>
          <cell r="E7909" t="str">
            <v>G</v>
          </cell>
        </row>
        <row r="7910">
          <cell r="B7910" t="str">
            <v>F500664</v>
          </cell>
          <cell r="C7910" t="str">
            <v>F500664</v>
          </cell>
          <cell r="D7910">
            <v>15</v>
          </cell>
          <cell r="E7910" t="str">
            <v>F</v>
          </cell>
        </row>
        <row r="7911">
          <cell r="B7911" t="str">
            <v>F500665</v>
          </cell>
          <cell r="C7911" t="str">
            <v>F500665</v>
          </cell>
          <cell r="D7911">
            <v>15</v>
          </cell>
          <cell r="E7911" t="str">
            <v>F</v>
          </cell>
        </row>
        <row r="7912">
          <cell r="B7912" t="str">
            <v>F500734</v>
          </cell>
          <cell r="C7912" t="str">
            <v>F500734</v>
          </cell>
          <cell r="D7912">
            <v>15</v>
          </cell>
          <cell r="E7912" t="str">
            <v>F</v>
          </cell>
        </row>
        <row r="7913">
          <cell r="B7913" t="str">
            <v>F500735</v>
          </cell>
          <cell r="C7913" t="str">
            <v>F500735</v>
          </cell>
          <cell r="D7913">
            <v>15</v>
          </cell>
          <cell r="E7913" t="str">
            <v>F</v>
          </cell>
        </row>
        <row r="7914">
          <cell r="B7914" t="str">
            <v>F500804</v>
          </cell>
          <cell r="C7914" t="str">
            <v>F500804</v>
          </cell>
          <cell r="D7914">
            <v>15</v>
          </cell>
          <cell r="E7914" t="str">
            <v>F</v>
          </cell>
        </row>
        <row r="7915">
          <cell r="B7915" t="str">
            <v>F500859</v>
          </cell>
          <cell r="C7915" t="str">
            <v>F500859</v>
          </cell>
          <cell r="D7915">
            <v>15</v>
          </cell>
          <cell r="E7915" t="str">
            <v>F</v>
          </cell>
        </row>
        <row r="7916">
          <cell r="B7916" t="str">
            <v>F500964</v>
          </cell>
          <cell r="C7916" t="str">
            <v>F500964</v>
          </cell>
          <cell r="D7916">
            <v>15</v>
          </cell>
          <cell r="E7916" t="str">
            <v>F</v>
          </cell>
        </row>
        <row r="7917">
          <cell r="B7917" t="str">
            <v>F500999</v>
          </cell>
          <cell r="C7917" t="str">
            <v>F500999</v>
          </cell>
          <cell r="D7917">
            <v>15</v>
          </cell>
          <cell r="E7917" t="str">
            <v>F</v>
          </cell>
        </row>
        <row r="7918">
          <cell r="B7918" t="str">
            <v>F501049</v>
          </cell>
          <cell r="C7918" t="str">
            <v>F501049</v>
          </cell>
          <cell r="D7918">
            <v>15</v>
          </cell>
          <cell r="E7918" t="str">
            <v>F</v>
          </cell>
        </row>
        <row r="7919">
          <cell r="B7919" t="str">
            <v>F501050</v>
          </cell>
          <cell r="C7919" t="str">
            <v>F501050</v>
          </cell>
          <cell r="D7919">
            <v>15</v>
          </cell>
          <cell r="E7919" t="str">
            <v>F</v>
          </cell>
        </row>
        <row r="7920">
          <cell r="B7920" t="str">
            <v>F501104</v>
          </cell>
          <cell r="C7920" t="str">
            <v>F501104</v>
          </cell>
          <cell r="D7920">
            <v>15</v>
          </cell>
          <cell r="E7920" t="str">
            <v>F</v>
          </cell>
        </row>
        <row r="7921">
          <cell r="B7921" t="str">
            <v>F501155</v>
          </cell>
          <cell r="C7921" t="str">
            <v>F501155</v>
          </cell>
          <cell r="D7921">
            <v>15</v>
          </cell>
          <cell r="E7921" t="str">
            <v>F</v>
          </cell>
        </row>
        <row r="7922">
          <cell r="B7922" t="str">
            <v>F501224</v>
          </cell>
          <cell r="C7922" t="str">
            <v>F501224</v>
          </cell>
          <cell r="D7922">
            <v>15</v>
          </cell>
          <cell r="E7922" t="str">
            <v>F</v>
          </cell>
        </row>
        <row r="7923">
          <cell r="B7923" t="str">
            <v>F501225</v>
          </cell>
          <cell r="C7923" t="str">
            <v>F501225</v>
          </cell>
          <cell r="D7923">
            <v>15</v>
          </cell>
          <cell r="E7923" t="str">
            <v>F</v>
          </cell>
        </row>
        <row r="7924">
          <cell r="B7924" t="str">
            <v>F501279</v>
          </cell>
          <cell r="C7924" t="str">
            <v>F501279</v>
          </cell>
          <cell r="D7924">
            <v>15</v>
          </cell>
          <cell r="E7924" t="str">
            <v>F</v>
          </cell>
        </row>
        <row r="7925">
          <cell r="B7925" t="str">
            <v>F501454</v>
          </cell>
          <cell r="C7925" t="str">
            <v>F501454</v>
          </cell>
          <cell r="D7925">
            <v>15</v>
          </cell>
          <cell r="E7925" t="str">
            <v>F</v>
          </cell>
        </row>
        <row r="7926">
          <cell r="B7926" t="str">
            <v>F501489</v>
          </cell>
          <cell r="C7926" t="str">
            <v>F501489</v>
          </cell>
          <cell r="D7926">
            <v>15</v>
          </cell>
          <cell r="E7926" t="str">
            <v>F</v>
          </cell>
        </row>
        <row r="7927">
          <cell r="B7927" t="str">
            <v>F502440</v>
          </cell>
          <cell r="C7927" t="str">
            <v>F502440</v>
          </cell>
          <cell r="D7927">
            <v>15</v>
          </cell>
          <cell r="E7927" t="str">
            <v>F</v>
          </cell>
        </row>
        <row r="7928">
          <cell r="B7928" t="str">
            <v>F520227</v>
          </cell>
          <cell r="C7928" t="str">
            <v>F520227</v>
          </cell>
          <cell r="D7928">
            <v>15</v>
          </cell>
          <cell r="E7928" t="str">
            <v>F</v>
          </cell>
        </row>
        <row r="7929">
          <cell r="B7929" t="str">
            <v>F520228</v>
          </cell>
          <cell r="C7929" t="str">
            <v>F520228</v>
          </cell>
          <cell r="D7929">
            <v>15</v>
          </cell>
          <cell r="E7929" t="str">
            <v>F</v>
          </cell>
        </row>
        <row r="7930">
          <cell r="B7930" t="str">
            <v>F520267</v>
          </cell>
          <cell r="C7930" t="str">
            <v>F520267</v>
          </cell>
          <cell r="D7930">
            <v>15</v>
          </cell>
          <cell r="E7930" t="str">
            <v>F</v>
          </cell>
        </row>
        <row r="7931">
          <cell r="B7931" t="str">
            <v>F520301</v>
          </cell>
          <cell r="C7931" t="str">
            <v>F520301</v>
          </cell>
          <cell r="D7931">
            <v>15</v>
          </cell>
          <cell r="E7931" t="str">
            <v>F</v>
          </cell>
        </row>
        <row r="7932">
          <cell r="B7932" t="str">
            <v>F520485</v>
          </cell>
          <cell r="C7932" t="str">
            <v>F520485</v>
          </cell>
          <cell r="D7932">
            <v>15</v>
          </cell>
          <cell r="E7932" t="str">
            <v>F</v>
          </cell>
        </row>
        <row r="7933">
          <cell r="B7933" t="str">
            <v>F521101</v>
          </cell>
          <cell r="C7933" t="str">
            <v>F521101</v>
          </cell>
          <cell r="D7933">
            <v>15</v>
          </cell>
          <cell r="E7933" t="str">
            <v>F</v>
          </cell>
        </row>
        <row r="7934">
          <cell r="B7934" t="str">
            <v>F521461</v>
          </cell>
          <cell r="C7934" t="str">
            <v>F521461</v>
          </cell>
          <cell r="D7934">
            <v>15</v>
          </cell>
          <cell r="E7934" t="str">
            <v>F</v>
          </cell>
        </row>
        <row r="7935">
          <cell r="B7935" t="str">
            <v>F521821</v>
          </cell>
          <cell r="C7935" t="str">
            <v>F521821</v>
          </cell>
          <cell r="D7935">
            <v>15</v>
          </cell>
          <cell r="E7935" t="str">
            <v>F</v>
          </cell>
        </row>
        <row r="7936">
          <cell r="B7936" t="str">
            <v>F522181</v>
          </cell>
          <cell r="C7936" t="str">
            <v>F522181</v>
          </cell>
          <cell r="D7936">
            <v>15</v>
          </cell>
          <cell r="E7936" t="str">
            <v>F</v>
          </cell>
        </row>
        <row r="7937">
          <cell r="B7937" t="str">
            <v>F522541</v>
          </cell>
          <cell r="C7937" t="str">
            <v>F522541</v>
          </cell>
          <cell r="D7937">
            <v>15</v>
          </cell>
          <cell r="E7937" t="str">
            <v>F</v>
          </cell>
        </row>
        <row r="7938">
          <cell r="B7938" t="str">
            <v>1000FCSBAYSC</v>
          </cell>
          <cell r="C7938" t="str">
            <v>FCSBAYSC</v>
          </cell>
          <cell r="D7938">
            <v>14</v>
          </cell>
          <cell r="E7938" t="str">
            <v>G</v>
          </cell>
        </row>
        <row r="7939">
          <cell r="B7939" t="str">
            <v>F500662</v>
          </cell>
          <cell r="C7939" t="str">
            <v>F500662</v>
          </cell>
          <cell r="D7939">
            <v>15</v>
          </cell>
          <cell r="E7939" t="str">
            <v>F</v>
          </cell>
        </row>
        <row r="7940">
          <cell r="B7940" t="str">
            <v>F500663</v>
          </cell>
          <cell r="C7940" t="str">
            <v>F500663</v>
          </cell>
          <cell r="D7940">
            <v>15</v>
          </cell>
          <cell r="E7940" t="str">
            <v>F</v>
          </cell>
        </row>
        <row r="7941">
          <cell r="B7941" t="str">
            <v>F500732</v>
          </cell>
          <cell r="C7941" t="str">
            <v>F500732</v>
          </cell>
          <cell r="D7941">
            <v>15</v>
          </cell>
          <cell r="E7941" t="str">
            <v>F</v>
          </cell>
        </row>
        <row r="7942">
          <cell r="B7942" t="str">
            <v>F500733</v>
          </cell>
          <cell r="C7942" t="str">
            <v>F500733</v>
          </cell>
          <cell r="D7942">
            <v>15</v>
          </cell>
          <cell r="E7942" t="str">
            <v>F</v>
          </cell>
        </row>
        <row r="7943">
          <cell r="B7943" t="str">
            <v>F500802</v>
          </cell>
          <cell r="C7943" t="str">
            <v>F500802</v>
          </cell>
          <cell r="D7943">
            <v>15</v>
          </cell>
          <cell r="E7943" t="str">
            <v>F</v>
          </cell>
        </row>
        <row r="7944">
          <cell r="B7944" t="str">
            <v>F500858</v>
          </cell>
          <cell r="C7944" t="str">
            <v>F500858</v>
          </cell>
          <cell r="D7944">
            <v>15</v>
          </cell>
          <cell r="E7944" t="str">
            <v>F</v>
          </cell>
        </row>
        <row r="7945">
          <cell r="B7945" t="str">
            <v>F500963</v>
          </cell>
          <cell r="C7945" t="str">
            <v>F500963</v>
          </cell>
          <cell r="D7945">
            <v>15</v>
          </cell>
          <cell r="E7945" t="str">
            <v>F</v>
          </cell>
        </row>
        <row r="7946">
          <cell r="B7946" t="str">
            <v>F500998</v>
          </cell>
          <cell r="C7946" t="str">
            <v>F500998</v>
          </cell>
          <cell r="D7946">
            <v>15</v>
          </cell>
          <cell r="E7946" t="str">
            <v>F</v>
          </cell>
        </row>
        <row r="7947">
          <cell r="B7947" t="str">
            <v>F501047</v>
          </cell>
          <cell r="C7947" t="str">
            <v>F501047</v>
          </cell>
          <cell r="D7947">
            <v>15</v>
          </cell>
          <cell r="E7947" t="str">
            <v>F</v>
          </cell>
        </row>
        <row r="7948">
          <cell r="B7948" t="str">
            <v>F501048</v>
          </cell>
          <cell r="C7948" t="str">
            <v>F501048</v>
          </cell>
          <cell r="D7948">
            <v>15</v>
          </cell>
          <cell r="E7948" t="str">
            <v>F</v>
          </cell>
        </row>
        <row r="7949">
          <cell r="B7949" t="str">
            <v>F501103</v>
          </cell>
          <cell r="C7949" t="str">
            <v>F501103</v>
          </cell>
          <cell r="D7949">
            <v>15</v>
          </cell>
          <cell r="E7949" t="str">
            <v>F</v>
          </cell>
        </row>
        <row r="7950">
          <cell r="B7950" t="str">
            <v>F501153</v>
          </cell>
          <cell r="C7950" t="str">
            <v>F501153</v>
          </cell>
          <cell r="D7950">
            <v>15</v>
          </cell>
          <cell r="E7950" t="str">
            <v>F</v>
          </cell>
        </row>
        <row r="7951">
          <cell r="B7951" t="str">
            <v>F501222</v>
          </cell>
          <cell r="C7951" t="str">
            <v>F501222</v>
          </cell>
          <cell r="D7951">
            <v>15</v>
          </cell>
          <cell r="E7951" t="str">
            <v>F</v>
          </cell>
        </row>
        <row r="7952">
          <cell r="B7952" t="str">
            <v>F501223</v>
          </cell>
          <cell r="C7952" t="str">
            <v>F501223</v>
          </cell>
          <cell r="D7952">
            <v>15</v>
          </cell>
          <cell r="E7952" t="str">
            <v>F</v>
          </cell>
        </row>
        <row r="7953">
          <cell r="B7953" t="str">
            <v>F501278</v>
          </cell>
          <cell r="C7953" t="str">
            <v>F501278</v>
          </cell>
          <cell r="D7953">
            <v>15</v>
          </cell>
          <cell r="E7953" t="str">
            <v>F</v>
          </cell>
        </row>
        <row r="7954">
          <cell r="B7954" t="str">
            <v>F501453</v>
          </cell>
          <cell r="C7954" t="str">
            <v>F501453</v>
          </cell>
          <cell r="D7954">
            <v>15</v>
          </cell>
          <cell r="E7954" t="str">
            <v>F</v>
          </cell>
        </row>
        <row r="7955">
          <cell r="B7955" t="str">
            <v>F501488</v>
          </cell>
          <cell r="C7955" t="str">
            <v>F501488</v>
          </cell>
          <cell r="D7955">
            <v>15</v>
          </cell>
          <cell r="E7955" t="str">
            <v>F</v>
          </cell>
        </row>
        <row r="7956">
          <cell r="B7956" t="str">
            <v>F502439</v>
          </cell>
          <cell r="C7956" t="str">
            <v>F502439</v>
          </cell>
          <cell r="D7956">
            <v>15</v>
          </cell>
          <cell r="E7956" t="str">
            <v>F</v>
          </cell>
        </row>
        <row r="7957">
          <cell r="B7957" t="str">
            <v>F520225</v>
          </cell>
          <cell r="C7957" t="str">
            <v>F520225</v>
          </cell>
          <cell r="D7957">
            <v>15</v>
          </cell>
          <cell r="E7957" t="str">
            <v>F</v>
          </cell>
        </row>
        <row r="7958">
          <cell r="B7958" t="str">
            <v>F520226</v>
          </cell>
          <cell r="C7958" t="str">
            <v>F520226</v>
          </cell>
          <cell r="D7958">
            <v>15</v>
          </cell>
          <cell r="E7958" t="str">
            <v>F</v>
          </cell>
        </row>
        <row r="7959">
          <cell r="B7959" t="str">
            <v>F520266</v>
          </cell>
          <cell r="C7959" t="str">
            <v>F520266</v>
          </cell>
          <cell r="D7959">
            <v>15</v>
          </cell>
          <cell r="E7959" t="str">
            <v>F</v>
          </cell>
        </row>
        <row r="7960">
          <cell r="B7960" t="str">
            <v>F520300</v>
          </cell>
          <cell r="C7960" t="str">
            <v>F520300</v>
          </cell>
          <cell r="D7960">
            <v>15</v>
          </cell>
          <cell r="E7960" t="str">
            <v>F</v>
          </cell>
        </row>
        <row r="7961">
          <cell r="B7961" t="str">
            <v>F520384</v>
          </cell>
          <cell r="C7961" t="str">
            <v>F520384</v>
          </cell>
          <cell r="D7961">
            <v>15</v>
          </cell>
          <cell r="E7961" t="str">
            <v>F</v>
          </cell>
        </row>
        <row r="7962">
          <cell r="B7962" t="str">
            <v>F520385</v>
          </cell>
          <cell r="C7962" t="str">
            <v>F520385</v>
          </cell>
          <cell r="D7962">
            <v>15</v>
          </cell>
          <cell r="E7962" t="str">
            <v>F</v>
          </cell>
        </row>
        <row r="7963">
          <cell r="B7963" t="str">
            <v>F520430</v>
          </cell>
          <cell r="C7963" t="str">
            <v>F520430</v>
          </cell>
          <cell r="D7963">
            <v>15</v>
          </cell>
          <cell r="E7963" t="str">
            <v>F</v>
          </cell>
        </row>
        <row r="7964">
          <cell r="B7964" t="str">
            <v>F520484</v>
          </cell>
          <cell r="C7964" t="str">
            <v>F520484</v>
          </cell>
          <cell r="D7964">
            <v>15</v>
          </cell>
          <cell r="E7964" t="str">
            <v>F</v>
          </cell>
        </row>
        <row r="7965">
          <cell r="B7965" t="str">
            <v>F521100</v>
          </cell>
          <cell r="C7965" t="str">
            <v>F521100</v>
          </cell>
          <cell r="D7965">
            <v>15</v>
          </cell>
          <cell r="E7965" t="str">
            <v>F</v>
          </cell>
        </row>
        <row r="7966">
          <cell r="B7966" t="str">
            <v>F521460</v>
          </cell>
          <cell r="C7966" t="str">
            <v>F521460</v>
          </cell>
          <cell r="D7966">
            <v>15</v>
          </cell>
          <cell r="E7966" t="str">
            <v>F</v>
          </cell>
        </row>
        <row r="7967">
          <cell r="B7967" t="str">
            <v>F521820</v>
          </cell>
          <cell r="C7967" t="str">
            <v>F521820</v>
          </cell>
          <cell r="D7967">
            <v>15</v>
          </cell>
          <cell r="E7967" t="str">
            <v>F</v>
          </cell>
        </row>
        <row r="7968">
          <cell r="B7968" t="str">
            <v>F522180</v>
          </cell>
          <cell r="C7968" t="str">
            <v>F522180</v>
          </cell>
          <cell r="D7968">
            <v>15</v>
          </cell>
          <cell r="E7968" t="str">
            <v>F</v>
          </cell>
        </row>
        <row r="7969">
          <cell r="B7969" t="str">
            <v>F522540</v>
          </cell>
          <cell r="C7969" t="str">
            <v>F522540</v>
          </cell>
          <cell r="D7969">
            <v>15</v>
          </cell>
          <cell r="E7969" t="str">
            <v>F</v>
          </cell>
        </row>
        <row r="7970">
          <cell r="B7970" t="str">
            <v>1000FCSMONSC</v>
          </cell>
          <cell r="C7970" t="str">
            <v>FCSMONSC</v>
          </cell>
          <cell r="D7970">
            <v>14</v>
          </cell>
          <cell r="E7970" t="str">
            <v>G</v>
          </cell>
        </row>
        <row r="7971">
          <cell r="B7971" t="str">
            <v>F500660</v>
          </cell>
          <cell r="C7971" t="str">
            <v>F500660</v>
          </cell>
          <cell r="D7971">
            <v>15</v>
          </cell>
          <cell r="E7971" t="str">
            <v>F</v>
          </cell>
        </row>
        <row r="7972">
          <cell r="B7972" t="str">
            <v>F500661</v>
          </cell>
          <cell r="C7972" t="str">
            <v>F500661</v>
          </cell>
          <cell r="D7972">
            <v>15</v>
          </cell>
          <cell r="E7972" t="str">
            <v>F</v>
          </cell>
        </row>
        <row r="7973">
          <cell r="B7973" t="str">
            <v>F500730</v>
          </cell>
          <cell r="C7973" t="str">
            <v>F500730</v>
          </cell>
          <cell r="D7973">
            <v>15</v>
          </cell>
          <cell r="E7973" t="str">
            <v>F</v>
          </cell>
        </row>
        <row r="7974">
          <cell r="B7974" t="str">
            <v>F500731</v>
          </cell>
          <cell r="C7974" t="str">
            <v>F500731</v>
          </cell>
          <cell r="D7974">
            <v>15</v>
          </cell>
          <cell r="E7974" t="str">
            <v>F</v>
          </cell>
        </row>
        <row r="7975">
          <cell r="B7975" t="str">
            <v>F500800</v>
          </cell>
          <cell r="C7975" t="str">
            <v>F500800</v>
          </cell>
          <cell r="D7975">
            <v>15</v>
          </cell>
          <cell r="E7975" t="str">
            <v>F</v>
          </cell>
        </row>
        <row r="7976">
          <cell r="B7976" t="str">
            <v>F500857</v>
          </cell>
          <cell r="C7976" t="str">
            <v>F500857</v>
          </cell>
          <cell r="D7976">
            <v>15</v>
          </cell>
          <cell r="E7976" t="str">
            <v>F</v>
          </cell>
        </row>
        <row r="7977">
          <cell r="B7977" t="str">
            <v>F500962</v>
          </cell>
          <cell r="C7977" t="str">
            <v>F500962</v>
          </cell>
          <cell r="D7977">
            <v>15</v>
          </cell>
          <cell r="E7977" t="str">
            <v>F</v>
          </cell>
        </row>
        <row r="7978">
          <cell r="B7978" t="str">
            <v>F500997</v>
          </cell>
          <cell r="C7978" t="str">
            <v>F500997</v>
          </cell>
          <cell r="D7978">
            <v>15</v>
          </cell>
          <cell r="E7978" t="str">
            <v>F</v>
          </cell>
        </row>
        <row r="7979">
          <cell r="B7979" t="str">
            <v>F501045</v>
          </cell>
          <cell r="C7979" t="str">
            <v>F501045</v>
          </cell>
          <cell r="D7979">
            <v>15</v>
          </cell>
          <cell r="E7979" t="str">
            <v>F</v>
          </cell>
        </row>
        <row r="7980">
          <cell r="B7980" t="str">
            <v>F501046</v>
          </cell>
          <cell r="C7980" t="str">
            <v>F501046</v>
          </cell>
          <cell r="D7980">
            <v>15</v>
          </cell>
          <cell r="E7980" t="str">
            <v>F</v>
          </cell>
        </row>
        <row r="7981">
          <cell r="B7981" t="str">
            <v>F501102</v>
          </cell>
          <cell r="C7981" t="str">
            <v>F501102</v>
          </cell>
          <cell r="D7981">
            <v>15</v>
          </cell>
          <cell r="E7981" t="str">
            <v>F</v>
          </cell>
        </row>
        <row r="7982">
          <cell r="B7982" t="str">
            <v>F501151</v>
          </cell>
          <cell r="C7982" t="str">
            <v>F501151</v>
          </cell>
          <cell r="D7982">
            <v>15</v>
          </cell>
          <cell r="E7982" t="str">
            <v>F</v>
          </cell>
        </row>
        <row r="7983">
          <cell r="B7983" t="str">
            <v>F501220</v>
          </cell>
          <cell r="C7983" t="str">
            <v>F501220</v>
          </cell>
          <cell r="D7983">
            <v>15</v>
          </cell>
          <cell r="E7983" t="str">
            <v>F</v>
          </cell>
        </row>
        <row r="7984">
          <cell r="B7984" t="str">
            <v>F501221</v>
          </cell>
          <cell r="C7984" t="str">
            <v>F501221</v>
          </cell>
          <cell r="D7984">
            <v>15</v>
          </cell>
          <cell r="E7984" t="str">
            <v>F</v>
          </cell>
        </row>
        <row r="7985">
          <cell r="B7985" t="str">
            <v>F501277</v>
          </cell>
          <cell r="C7985" t="str">
            <v>F501277</v>
          </cell>
          <cell r="D7985">
            <v>15</v>
          </cell>
          <cell r="E7985" t="str">
            <v>F</v>
          </cell>
        </row>
        <row r="7986">
          <cell r="B7986" t="str">
            <v>F501452</v>
          </cell>
          <cell r="C7986" t="str">
            <v>F501452</v>
          </cell>
          <cell r="D7986">
            <v>15</v>
          </cell>
          <cell r="E7986" t="str">
            <v>F</v>
          </cell>
        </row>
        <row r="7987">
          <cell r="B7987" t="str">
            <v>F501487</v>
          </cell>
          <cell r="C7987" t="str">
            <v>F501487</v>
          </cell>
          <cell r="D7987">
            <v>15</v>
          </cell>
          <cell r="E7987" t="str">
            <v>F</v>
          </cell>
        </row>
        <row r="7988">
          <cell r="B7988" t="str">
            <v>F502438</v>
          </cell>
          <cell r="C7988" t="str">
            <v>F502438</v>
          </cell>
          <cell r="D7988">
            <v>15</v>
          </cell>
          <cell r="E7988" t="str">
            <v>F</v>
          </cell>
        </row>
        <row r="7989">
          <cell r="B7989" t="str">
            <v>F520221</v>
          </cell>
          <cell r="C7989" t="str">
            <v>F520221</v>
          </cell>
          <cell r="D7989">
            <v>15</v>
          </cell>
          <cell r="E7989" t="str">
            <v>F</v>
          </cell>
        </row>
        <row r="7990">
          <cell r="B7990" t="str">
            <v>F520222</v>
          </cell>
          <cell r="C7990" t="str">
            <v>F520222</v>
          </cell>
          <cell r="D7990">
            <v>15</v>
          </cell>
          <cell r="E7990" t="str">
            <v>F</v>
          </cell>
        </row>
        <row r="7991">
          <cell r="B7991" t="str">
            <v>F520264</v>
          </cell>
          <cell r="C7991" t="str">
            <v>F520264</v>
          </cell>
          <cell r="D7991">
            <v>15</v>
          </cell>
          <cell r="E7991" t="str">
            <v>F</v>
          </cell>
        </row>
        <row r="7992">
          <cell r="B7992" t="str">
            <v>F520298</v>
          </cell>
          <cell r="C7992" t="str">
            <v>F520298</v>
          </cell>
          <cell r="D7992">
            <v>15</v>
          </cell>
          <cell r="E7992" t="str">
            <v>F</v>
          </cell>
        </row>
        <row r="7993">
          <cell r="B7993" t="str">
            <v>F520382</v>
          </cell>
          <cell r="C7993" t="str">
            <v>F520382</v>
          </cell>
          <cell r="D7993">
            <v>15</v>
          </cell>
          <cell r="E7993" t="str">
            <v>F</v>
          </cell>
        </row>
        <row r="7994">
          <cell r="B7994" t="str">
            <v>F520383</v>
          </cell>
          <cell r="C7994" t="str">
            <v>F520383</v>
          </cell>
          <cell r="D7994">
            <v>15</v>
          </cell>
          <cell r="E7994" t="str">
            <v>F</v>
          </cell>
        </row>
        <row r="7995">
          <cell r="B7995" t="str">
            <v>F520429</v>
          </cell>
          <cell r="C7995" t="str">
            <v>F520429</v>
          </cell>
          <cell r="D7995">
            <v>15</v>
          </cell>
          <cell r="E7995" t="str">
            <v>F</v>
          </cell>
        </row>
        <row r="7996">
          <cell r="B7996" t="str">
            <v>F520483</v>
          </cell>
          <cell r="C7996" t="str">
            <v>F520483</v>
          </cell>
          <cell r="D7996">
            <v>15</v>
          </cell>
          <cell r="E7996" t="str">
            <v>F</v>
          </cell>
        </row>
        <row r="7997">
          <cell r="B7997" t="str">
            <v>F521098</v>
          </cell>
          <cell r="C7997" t="str">
            <v>F521098</v>
          </cell>
          <cell r="D7997">
            <v>15</v>
          </cell>
          <cell r="E7997" t="str">
            <v>F</v>
          </cell>
        </row>
        <row r="7998">
          <cell r="B7998" t="str">
            <v>F521458</v>
          </cell>
          <cell r="C7998" t="str">
            <v>F521458</v>
          </cell>
          <cell r="D7998">
            <v>15</v>
          </cell>
          <cell r="E7998" t="str">
            <v>F</v>
          </cell>
        </row>
        <row r="7999">
          <cell r="B7999" t="str">
            <v>F521818</v>
          </cell>
          <cell r="C7999" t="str">
            <v>F521818</v>
          </cell>
          <cell r="D7999">
            <v>15</v>
          </cell>
          <cell r="E7999" t="str">
            <v>F</v>
          </cell>
        </row>
        <row r="8000">
          <cell r="B8000" t="str">
            <v>F522178</v>
          </cell>
          <cell r="C8000" t="str">
            <v>F522178</v>
          </cell>
          <cell r="D8000">
            <v>15</v>
          </cell>
          <cell r="E8000" t="str">
            <v>F</v>
          </cell>
        </row>
        <row r="8001">
          <cell r="B8001" t="str">
            <v>F522538</v>
          </cell>
          <cell r="C8001" t="str">
            <v>F522538</v>
          </cell>
          <cell r="D8001">
            <v>15</v>
          </cell>
          <cell r="E8001" t="str">
            <v>F</v>
          </cell>
        </row>
        <row r="8002">
          <cell r="B8002" t="str">
            <v>F522800</v>
          </cell>
          <cell r="C8002" t="str">
            <v>F522800</v>
          </cell>
          <cell r="D8002">
            <v>15</v>
          </cell>
          <cell r="E8002" t="str">
            <v>F</v>
          </cell>
        </row>
        <row r="8003">
          <cell r="B8003" t="str">
            <v>F522809</v>
          </cell>
          <cell r="C8003" t="str">
            <v>F522809</v>
          </cell>
          <cell r="D8003">
            <v>15</v>
          </cell>
          <cell r="E8003" t="str">
            <v>F</v>
          </cell>
        </row>
        <row r="8004">
          <cell r="B8004" t="str">
            <v>1000FCWHITSC</v>
          </cell>
          <cell r="C8004" t="str">
            <v>FCWHITSC</v>
          </cell>
          <cell r="D8004">
            <v>14</v>
          </cell>
          <cell r="E8004" t="str">
            <v>G</v>
          </cell>
        </row>
        <row r="8005">
          <cell r="B8005" t="str">
            <v>F500666</v>
          </cell>
          <cell r="C8005" t="str">
            <v>F500666</v>
          </cell>
          <cell r="D8005">
            <v>15</v>
          </cell>
          <cell r="E8005" t="str">
            <v>F</v>
          </cell>
        </row>
        <row r="8006">
          <cell r="B8006" t="str">
            <v>F500667</v>
          </cell>
          <cell r="C8006" t="str">
            <v>F500667</v>
          </cell>
          <cell r="D8006">
            <v>15</v>
          </cell>
          <cell r="E8006" t="str">
            <v>F</v>
          </cell>
        </row>
        <row r="8007">
          <cell r="B8007" t="str">
            <v>F500736</v>
          </cell>
          <cell r="C8007" t="str">
            <v>F500736</v>
          </cell>
          <cell r="D8007">
            <v>15</v>
          </cell>
          <cell r="E8007" t="str">
            <v>F</v>
          </cell>
        </row>
        <row r="8008">
          <cell r="B8008" t="str">
            <v>F500737</v>
          </cell>
          <cell r="C8008" t="str">
            <v>F500737</v>
          </cell>
          <cell r="D8008">
            <v>15</v>
          </cell>
          <cell r="E8008" t="str">
            <v>F</v>
          </cell>
        </row>
        <row r="8009">
          <cell r="B8009" t="str">
            <v>F500806</v>
          </cell>
          <cell r="C8009" t="str">
            <v>F500806</v>
          </cell>
          <cell r="D8009">
            <v>15</v>
          </cell>
          <cell r="E8009" t="str">
            <v>F</v>
          </cell>
        </row>
        <row r="8010">
          <cell r="B8010" t="str">
            <v>F500860</v>
          </cell>
          <cell r="C8010" t="str">
            <v>F500860</v>
          </cell>
          <cell r="D8010">
            <v>15</v>
          </cell>
          <cell r="E8010" t="str">
            <v>F</v>
          </cell>
        </row>
        <row r="8011">
          <cell r="B8011" t="str">
            <v>F500965</v>
          </cell>
          <cell r="C8011" t="str">
            <v>F500965</v>
          </cell>
          <cell r="D8011">
            <v>15</v>
          </cell>
          <cell r="E8011" t="str">
            <v>F</v>
          </cell>
        </row>
        <row r="8012">
          <cell r="B8012" t="str">
            <v>F501000</v>
          </cell>
          <cell r="C8012" t="str">
            <v>F501000</v>
          </cell>
          <cell r="D8012">
            <v>15</v>
          </cell>
          <cell r="E8012" t="str">
            <v>F</v>
          </cell>
        </row>
        <row r="8013">
          <cell r="B8013" t="str">
            <v>F501051</v>
          </cell>
          <cell r="C8013" t="str">
            <v>F501051</v>
          </cell>
          <cell r="D8013">
            <v>15</v>
          </cell>
          <cell r="E8013" t="str">
            <v>F</v>
          </cell>
        </row>
        <row r="8014">
          <cell r="B8014" t="str">
            <v>F501052</v>
          </cell>
          <cell r="C8014" t="str">
            <v>F501052</v>
          </cell>
          <cell r="D8014">
            <v>15</v>
          </cell>
          <cell r="E8014" t="str">
            <v>F</v>
          </cell>
        </row>
        <row r="8015">
          <cell r="B8015" t="str">
            <v>F501105</v>
          </cell>
          <cell r="C8015" t="str">
            <v>F501105</v>
          </cell>
          <cell r="D8015">
            <v>15</v>
          </cell>
          <cell r="E8015" t="str">
            <v>F</v>
          </cell>
        </row>
        <row r="8016">
          <cell r="B8016" t="str">
            <v>F501157</v>
          </cell>
          <cell r="C8016" t="str">
            <v>F501157</v>
          </cell>
          <cell r="D8016">
            <v>15</v>
          </cell>
          <cell r="E8016" t="str">
            <v>F</v>
          </cell>
        </row>
        <row r="8017">
          <cell r="B8017" t="str">
            <v>F501226</v>
          </cell>
          <cell r="C8017" t="str">
            <v>F501226</v>
          </cell>
          <cell r="D8017">
            <v>15</v>
          </cell>
          <cell r="E8017" t="str">
            <v>F</v>
          </cell>
        </row>
        <row r="8018">
          <cell r="B8018" t="str">
            <v>F501227</v>
          </cell>
          <cell r="C8018" t="str">
            <v>F501227</v>
          </cell>
          <cell r="D8018">
            <v>15</v>
          </cell>
          <cell r="E8018" t="str">
            <v>F</v>
          </cell>
        </row>
        <row r="8019">
          <cell r="B8019" t="str">
            <v>F501280</v>
          </cell>
          <cell r="C8019" t="str">
            <v>F501280</v>
          </cell>
          <cell r="D8019">
            <v>15</v>
          </cell>
          <cell r="E8019" t="str">
            <v>F</v>
          </cell>
        </row>
        <row r="8020">
          <cell r="B8020" t="str">
            <v>F501455</v>
          </cell>
          <cell r="C8020" t="str">
            <v>F501455</v>
          </cell>
          <cell r="D8020">
            <v>15</v>
          </cell>
          <cell r="E8020" t="str">
            <v>F</v>
          </cell>
        </row>
        <row r="8021">
          <cell r="B8021" t="str">
            <v>F501490</v>
          </cell>
          <cell r="C8021" t="str">
            <v>F501490</v>
          </cell>
          <cell r="D8021">
            <v>15</v>
          </cell>
          <cell r="E8021" t="str">
            <v>F</v>
          </cell>
        </row>
        <row r="8022">
          <cell r="B8022" t="str">
            <v>F502441</v>
          </cell>
          <cell r="C8022" t="str">
            <v>F502441</v>
          </cell>
          <cell r="D8022">
            <v>15</v>
          </cell>
          <cell r="E8022" t="str">
            <v>F</v>
          </cell>
        </row>
        <row r="8023">
          <cell r="B8023" t="str">
            <v>F520229</v>
          </cell>
          <cell r="C8023" t="str">
            <v>F520229</v>
          </cell>
          <cell r="D8023">
            <v>15</v>
          </cell>
          <cell r="E8023" t="str">
            <v>F</v>
          </cell>
        </row>
        <row r="8024">
          <cell r="B8024" t="str">
            <v>F520230</v>
          </cell>
          <cell r="C8024" t="str">
            <v>F520230</v>
          </cell>
          <cell r="D8024">
            <v>15</v>
          </cell>
          <cell r="E8024" t="str">
            <v>F</v>
          </cell>
        </row>
        <row r="8025">
          <cell r="B8025" t="str">
            <v>F520268</v>
          </cell>
          <cell r="C8025" t="str">
            <v>F520268</v>
          </cell>
          <cell r="D8025">
            <v>15</v>
          </cell>
          <cell r="E8025" t="str">
            <v>F</v>
          </cell>
        </row>
        <row r="8026">
          <cell r="B8026" t="str">
            <v>F520302</v>
          </cell>
          <cell r="C8026" t="str">
            <v>F520302</v>
          </cell>
          <cell r="D8026">
            <v>15</v>
          </cell>
          <cell r="E8026" t="str">
            <v>F</v>
          </cell>
        </row>
        <row r="8027">
          <cell r="B8027" t="str">
            <v>F520431</v>
          </cell>
          <cell r="C8027" t="str">
            <v>F520431</v>
          </cell>
          <cell r="D8027">
            <v>15</v>
          </cell>
          <cell r="E8027" t="str">
            <v>F</v>
          </cell>
        </row>
        <row r="8028">
          <cell r="B8028" t="str">
            <v>F520486</v>
          </cell>
          <cell r="C8028" t="str">
            <v>F520486</v>
          </cell>
          <cell r="D8028">
            <v>15</v>
          </cell>
          <cell r="E8028" t="str">
            <v>F</v>
          </cell>
        </row>
        <row r="8029">
          <cell r="B8029" t="str">
            <v>F521102</v>
          </cell>
          <cell r="C8029" t="str">
            <v>F521102</v>
          </cell>
          <cell r="D8029">
            <v>15</v>
          </cell>
          <cell r="E8029" t="str">
            <v>F</v>
          </cell>
        </row>
        <row r="8030">
          <cell r="B8030" t="str">
            <v>F521462</v>
          </cell>
          <cell r="C8030" t="str">
            <v>F521462</v>
          </cell>
          <cell r="D8030">
            <v>15</v>
          </cell>
          <cell r="E8030" t="str">
            <v>F</v>
          </cell>
        </row>
        <row r="8031">
          <cell r="B8031" t="str">
            <v>F521822</v>
          </cell>
          <cell r="C8031" t="str">
            <v>F521822</v>
          </cell>
          <cell r="D8031">
            <v>15</v>
          </cell>
          <cell r="E8031" t="str">
            <v>F</v>
          </cell>
        </row>
        <row r="8032">
          <cell r="B8032" t="str">
            <v>F522182</v>
          </cell>
          <cell r="C8032" t="str">
            <v>F522182</v>
          </cell>
          <cell r="D8032">
            <v>15</v>
          </cell>
          <cell r="E8032" t="str">
            <v>F</v>
          </cell>
        </row>
        <row r="8033">
          <cell r="B8033" t="str">
            <v>F522542</v>
          </cell>
          <cell r="C8033" t="str">
            <v>F522542</v>
          </cell>
          <cell r="D8033">
            <v>15</v>
          </cell>
          <cell r="E8033" t="str">
            <v>F</v>
          </cell>
        </row>
        <row r="8034">
          <cell r="B8034" t="str">
            <v>F522810</v>
          </cell>
          <cell r="C8034" t="str">
            <v>F522810</v>
          </cell>
          <cell r="D8034">
            <v>15</v>
          </cell>
          <cell r="E8034" t="str">
            <v>F</v>
          </cell>
        </row>
        <row r="8035">
          <cell r="B8035" t="str">
            <v>1000LOGMW</v>
          </cell>
          <cell r="C8035" t="str">
            <v>LOGMW</v>
          </cell>
          <cell r="D8035">
            <v>12</v>
          </cell>
          <cell r="E8035" t="str">
            <v>G</v>
          </cell>
        </row>
        <row r="8036">
          <cell r="B8036" t="str">
            <v>F502118</v>
          </cell>
          <cell r="C8036" t="str">
            <v>F502118</v>
          </cell>
          <cell r="D8036">
            <v>13</v>
          </cell>
          <cell r="E8036" t="str">
            <v>F</v>
          </cell>
        </row>
        <row r="8037">
          <cell r="B8037" t="str">
            <v>F520329</v>
          </cell>
          <cell r="C8037" t="str">
            <v>F520329</v>
          </cell>
          <cell r="D8037">
            <v>13</v>
          </cell>
          <cell r="E8037" t="str">
            <v>F</v>
          </cell>
        </row>
        <row r="8038">
          <cell r="B8038" t="str">
            <v>F520671</v>
          </cell>
          <cell r="C8038" t="str">
            <v>F520671</v>
          </cell>
          <cell r="D8038">
            <v>13</v>
          </cell>
          <cell r="E8038" t="str">
            <v>F</v>
          </cell>
        </row>
        <row r="8039">
          <cell r="B8039" t="str">
            <v>F521122</v>
          </cell>
          <cell r="C8039" t="str">
            <v>F521122</v>
          </cell>
          <cell r="D8039">
            <v>13</v>
          </cell>
          <cell r="E8039" t="str">
            <v>F</v>
          </cell>
        </row>
        <row r="8040">
          <cell r="B8040" t="str">
            <v>F521482</v>
          </cell>
          <cell r="C8040" t="str">
            <v>F521482</v>
          </cell>
          <cell r="D8040">
            <v>13</v>
          </cell>
          <cell r="E8040" t="str">
            <v>F</v>
          </cell>
        </row>
        <row r="8041">
          <cell r="B8041" t="str">
            <v>F521842</v>
          </cell>
          <cell r="C8041" t="str">
            <v>F521842</v>
          </cell>
          <cell r="D8041">
            <v>13</v>
          </cell>
          <cell r="E8041" t="str">
            <v>F</v>
          </cell>
        </row>
        <row r="8042">
          <cell r="B8042" t="str">
            <v>F522202</v>
          </cell>
          <cell r="C8042" t="str">
            <v>F522202</v>
          </cell>
          <cell r="D8042">
            <v>13</v>
          </cell>
          <cell r="E8042" t="str">
            <v>F</v>
          </cell>
        </row>
        <row r="8043">
          <cell r="B8043" t="str">
            <v>F522562</v>
          </cell>
          <cell r="C8043" t="str">
            <v>F522562</v>
          </cell>
          <cell r="D8043">
            <v>13</v>
          </cell>
          <cell r="E8043" t="str">
            <v>F</v>
          </cell>
        </row>
        <row r="8044">
          <cell r="B8044" t="str">
            <v>1000PLNGMW</v>
          </cell>
          <cell r="C8044" t="str">
            <v>PLNGMW</v>
          </cell>
          <cell r="D8044">
            <v>12</v>
          </cell>
          <cell r="E8044" t="str">
            <v>G</v>
          </cell>
        </row>
        <row r="8045">
          <cell r="B8045" t="str">
            <v>F520080</v>
          </cell>
          <cell r="C8045" t="str">
            <v>F520080</v>
          </cell>
          <cell r="D8045">
            <v>13</v>
          </cell>
          <cell r="E8045" t="str">
            <v>F</v>
          </cell>
        </row>
        <row r="8046">
          <cell r="B8046" t="str">
            <v>F520531</v>
          </cell>
          <cell r="C8046" t="str">
            <v>F520531</v>
          </cell>
          <cell r="D8046">
            <v>13</v>
          </cell>
          <cell r="E8046" t="str">
            <v>F</v>
          </cell>
        </row>
        <row r="8047">
          <cell r="B8047" t="str">
            <v>F520672</v>
          </cell>
          <cell r="C8047" t="str">
            <v>F520672</v>
          </cell>
          <cell r="D8047">
            <v>13</v>
          </cell>
          <cell r="E8047" t="str">
            <v>F</v>
          </cell>
        </row>
        <row r="8048">
          <cell r="B8048" t="str">
            <v>F521063</v>
          </cell>
          <cell r="C8048" t="str">
            <v>F521063</v>
          </cell>
          <cell r="D8048">
            <v>13</v>
          </cell>
          <cell r="E8048" t="str">
            <v>F</v>
          </cell>
        </row>
        <row r="8049">
          <cell r="B8049" t="str">
            <v>F521423</v>
          </cell>
          <cell r="C8049" t="str">
            <v>F521423</v>
          </cell>
          <cell r="D8049">
            <v>13</v>
          </cell>
          <cell r="E8049" t="str">
            <v>F</v>
          </cell>
        </row>
        <row r="8050">
          <cell r="B8050" t="str">
            <v>F521783</v>
          </cell>
          <cell r="C8050" t="str">
            <v>F521783</v>
          </cell>
          <cell r="D8050">
            <v>13</v>
          </cell>
          <cell r="E8050" t="str">
            <v>F</v>
          </cell>
        </row>
        <row r="8051">
          <cell r="B8051" t="str">
            <v>F522143</v>
          </cell>
          <cell r="C8051" t="str">
            <v>F522143</v>
          </cell>
          <cell r="D8051">
            <v>13</v>
          </cell>
          <cell r="E8051" t="str">
            <v>F</v>
          </cell>
        </row>
        <row r="8052">
          <cell r="B8052" t="str">
            <v>F522503</v>
          </cell>
          <cell r="C8052" t="str">
            <v>F522503</v>
          </cell>
          <cell r="D8052">
            <v>13</v>
          </cell>
          <cell r="E8052" t="str">
            <v>F</v>
          </cell>
        </row>
        <row r="8053">
          <cell r="B8053" t="str">
            <v>1000FLDPLMW</v>
          </cell>
          <cell r="C8053" t="str">
            <v>FLDPLMW</v>
          </cell>
          <cell r="D8053">
            <v>14</v>
          </cell>
          <cell r="E8053" t="str">
            <v>G</v>
          </cell>
        </row>
        <row r="8054">
          <cell r="B8054" t="str">
            <v>1000PLCOMPSC</v>
          </cell>
          <cell r="C8054" t="str">
            <v>PLCOMPSC</v>
          </cell>
          <cell r="D8054">
            <v>16</v>
          </cell>
          <cell r="E8054" t="str">
            <v>G</v>
          </cell>
        </row>
        <row r="8055">
          <cell r="B8055" t="str">
            <v>F502302</v>
          </cell>
          <cell r="C8055" t="str">
            <v>F502302</v>
          </cell>
          <cell r="D8055">
            <v>17</v>
          </cell>
          <cell r="E8055" t="str">
            <v>F</v>
          </cell>
        </row>
        <row r="8056">
          <cell r="B8056" t="str">
            <v>1000PLLBEASC</v>
          </cell>
          <cell r="C8056" t="str">
            <v>PLLBEASC</v>
          </cell>
          <cell r="D8056">
            <v>16</v>
          </cell>
          <cell r="E8056" t="str">
            <v>G</v>
          </cell>
        </row>
        <row r="8057">
          <cell r="B8057" t="str">
            <v>F502305</v>
          </cell>
          <cell r="C8057" t="str">
            <v>F502305</v>
          </cell>
          <cell r="D8057">
            <v>17</v>
          </cell>
          <cell r="E8057" t="str">
            <v>F</v>
          </cell>
        </row>
        <row r="8058">
          <cell r="B8058" t="str">
            <v>1000PLSMONSC</v>
          </cell>
          <cell r="C8058" t="str">
            <v>PLSMONSC</v>
          </cell>
          <cell r="D8058">
            <v>16</v>
          </cell>
          <cell r="E8058" t="str">
            <v>G</v>
          </cell>
        </row>
        <row r="8059">
          <cell r="B8059" t="str">
            <v>1000PLWHITSC</v>
          </cell>
          <cell r="C8059" t="str">
            <v>PLWHITSC</v>
          </cell>
          <cell r="D8059">
            <v>16</v>
          </cell>
          <cell r="E8059" t="str">
            <v>G</v>
          </cell>
        </row>
        <row r="8060">
          <cell r="B8060" t="str">
            <v>1000PLSBSC</v>
          </cell>
          <cell r="C8060" t="str">
            <v>PLSBSC</v>
          </cell>
          <cell r="D8060">
            <v>16</v>
          </cell>
          <cell r="E8060" t="str">
            <v>G</v>
          </cell>
        </row>
        <row r="8061">
          <cell r="B8061" t="str">
            <v>F523205</v>
          </cell>
          <cell r="C8061" t="str">
            <v>F523205</v>
          </cell>
          <cell r="D8061">
            <v>17</v>
          </cell>
          <cell r="E8061" t="str">
            <v>F</v>
          </cell>
        </row>
        <row r="8062">
          <cell r="B8062" t="str">
            <v>F523210</v>
          </cell>
          <cell r="C8062" t="str">
            <v>F523210</v>
          </cell>
          <cell r="D8062">
            <v>17</v>
          </cell>
          <cell r="E8062" t="str">
            <v>F</v>
          </cell>
        </row>
        <row r="8063">
          <cell r="B8063" t="str">
            <v>F523215</v>
          </cell>
          <cell r="C8063" t="str">
            <v>F523215</v>
          </cell>
          <cell r="D8063">
            <v>17</v>
          </cell>
          <cell r="E8063" t="str">
            <v>F</v>
          </cell>
        </row>
        <row r="8064">
          <cell r="B8064" t="str">
            <v>F523220</v>
          </cell>
          <cell r="C8064" t="str">
            <v>F523220</v>
          </cell>
          <cell r="D8064">
            <v>17</v>
          </cell>
          <cell r="E8064" t="str">
            <v>F</v>
          </cell>
        </row>
        <row r="8065">
          <cell r="B8065" t="str">
            <v>F523225</v>
          </cell>
          <cell r="C8065" t="str">
            <v>F523225</v>
          </cell>
          <cell r="D8065">
            <v>17</v>
          </cell>
          <cell r="E8065" t="str">
            <v>F</v>
          </cell>
        </row>
        <row r="8066">
          <cell r="B8066" t="str">
            <v>1000LOCPLMW</v>
          </cell>
          <cell r="C8066" t="str">
            <v>LOCPLMW</v>
          </cell>
          <cell r="D8066">
            <v>14</v>
          </cell>
          <cell r="E8066" t="str">
            <v>G</v>
          </cell>
        </row>
        <row r="8067">
          <cell r="B8067" t="str">
            <v>1000CMNCST</v>
          </cell>
          <cell r="C8067" t="str">
            <v>CMNCST</v>
          </cell>
          <cell r="D8067">
            <v>10</v>
          </cell>
          <cell r="E8067" t="str">
            <v>G</v>
          </cell>
        </row>
        <row r="8068">
          <cell r="B8068" t="str">
            <v>F501979</v>
          </cell>
          <cell r="C8068" t="str">
            <v>F501979</v>
          </cell>
          <cell r="D8068">
            <v>11</v>
          </cell>
          <cell r="E8068" t="str">
            <v>F</v>
          </cell>
        </row>
        <row r="8069">
          <cell r="B8069" t="str">
            <v>F501980</v>
          </cell>
          <cell r="C8069" t="str">
            <v>F501980</v>
          </cell>
          <cell r="D8069">
            <v>11</v>
          </cell>
          <cell r="E8069" t="str">
            <v>F</v>
          </cell>
        </row>
        <row r="8070">
          <cell r="B8070" t="str">
            <v>F501995</v>
          </cell>
          <cell r="C8070" t="str">
            <v>F501995</v>
          </cell>
          <cell r="D8070">
            <v>11</v>
          </cell>
          <cell r="E8070" t="str">
            <v>F</v>
          </cell>
        </row>
        <row r="8071">
          <cell r="B8071" t="str">
            <v>F501996</v>
          </cell>
          <cell r="C8071" t="str">
            <v>F501996</v>
          </cell>
          <cell r="D8071">
            <v>11</v>
          </cell>
          <cell r="E8071" t="str">
            <v>F</v>
          </cell>
        </row>
        <row r="8072">
          <cell r="B8072" t="str">
            <v>F502011</v>
          </cell>
          <cell r="C8072" t="str">
            <v>F502011</v>
          </cell>
          <cell r="D8072">
            <v>11</v>
          </cell>
          <cell r="E8072" t="str">
            <v>F</v>
          </cell>
        </row>
        <row r="8073">
          <cell r="B8073" t="str">
            <v>F502023</v>
          </cell>
          <cell r="C8073" t="str">
            <v>F502023</v>
          </cell>
          <cell r="D8073">
            <v>11</v>
          </cell>
          <cell r="E8073" t="str">
            <v>F</v>
          </cell>
        </row>
        <row r="8074">
          <cell r="B8074" t="str">
            <v>F502031</v>
          </cell>
          <cell r="C8074" t="str">
            <v>F502031</v>
          </cell>
          <cell r="D8074">
            <v>11</v>
          </cell>
          <cell r="E8074" t="str">
            <v>F</v>
          </cell>
        </row>
        <row r="8075">
          <cell r="B8075" t="str">
            <v>F502047</v>
          </cell>
          <cell r="C8075" t="str">
            <v>F502047</v>
          </cell>
          <cell r="D8075">
            <v>11</v>
          </cell>
          <cell r="E8075" t="str">
            <v>F</v>
          </cell>
        </row>
        <row r="8076">
          <cell r="B8076" t="str">
            <v>F502055</v>
          </cell>
          <cell r="C8076" t="str">
            <v>F502055</v>
          </cell>
          <cell r="D8076">
            <v>11</v>
          </cell>
          <cell r="E8076" t="str">
            <v>F</v>
          </cell>
        </row>
        <row r="8077">
          <cell r="B8077" t="str">
            <v>F502067</v>
          </cell>
          <cell r="C8077" t="str">
            <v>F502067</v>
          </cell>
          <cell r="D8077">
            <v>11</v>
          </cell>
          <cell r="E8077" t="str">
            <v>F</v>
          </cell>
        </row>
        <row r="8078">
          <cell r="B8078" t="str">
            <v>F502068</v>
          </cell>
          <cell r="C8078" t="str">
            <v>F502068</v>
          </cell>
          <cell r="D8078">
            <v>11</v>
          </cell>
          <cell r="E8078" t="str">
            <v>F</v>
          </cell>
        </row>
        <row r="8079">
          <cell r="B8079" t="str">
            <v>F502079</v>
          </cell>
          <cell r="C8079" t="str">
            <v>F502079</v>
          </cell>
          <cell r="D8079">
            <v>11</v>
          </cell>
          <cell r="E8079" t="str">
            <v>F</v>
          </cell>
        </row>
        <row r="8080">
          <cell r="B8080" t="str">
            <v>F502092</v>
          </cell>
          <cell r="C8080" t="str">
            <v>F502092</v>
          </cell>
          <cell r="D8080">
            <v>11</v>
          </cell>
          <cell r="E8080" t="str">
            <v>F</v>
          </cell>
        </row>
        <row r="8081">
          <cell r="B8081" t="str">
            <v>F502107</v>
          </cell>
          <cell r="C8081" t="str">
            <v>F502107</v>
          </cell>
          <cell r="D8081">
            <v>11</v>
          </cell>
          <cell r="E8081" t="str">
            <v>F</v>
          </cell>
        </row>
        <row r="8082">
          <cell r="B8082" t="str">
            <v>F502108</v>
          </cell>
          <cell r="C8082" t="str">
            <v>F502108</v>
          </cell>
          <cell r="D8082">
            <v>11</v>
          </cell>
          <cell r="E8082" t="str">
            <v>F</v>
          </cell>
        </row>
        <row r="8083">
          <cell r="B8083" t="str">
            <v>F502127</v>
          </cell>
          <cell r="C8083" t="str">
            <v>F502127</v>
          </cell>
          <cell r="D8083">
            <v>11</v>
          </cell>
          <cell r="E8083" t="str">
            <v>F</v>
          </cell>
        </row>
        <row r="8084">
          <cell r="B8084" t="str">
            <v>F502135</v>
          </cell>
          <cell r="C8084" t="str">
            <v>F502135</v>
          </cell>
          <cell r="D8084">
            <v>11</v>
          </cell>
          <cell r="E8084" t="str">
            <v>F</v>
          </cell>
        </row>
        <row r="8085">
          <cell r="B8085" t="str">
            <v>F502143</v>
          </cell>
          <cell r="C8085" t="str">
            <v>F502143</v>
          </cell>
          <cell r="D8085">
            <v>11</v>
          </cell>
          <cell r="E8085" t="str">
            <v>F</v>
          </cell>
        </row>
        <row r="8086">
          <cell r="B8086" t="str">
            <v>F502159</v>
          </cell>
          <cell r="C8086" t="str">
            <v>F502159</v>
          </cell>
          <cell r="D8086">
            <v>11</v>
          </cell>
          <cell r="E8086" t="str">
            <v>F</v>
          </cell>
        </row>
        <row r="8087">
          <cell r="B8087" t="str">
            <v>F502167</v>
          </cell>
          <cell r="C8087" t="str">
            <v>F502167</v>
          </cell>
          <cell r="D8087">
            <v>11</v>
          </cell>
          <cell r="E8087" t="str">
            <v>F</v>
          </cell>
        </row>
        <row r="8088">
          <cell r="B8088" t="str">
            <v>F502286</v>
          </cell>
          <cell r="C8088" t="str">
            <v>F502286</v>
          </cell>
          <cell r="D8088">
            <v>11</v>
          </cell>
          <cell r="E8088" t="str">
            <v>F</v>
          </cell>
        </row>
        <row r="8089">
          <cell r="B8089" t="str">
            <v>F502363</v>
          </cell>
          <cell r="C8089" t="str">
            <v>F502363</v>
          </cell>
          <cell r="D8089">
            <v>11</v>
          </cell>
          <cell r="E8089" t="str">
            <v>F</v>
          </cell>
        </row>
        <row r="8090">
          <cell r="B8090" t="str">
            <v>F502418</v>
          </cell>
          <cell r="C8090" t="str">
            <v>F502418</v>
          </cell>
          <cell r="D8090">
            <v>11</v>
          </cell>
          <cell r="E8090" t="str">
            <v>F</v>
          </cell>
        </row>
        <row r="8091">
          <cell r="B8091" t="str">
            <v>F502580</v>
          </cell>
          <cell r="C8091" t="str">
            <v>F502580</v>
          </cell>
          <cell r="D8091">
            <v>11</v>
          </cell>
          <cell r="E8091" t="str">
            <v>F</v>
          </cell>
        </row>
        <row r="8092">
          <cell r="B8092" t="str">
            <v>F502581</v>
          </cell>
          <cell r="C8092" t="str">
            <v>F502581</v>
          </cell>
          <cell r="D8092">
            <v>11</v>
          </cell>
          <cell r="E8092" t="str">
            <v>F</v>
          </cell>
        </row>
        <row r="8093">
          <cell r="B8093" t="str">
            <v>F502582</v>
          </cell>
          <cell r="C8093" t="str">
            <v>F502582</v>
          </cell>
          <cell r="D8093">
            <v>11</v>
          </cell>
          <cell r="E8093" t="str">
            <v>F</v>
          </cell>
        </row>
        <row r="8094">
          <cell r="B8094" t="str">
            <v>F502583</v>
          </cell>
          <cell r="C8094" t="str">
            <v>F502583</v>
          </cell>
          <cell r="D8094">
            <v>11</v>
          </cell>
          <cell r="E8094" t="str">
            <v>F</v>
          </cell>
        </row>
        <row r="8095">
          <cell r="B8095" t="str">
            <v>F502611</v>
          </cell>
          <cell r="C8095" t="str">
            <v>F502611</v>
          </cell>
          <cell r="D8095">
            <v>11</v>
          </cell>
          <cell r="E8095" t="str">
            <v>F</v>
          </cell>
        </row>
        <row r="8096">
          <cell r="B8096" t="str">
            <v>F502619</v>
          </cell>
          <cell r="C8096" t="str">
            <v>F502619</v>
          </cell>
          <cell r="D8096">
            <v>11</v>
          </cell>
          <cell r="E8096" t="str">
            <v>F</v>
          </cell>
        </row>
        <row r="8097">
          <cell r="B8097" t="str">
            <v>F502627</v>
          </cell>
          <cell r="C8097" t="str">
            <v>F502627</v>
          </cell>
          <cell r="D8097">
            <v>11</v>
          </cell>
          <cell r="E8097" t="str">
            <v>F</v>
          </cell>
        </row>
        <row r="8098">
          <cell r="B8098" t="str">
            <v>F521005</v>
          </cell>
          <cell r="C8098" t="str">
            <v>F521005</v>
          </cell>
          <cell r="D8098">
            <v>11</v>
          </cell>
          <cell r="E8098" t="str">
            <v>F</v>
          </cell>
        </row>
        <row r="8099">
          <cell r="B8099" t="str">
            <v>F521365</v>
          </cell>
          <cell r="C8099" t="str">
            <v>F521365</v>
          </cell>
          <cell r="D8099">
            <v>11</v>
          </cell>
          <cell r="E8099" t="str">
            <v>F</v>
          </cell>
        </row>
        <row r="8100">
          <cell r="B8100" t="str">
            <v>F521725</v>
          </cell>
          <cell r="C8100" t="str">
            <v>F521725</v>
          </cell>
          <cell r="D8100">
            <v>11</v>
          </cell>
          <cell r="E8100" t="str">
            <v>F</v>
          </cell>
        </row>
        <row r="8101">
          <cell r="B8101" t="str">
            <v>F522085</v>
          </cell>
          <cell r="C8101" t="str">
            <v>F522085</v>
          </cell>
          <cell r="D8101">
            <v>11</v>
          </cell>
          <cell r="E8101" t="str">
            <v>F</v>
          </cell>
        </row>
        <row r="8102">
          <cell r="B8102" t="str">
            <v>F522445</v>
          </cell>
          <cell r="C8102" t="str">
            <v>F522445</v>
          </cell>
          <cell r="D8102">
            <v>11</v>
          </cell>
          <cell r="E8102" t="str">
            <v>F</v>
          </cell>
        </row>
        <row r="8103">
          <cell r="B8103" t="str">
            <v>1000CMMGMTNC</v>
          </cell>
          <cell r="C8103" t="str">
            <v>CMMGMTNC</v>
          </cell>
          <cell r="D8103">
            <v>12</v>
          </cell>
          <cell r="E8103" t="str">
            <v>G</v>
          </cell>
        </row>
        <row r="8104">
          <cell r="B8104" t="str">
            <v>F520070</v>
          </cell>
          <cell r="C8104" t="str">
            <v>F520070</v>
          </cell>
          <cell r="D8104">
            <v>13</v>
          </cell>
          <cell r="E8104" t="str">
            <v>F</v>
          </cell>
        </row>
        <row r="8105">
          <cell r="B8105" t="str">
            <v>F521054</v>
          </cell>
          <cell r="C8105" t="str">
            <v>F521054</v>
          </cell>
          <cell r="D8105">
            <v>13</v>
          </cell>
          <cell r="E8105" t="str">
            <v>F</v>
          </cell>
        </row>
        <row r="8106">
          <cell r="B8106" t="str">
            <v>F521414</v>
          </cell>
          <cell r="C8106" t="str">
            <v>F521414</v>
          </cell>
          <cell r="D8106">
            <v>13</v>
          </cell>
          <cell r="E8106" t="str">
            <v>F</v>
          </cell>
        </row>
        <row r="8107">
          <cell r="B8107" t="str">
            <v>F521774</v>
          </cell>
          <cell r="C8107" t="str">
            <v>F521774</v>
          </cell>
          <cell r="D8107">
            <v>13</v>
          </cell>
          <cell r="E8107" t="str">
            <v>F</v>
          </cell>
        </row>
        <row r="8108">
          <cell r="B8108" t="str">
            <v>F522134</v>
          </cell>
          <cell r="C8108" t="str">
            <v>F522134</v>
          </cell>
          <cell r="D8108">
            <v>13</v>
          </cell>
          <cell r="E8108" t="str">
            <v>F</v>
          </cell>
        </row>
        <row r="8109">
          <cell r="B8109" t="str">
            <v>F522494</v>
          </cell>
          <cell r="C8109" t="str">
            <v>F522494</v>
          </cell>
          <cell r="D8109">
            <v>13</v>
          </cell>
          <cell r="E8109" t="str">
            <v>F</v>
          </cell>
        </row>
        <row r="8110">
          <cell r="B8110" t="str">
            <v>1000FLDCONNCT</v>
          </cell>
          <cell r="C8110" t="str">
            <v>FLDCONNCT</v>
          </cell>
          <cell r="D8110">
            <v>12</v>
          </cell>
          <cell r="E8110" t="str">
            <v>G</v>
          </cell>
        </row>
        <row r="8111">
          <cell r="B8111" t="str">
            <v>F520673</v>
          </cell>
          <cell r="C8111" t="str">
            <v>F520673</v>
          </cell>
          <cell r="D8111">
            <v>13</v>
          </cell>
          <cell r="E8111" t="str">
            <v>F</v>
          </cell>
        </row>
        <row r="8112">
          <cell r="B8112" t="str">
            <v>F521183</v>
          </cell>
          <cell r="C8112" t="str">
            <v>F521183</v>
          </cell>
          <cell r="D8112">
            <v>13</v>
          </cell>
          <cell r="E8112" t="str">
            <v>F</v>
          </cell>
        </row>
        <row r="8113">
          <cell r="B8113" t="str">
            <v>F521543</v>
          </cell>
          <cell r="C8113" t="str">
            <v>F521543</v>
          </cell>
          <cell r="D8113">
            <v>13</v>
          </cell>
          <cell r="E8113" t="str">
            <v>F</v>
          </cell>
        </row>
        <row r="8114">
          <cell r="B8114" t="str">
            <v>F521903</v>
          </cell>
          <cell r="C8114" t="str">
            <v>F521903</v>
          </cell>
          <cell r="D8114">
            <v>13</v>
          </cell>
          <cell r="E8114" t="str">
            <v>F</v>
          </cell>
        </row>
        <row r="8115">
          <cell r="B8115" t="str">
            <v>F522263</v>
          </cell>
          <cell r="C8115" t="str">
            <v>F522263</v>
          </cell>
          <cell r="D8115">
            <v>13</v>
          </cell>
          <cell r="E8115" t="str">
            <v>F</v>
          </cell>
        </row>
        <row r="8116">
          <cell r="B8116" t="str">
            <v>F522623</v>
          </cell>
          <cell r="C8116" t="str">
            <v>F522623</v>
          </cell>
          <cell r="D8116">
            <v>13</v>
          </cell>
          <cell r="E8116" t="str">
            <v>F</v>
          </cell>
        </row>
        <row r="8117">
          <cell r="B8117" t="str">
            <v>1000FCANTESC</v>
          </cell>
          <cell r="C8117" t="str">
            <v>FCANTESC</v>
          </cell>
          <cell r="D8117">
            <v>14</v>
          </cell>
          <cell r="E8117" t="str">
            <v>G</v>
          </cell>
        </row>
        <row r="8118">
          <cell r="B8118" t="str">
            <v>F500670</v>
          </cell>
          <cell r="C8118" t="str">
            <v>F500670</v>
          </cell>
          <cell r="D8118">
            <v>15</v>
          </cell>
          <cell r="E8118" t="str">
            <v>F</v>
          </cell>
        </row>
        <row r="8119">
          <cell r="B8119" t="str">
            <v>F500671</v>
          </cell>
          <cell r="C8119" t="str">
            <v>F500671</v>
          </cell>
          <cell r="D8119">
            <v>15</v>
          </cell>
          <cell r="E8119" t="str">
            <v>F</v>
          </cell>
        </row>
        <row r="8120">
          <cell r="B8120" t="str">
            <v>F500740</v>
          </cell>
          <cell r="C8120" t="str">
            <v>F500740</v>
          </cell>
          <cell r="D8120">
            <v>15</v>
          </cell>
          <cell r="E8120" t="str">
            <v>F</v>
          </cell>
        </row>
        <row r="8121">
          <cell r="B8121" t="str">
            <v>F500741</v>
          </cell>
          <cell r="C8121" t="str">
            <v>F500741</v>
          </cell>
          <cell r="D8121">
            <v>15</v>
          </cell>
          <cell r="E8121" t="str">
            <v>F</v>
          </cell>
        </row>
        <row r="8122">
          <cell r="B8122" t="str">
            <v>F500810</v>
          </cell>
          <cell r="C8122" t="str">
            <v>F500810</v>
          </cell>
          <cell r="D8122">
            <v>15</v>
          </cell>
          <cell r="E8122" t="str">
            <v>F</v>
          </cell>
        </row>
        <row r="8123">
          <cell r="B8123" t="str">
            <v>F500862</v>
          </cell>
          <cell r="C8123" t="str">
            <v>F500862</v>
          </cell>
          <cell r="D8123">
            <v>15</v>
          </cell>
          <cell r="E8123" t="str">
            <v>F</v>
          </cell>
        </row>
        <row r="8124">
          <cell r="B8124" t="str">
            <v>F500967</v>
          </cell>
          <cell r="C8124" t="str">
            <v>F500967</v>
          </cell>
          <cell r="D8124">
            <v>15</v>
          </cell>
          <cell r="E8124" t="str">
            <v>F</v>
          </cell>
        </row>
        <row r="8125">
          <cell r="B8125" t="str">
            <v>F501002</v>
          </cell>
          <cell r="C8125" t="str">
            <v>F501002</v>
          </cell>
          <cell r="D8125">
            <v>15</v>
          </cell>
          <cell r="E8125" t="str">
            <v>F</v>
          </cell>
        </row>
        <row r="8126">
          <cell r="B8126" t="str">
            <v>F501055</v>
          </cell>
          <cell r="C8126" t="str">
            <v>F501055</v>
          </cell>
          <cell r="D8126">
            <v>15</v>
          </cell>
          <cell r="E8126" t="str">
            <v>F</v>
          </cell>
        </row>
        <row r="8127">
          <cell r="B8127" t="str">
            <v>F501056</v>
          </cell>
          <cell r="C8127" t="str">
            <v>F501056</v>
          </cell>
          <cell r="D8127">
            <v>15</v>
          </cell>
          <cell r="E8127" t="str">
            <v>F</v>
          </cell>
        </row>
        <row r="8128">
          <cell r="B8128" t="str">
            <v>F501107</v>
          </cell>
          <cell r="C8128" t="str">
            <v>F501107</v>
          </cell>
          <cell r="D8128">
            <v>15</v>
          </cell>
          <cell r="E8128" t="str">
            <v>F</v>
          </cell>
        </row>
        <row r="8129">
          <cell r="B8129" t="str">
            <v>F501161</v>
          </cell>
          <cell r="C8129" t="str">
            <v>F501161</v>
          </cell>
          <cell r="D8129">
            <v>15</v>
          </cell>
          <cell r="E8129" t="str">
            <v>F</v>
          </cell>
        </row>
        <row r="8130">
          <cell r="B8130" t="str">
            <v>F501230</v>
          </cell>
          <cell r="C8130" t="str">
            <v>F501230</v>
          </cell>
          <cell r="D8130">
            <v>15</v>
          </cell>
          <cell r="E8130" t="str">
            <v>F</v>
          </cell>
        </row>
        <row r="8131">
          <cell r="B8131" t="str">
            <v>F501231</v>
          </cell>
          <cell r="C8131" t="str">
            <v>F501231</v>
          </cell>
          <cell r="D8131">
            <v>15</v>
          </cell>
          <cell r="E8131" t="str">
            <v>F</v>
          </cell>
        </row>
        <row r="8132">
          <cell r="B8132" t="str">
            <v>F501282</v>
          </cell>
          <cell r="C8132" t="str">
            <v>F501282</v>
          </cell>
          <cell r="D8132">
            <v>15</v>
          </cell>
          <cell r="E8132" t="str">
            <v>F</v>
          </cell>
        </row>
        <row r="8133">
          <cell r="B8133" t="str">
            <v>F501492</v>
          </cell>
          <cell r="C8133" t="str">
            <v>F501492</v>
          </cell>
          <cell r="D8133">
            <v>15</v>
          </cell>
          <cell r="E8133" t="str">
            <v>F</v>
          </cell>
        </row>
        <row r="8134">
          <cell r="B8134" t="str">
            <v>F502443</v>
          </cell>
          <cell r="C8134" t="str">
            <v>F502443</v>
          </cell>
          <cell r="D8134">
            <v>15</v>
          </cell>
          <cell r="E8134" t="str">
            <v>F</v>
          </cell>
        </row>
        <row r="8135">
          <cell r="B8135" t="str">
            <v>F520217</v>
          </cell>
          <cell r="C8135" t="str">
            <v>F520217</v>
          </cell>
          <cell r="D8135">
            <v>15</v>
          </cell>
          <cell r="E8135" t="str">
            <v>F</v>
          </cell>
        </row>
        <row r="8136">
          <cell r="B8136" t="str">
            <v>F520218</v>
          </cell>
          <cell r="C8136" t="str">
            <v>F520218</v>
          </cell>
          <cell r="D8136">
            <v>15</v>
          </cell>
          <cell r="E8136" t="str">
            <v>F</v>
          </cell>
        </row>
        <row r="8137">
          <cell r="B8137" t="str">
            <v>F520261</v>
          </cell>
          <cell r="C8137" t="str">
            <v>F520261</v>
          </cell>
          <cell r="D8137">
            <v>15</v>
          </cell>
          <cell r="E8137" t="str">
            <v>F</v>
          </cell>
        </row>
        <row r="8138">
          <cell r="B8138" t="str">
            <v>F520295</v>
          </cell>
          <cell r="C8138" t="str">
            <v>F520295</v>
          </cell>
          <cell r="D8138">
            <v>15</v>
          </cell>
          <cell r="E8138" t="str">
            <v>F</v>
          </cell>
        </row>
        <row r="8139">
          <cell r="B8139" t="str">
            <v>F520377</v>
          </cell>
          <cell r="C8139" t="str">
            <v>F520377</v>
          </cell>
          <cell r="D8139">
            <v>15</v>
          </cell>
          <cell r="E8139" t="str">
            <v>F</v>
          </cell>
        </row>
        <row r="8140">
          <cell r="B8140" t="str">
            <v>F520378</v>
          </cell>
          <cell r="C8140" t="str">
            <v>F520378</v>
          </cell>
          <cell r="D8140">
            <v>15</v>
          </cell>
          <cell r="E8140" t="str">
            <v>F</v>
          </cell>
        </row>
        <row r="8141">
          <cell r="B8141" t="str">
            <v>F520481</v>
          </cell>
          <cell r="C8141" t="str">
            <v>F520481</v>
          </cell>
          <cell r="D8141">
            <v>15</v>
          </cell>
          <cell r="E8141" t="str">
            <v>F</v>
          </cell>
        </row>
        <row r="8142">
          <cell r="B8142" t="str">
            <v>F521096</v>
          </cell>
          <cell r="C8142" t="str">
            <v>F521096</v>
          </cell>
          <cell r="D8142">
            <v>15</v>
          </cell>
          <cell r="E8142" t="str">
            <v>F</v>
          </cell>
        </row>
        <row r="8143">
          <cell r="B8143" t="str">
            <v>F521456</v>
          </cell>
          <cell r="C8143" t="str">
            <v>F521456</v>
          </cell>
          <cell r="D8143">
            <v>15</v>
          </cell>
          <cell r="E8143" t="str">
            <v>F</v>
          </cell>
        </row>
        <row r="8144">
          <cell r="B8144" t="str">
            <v>F521816</v>
          </cell>
          <cell r="C8144" t="str">
            <v>F521816</v>
          </cell>
          <cell r="D8144">
            <v>15</v>
          </cell>
          <cell r="E8144" t="str">
            <v>F</v>
          </cell>
        </row>
        <row r="8145">
          <cell r="B8145" t="str">
            <v>F522176</v>
          </cell>
          <cell r="C8145" t="str">
            <v>F522176</v>
          </cell>
          <cell r="D8145">
            <v>15</v>
          </cell>
          <cell r="E8145" t="str">
            <v>F</v>
          </cell>
        </row>
        <row r="8146">
          <cell r="B8146" t="str">
            <v>F522536</v>
          </cell>
          <cell r="C8146" t="str">
            <v>F522536</v>
          </cell>
          <cell r="D8146">
            <v>15</v>
          </cell>
          <cell r="E8146" t="str">
            <v>F</v>
          </cell>
        </row>
        <row r="8147">
          <cell r="B8147" t="str">
            <v>F522790</v>
          </cell>
          <cell r="C8147" t="str">
            <v>F522790</v>
          </cell>
          <cell r="D8147">
            <v>15</v>
          </cell>
          <cell r="E8147" t="str">
            <v>F</v>
          </cell>
        </row>
        <row r="8148">
          <cell r="B8148" t="str">
            <v>F522806</v>
          </cell>
          <cell r="C8148" t="str">
            <v>F522806</v>
          </cell>
          <cell r="D8148">
            <v>15</v>
          </cell>
          <cell r="E8148" t="str">
            <v>F</v>
          </cell>
        </row>
        <row r="8149">
          <cell r="B8149" t="str">
            <v>F522807</v>
          </cell>
          <cell r="C8149" t="str">
            <v>F522807</v>
          </cell>
          <cell r="D8149">
            <v>15</v>
          </cell>
          <cell r="E8149" t="str">
            <v>F</v>
          </cell>
        </row>
        <row r="8150">
          <cell r="B8150" t="str">
            <v>1000FCSBARSC</v>
          </cell>
          <cell r="C8150" t="str">
            <v>FCSBARSC</v>
          </cell>
          <cell r="D8150">
            <v>14</v>
          </cell>
          <cell r="E8150" t="str">
            <v>G</v>
          </cell>
        </row>
        <row r="8151">
          <cell r="B8151" t="str">
            <v>F500674</v>
          </cell>
          <cell r="C8151" t="str">
            <v>F500674</v>
          </cell>
          <cell r="D8151">
            <v>15</v>
          </cell>
          <cell r="E8151" t="str">
            <v>F</v>
          </cell>
        </row>
        <row r="8152">
          <cell r="B8152" t="str">
            <v>F500675</v>
          </cell>
          <cell r="C8152" t="str">
            <v>F500675</v>
          </cell>
          <cell r="D8152">
            <v>15</v>
          </cell>
          <cell r="E8152" t="str">
            <v>F</v>
          </cell>
        </row>
        <row r="8153">
          <cell r="B8153" t="str">
            <v>F500744</v>
          </cell>
          <cell r="C8153" t="str">
            <v>F500744</v>
          </cell>
          <cell r="D8153">
            <v>15</v>
          </cell>
          <cell r="E8153" t="str">
            <v>F</v>
          </cell>
        </row>
        <row r="8154">
          <cell r="B8154" t="str">
            <v>F500745</v>
          </cell>
          <cell r="C8154" t="str">
            <v>F500745</v>
          </cell>
          <cell r="D8154">
            <v>15</v>
          </cell>
          <cell r="E8154" t="str">
            <v>F</v>
          </cell>
        </row>
        <row r="8155">
          <cell r="B8155" t="str">
            <v>F500814</v>
          </cell>
          <cell r="C8155" t="str">
            <v>F500814</v>
          </cell>
          <cell r="D8155">
            <v>15</v>
          </cell>
          <cell r="E8155" t="str">
            <v>F</v>
          </cell>
        </row>
        <row r="8156">
          <cell r="B8156" t="str">
            <v>F500864</v>
          </cell>
          <cell r="C8156" t="str">
            <v>F500864</v>
          </cell>
          <cell r="D8156">
            <v>15</v>
          </cell>
          <cell r="E8156" t="str">
            <v>F</v>
          </cell>
        </row>
        <row r="8157">
          <cell r="B8157" t="str">
            <v>F500969</v>
          </cell>
          <cell r="C8157" t="str">
            <v>F500969</v>
          </cell>
          <cell r="D8157">
            <v>15</v>
          </cell>
          <cell r="E8157" t="str">
            <v>F</v>
          </cell>
        </row>
        <row r="8158">
          <cell r="B8158" t="str">
            <v>F501004</v>
          </cell>
          <cell r="C8158" t="str">
            <v>F501004</v>
          </cell>
          <cell r="D8158">
            <v>15</v>
          </cell>
          <cell r="E8158" t="str">
            <v>F</v>
          </cell>
        </row>
        <row r="8159">
          <cell r="B8159" t="str">
            <v>F501059</v>
          </cell>
          <cell r="C8159" t="str">
            <v>F501059</v>
          </cell>
          <cell r="D8159">
            <v>15</v>
          </cell>
          <cell r="E8159" t="str">
            <v>F</v>
          </cell>
        </row>
        <row r="8160">
          <cell r="B8160" t="str">
            <v>F501060</v>
          </cell>
          <cell r="C8160" t="str">
            <v>F501060</v>
          </cell>
          <cell r="D8160">
            <v>15</v>
          </cell>
          <cell r="E8160" t="str">
            <v>F</v>
          </cell>
        </row>
        <row r="8161">
          <cell r="B8161" t="str">
            <v>F501109</v>
          </cell>
          <cell r="C8161" t="str">
            <v>F501109</v>
          </cell>
          <cell r="D8161">
            <v>15</v>
          </cell>
          <cell r="E8161" t="str">
            <v>F</v>
          </cell>
        </row>
        <row r="8162">
          <cell r="B8162" t="str">
            <v>F501165</v>
          </cell>
          <cell r="C8162" t="str">
            <v>F501165</v>
          </cell>
          <cell r="D8162">
            <v>15</v>
          </cell>
          <cell r="E8162" t="str">
            <v>F</v>
          </cell>
        </row>
        <row r="8163">
          <cell r="B8163" t="str">
            <v>F501234</v>
          </cell>
          <cell r="C8163" t="str">
            <v>F501234</v>
          </cell>
          <cell r="D8163">
            <v>15</v>
          </cell>
          <cell r="E8163" t="str">
            <v>F</v>
          </cell>
        </row>
        <row r="8164">
          <cell r="B8164" t="str">
            <v>F501235</v>
          </cell>
          <cell r="C8164" t="str">
            <v>F501235</v>
          </cell>
          <cell r="D8164">
            <v>15</v>
          </cell>
          <cell r="E8164" t="str">
            <v>F</v>
          </cell>
        </row>
        <row r="8165">
          <cell r="B8165" t="str">
            <v>F501284</v>
          </cell>
          <cell r="C8165" t="str">
            <v>F501284</v>
          </cell>
          <cell r="D8165">
            <v>15</v>
          </cell>
          <cell r="E8165" t="str">
            <v>F</v>
          </cell>
        </row>
        <row r="8166">
          <cell r="B8166" t="str">
            <v>F501494</v>
          </cell>
          <cell r="C8166" t="str">
            <v>F501494</v>
          </cell>
          <cell r="D8166">
            <v>15</v>
          </cell>
          <cell r="E8166" t="str">
            <v>F</v>
          </cell>
        </row>
        <row r="8167">
          <cell r="B8167" t="str">
            <v>F502445</v>
          </cell>
          <cell r="C8167" t="str">
            <v>F502445</v>
          </cell>
          <cell r="D8167">
            <v>15</v>
          </cell>
          <cell r="E8167" t="str">
            <v>F</v>
          </cell>
        </row>
        <row r="8168">
          <cell r="B8168" t="str">
            <v>F520233</v>
          </cell>
          <cell r="C8168" t="str">
            <v>F520233</v>
          </cell>
          <cell r="D8168">
            <v>15</v>
          </cell>
          <cell r="E8168" t="str">
            <v>F</v>
          </cell>
        </row>
        <row r="8169">
          <cell r="B8169" t="str">
            <v>F520270</v>
          </cell>
          <cell r="C8169" t="str">
            <v>F520270</v>
          </cell>
          <cell r="D8169">
            <v>15</v>
          </cell>
          <cell r="E8169" t="str">
            <v>F</v>
          </cell>
        </row>
        <row r="8170">
          <cell r="B8170" t="str">
            <v>F520304</v>
          </cell>
          <cell r="C8170" t="str">
            <v>F520304</v>
          </cell>
          <cell r="D8170">
            <v>15</v>
          </cell>
          <cell r="E8170" t="str">
            <v>F</v>
          </cell>
        </row>
        <row r="8171">
          <cell r="B8171" t="str">
            <v>F520386</v>
          </cell>
          <cell r="C8171" t="str">
            <v>F520386</v>
          </cell>
          <cell r="D8171">
            <v>15</v>
          </cell>
          <cell r="E8171" t="str">
            <v>F</v>
          </cell>
        </row>
        <row r="8172">
          <cell r="B8172" t="str">
            <v>F520432</v>
          </cell>
          <cell r="C8172" t="str">
            <v>F520432</v>
          </cell>
          <cell r="D8172">
            <v>15</v>
          </cell>
          <cell r="E8172" t="str">
            <v>F</v>
          </cell>
        </row>
        <row r="8173">
          <cell r="B8173" t="str">
            <v>F520487</v>
          </cell>
          <cell r="C8173" t="str">
            <v>F520487</v>
          </cell>
          <cell r="D8173">
            <v>15</v>
          </cell>
          <cell r="E8173" t="str">
            <v>F</v>
          </cell>
        </row>
        <row r="8174">
          <cell r="B8174" t="str">
            <v>F521104</v>
          </cell>
          <cell r="C8174" t="str">
            <v>F521104</v>
          </cell>
          <cell r="D8174">
            <v>15</v>
          </cell>
          <cell r="E8174" t="str">
            <v>F</v>
          </cell>
        </row>
        <row r="8175">
          <cell r="B8175" t="str">
            <v>F521464</v>
          </cell>
          <cell r="C8175" t="str">
            <v>F521464</v>
          </cell>
          <cell r="D8175">
            <v>15</v>
          </cell>
          <cell r="E8175" t="str">
            <v>F</v>
          </cell>
        </row>
        <row r="8176">
          <cell r="B8176" t="str">
            <v>F521824</v>
          </cell>
          <cell r="C8176" t="str">
            <v>F521824</v>
          </cell>
          <cell r="D8176">
            <v>15</v>
          </cell>
          <cell r="E8176" t="str">
            <v>F</v>
          </cell>
        </row>
        <row r="8177">
          <cell r="B8177" t="str">
            <v>F522184</v>
          </cell>
          <cell r="C8177" t="str">
            <v>F522184</v>
          </cell>
          <cell r="D8177">
            <v>15</v>
          </cell>
          <cell r="E8177" t="str">
            <v>F</v>
          </cell>
        </row>
        <row r="8178">
          <cell r="B8178" t="str">
            <v>F522544</v>
          </cell>
          <cell r="C8178" t="str">
            <v>F522544</v>
          </cell>
          <cell r="D8178">
            <v>15</v>
          </cell>
          <cell r="E8178" t="str">
            <v>F</v>
          </cell>
        </row>
        <row r="8179">
          <cell r="B8179" t="str">
            <v>F522811</v>
          </cell>
          <cell r="C8179" t="str">
            <v>F522811</v>
          </cell>
          <cell r="D8179">
            <v>15</v>
          </cell>
          <cell r="E8179" t="str">
            <v>F</v>
          </cell>
        </row>
        <row r="8180">
          <cell r="B8180" t="str">
            <v>1000FCTHOUSC</v>
          </cell>
          <cell r="C8180" t="str">
            <v>FCTHOUSC</v>
          </cell>
          <cell r="D8180">
            <v>14</v>
          </cell>
          <cell r="E8180" t="str">
            <v>G</v>
          </cell>
        </row>
        <row r="8181">
          <cell r="B8181" t="str">
            <v>F500668</v>
          </cell>
          <cell r="C8181" t="str">
            <v>F500668</v>
          </cell>
          <cell r="D8181">
            <v>15</v>
          </cell>
          <cell r="E8181" t="str">
            <v>F</v>
          </cell>
        </row>
        <row r="8182">
          <cell r="B8182" t="str">
            <v>F500669</v>
          </cell>
          <cell r="C8182" t="str">
            <v>F500669</v>
          </cell>
          <cell r="D8182">
            <v>15</v>
          </cell>
          <cell r="E8182" t="str">
            <v>F</v>
          </cell>
        </row>
        <row r="8183">
          <cell r="B8183" t="str">
            <v>F500738</v>
          </cell>
          <cell r="C8183" t="str">
            <v>F500738</v>
          </cell>
          <cell r="D8183">
            <v>15</v>
          </cell>
          <cell r="E8183" t="str">
            <v>F</v>
          </cell>
        </row>
        <row r="8184">
          <cell r="B8184" t="str">
            <v>F500739</v>
          </cell>
          <cell r="C8184" t="str">
            <v>F500739</v>
          </cell>
          <cell r="D8184">
            <v>15</v>
          </cell>
          <cell r="E8184" t="str">
            <v>F</v>
          </cell>
        </row>
        <row r="8185">
          <cell r="B8185" t="str">
            <v>F500808</v>
          </cell>
          <cell r="C8185" t="str">
            <v>F500808</v>
          </cell>
          <cell r="D8185">
            <v>15</v>
          </cell>
          <cell r="E8185" t="str">
            <v>F</v>
          </cell>
        </row>
        <row r="8186">
          <cell r="B8186" t="str">
            <v>F500861</v>
          </cell>
          <cell r="C8186" t="str">
            <v>F500861</v>
          </cell>
          <cell r="D8186">
            <v>15</v>
          </cell>
          <cell r="E8186" t="str">
            <v>F</v>
          </cell>
        </row>
        <row r="8187">
          <cell r="B8187" t="str">
            <v>F500966</v>
          </cell>
          <cell r="C8187" t="str">
            <v>F500966</v>
          </cell>
          <cell r="D8187">
            <v>15</v>
          </cell>
          <cell r="E8187" t="str">
            <v>F</v>
          </cell>
        </row>
        <row r="8188">
          <cell r="B8188" t="str">
            <v>F501001</v>
          </cell>
          <cell r="C8188" t="str">
            <v>F501001</v>
          </cell>
          <cell r="D8188">
            <v>15</v>
          </cell>
          <cell r="E8188" t="str">
            <v>F</v>
          </cell>
        </row>
        <row r="8189">
          <cell r="B8189" t="str">
            <v>F501053</v>
          </cell>
          <cell r="C8189" t="str">
            <v>F501053</v>
          </cell>
          <cell r="D8189">
            <v>15</v>
          </cell>
          <cell r="E8189" t="str">
            <v>F</v>
          </cell>
        </row>
        <row r="8190">
          <cell r="B8190" t="str">
            <v>F501054</v>
          </cell>
          <cell r="C8190" t="str">
            <v>F501054</v>
          </cell>
          <cell r="D8190">
            <v>15</v>
          </cell>
          <cell r="E8190" t="str">
            <v>F</v>
          </cell>
        </row>
        <row r="8191">
          <cell r="B8191" t="str">
            <v>F501106</v>
          </cell>
          <cell r="C8191" t="str">
            <v>F501106</v>
          </cell>
          <cell r="D8191">
            <v>15</v>
          </cell>
          <cell r="E8191" t="str">
            <v>F</v>
          </cell>
        </row>
        <row r="8192">
          <cell r="B8192" t="str">
            <v>F501159</v>
          </cell>
          <cell r="C8192" t="str">
            <v>F501159</v>
          </cell>
          <cell r="D8192">
            <v>15</v>
          </cell>
          <cell r="E8192" t="str">
            <v>F</v>
          </cell>
        </row>
        <row r="8193">
          <cell r="B8193" t="str">
            <v>F501228</v>
          </cell>
          <cell r="C8193" t="str">
            <v>F501228</v>
          </cell>
          <cell r="D8193">
            <v>15</v>
          </cell>
          <cell r="E8193" t="str">
            <v>F</v>
          </cell>
        </row>
        <row r="8194">
          <cell r="B8194" t="str">
            <v>F501229</v>
          </cell>
          <cell r="C8194" t="str">
            <v>F501229</v>
          </cell>
          <cell r="D8194">
            <v>15</v>
          </cell>
          <cell r="E8194" t="str">
            <v>F</v>
          </cell>
        </row>
        <row r="8195">
          <cell r="B8195" t="str">
            <v>F501281</v>
          </cell>
          <cell r="C8195" t="str">
            <v>F501281</v>
          </cell>
          <cell r="D8195">
            <v>15</v>
          </cell>
          <cell r="E8195" t="str">
            <v>F</v>
          </cell>
        </row>
        <row r="8196">
          <cell r="B8196" t="str">
            <v>F501491</v>
          </cell>
          <cell r="C8196" t="str">
            <v>F501491</v>
          </cell>
          <cell r="D8196">
            <v>15</v>
          </cell>
          <cell r="E8196" t="str">
            <v>F</v>
          </cell>
        </row>
        <row r="8197">
          <cell r="B8197" t="str">
            <v>F502442</v>
          </cell>
          <cell r="C8197" t="str">
            <v>F502442</v>
          </cell>
          <cell r="D8197">
            <v>15</v>
          </cell>
          <cell r="E8197" t="str">
            <v>F</v>
          </cell>
        </row>
        <row r="8198">
          <cell r="B8198" t="str">
            <v>F520215</v>
          </cell>
          <cell r="C8198" t="str">
            <v>F520215</v>
          </cell>
          <cell r="D8198">
            <v>15</v>
          </cell>
          <cell r="E8198" t="str">
            <v>F</v>
          </cell>
        </row>
        <row r="8199">
          <cell r="B8199" t="str">
            <v>F520216</v>
          </cell>
          <cell r="C8199" t="str">
            <v>F520216</v>
          </cell>
          <cell r="D8199">
            <v>15</v>
          </cell>
          <cell r="E8199" t="str">
            <v>F</v>
          </cell>
        </row>
        <row r="8200">
          <cell r="B8200" t="str">
            <v>F520260</v>
          </cell>
          <cell r="C8200" t="str">
            <v>F520260</v>
          </cell>
          <cell r="D8200">
            <v>15</v>
          </cell>
          <cell r="E8200" t="str">
            <v>F</v>
          </cell>
        </row>
        <row r="8201">
          <cell r="B8201" t="str">
            <v>F520294</v>
          </cell>
          <cell r="C8201" t="str">
            <v>F520294</v>
          </cell>
          <cell r="D8201">
            <v>15</v>
          </cell>
          <cell r="E8201" t="str">
            <v>F</v>
          </cell>
        </row>
        <row r="8202">
          <cell r="B8202" t="str">
            <v>F520428</v>
          </cell>
          <cell r="C8202" t="str">
            <v>F520428</v>
          </cell>
          <cell r="D8202">
            <v>15</v>
          </cell>
          <cell r="E8202" t="str">
            <v>F</v>
          </cell>
        </row>
        <row r="8203">
          <cell r="B8203" t="str">
            <v>F520440</v>
          </cell>
          <cell r="C8203" t="str">
            <v>F520440</v>
          </cell>
          <cell r="D8203">
            <v>15</v>
          </cell>
          <cell r="E8203" t="str">
            <v>F</v>
          </cell>
        </row>
        <row r="8204">
          <cell r="B8204" t="str">
            <v>F520480</v>
          </cell>
          <cell r="C8204" t="str">
            <v>F520480</v>
          </cell>
          <cell r="D8204">
            <v>15</v>
          </cell>
          <cell r="E8204" t="str">
            <v>F</v>
          </cell>
        </row>
        <row r="8205">
          <cell r="B8205" t="str">
            <v>F521095</v>
          </cell>
          <cell r="C8205" t="str">
            <v>F521095</v>
          </cell>
          <cell r="D8205">
            <v>15</v>
          </cell>
          <cell r="E8205" t="str">
            <v>F</v>
          </cell>
        </row>
        <row r="8206">
          <cell r="B8206" t="str">
            <v>F521455</v>
          </cell>
          <cell r="C8206" t="str">
            <v>F521455</v>
          </cell>
          <cell r="D8206">
            <v>15</v>
          </cell>
          <cell r="E8206" t="str">
            <v>F</v>
          </cell>
        </row>
        <row r="8207">
          <cell r="B8207" t="str">
            <v>F521815</v>
          </cell>
          <cell r="C8207" t="str">
            <v>F521815</v>
          </cell>
          <cell r="D8207">
            <v>15</v>
          </cell>
          <cell r="E8207" t="str">
            <v>F</v>
          </cell>
        </row>
        <row r="8208">
          <cell r="B8208" t="str">
            <v>F522175</v>
          </cell>
          <cell r="C8208" t="str">
            <v>F522175</v>
          </cell>
          <cell r="D8208">
            <v>15</v>
          </cell>
          <cell r="E8208" t="str">
            <v>F</v>
          </cell>
        </row>
        <row r="8209">
          <cell r="B8209" t="str">
            <v>F522535</v>
          </cell>
          <cell r="C8209" t="str">
            <v>F522535</v>
          </cell>
          <cell r="D8209">
            <v>15</v>
          </cell>
          <cell r="E8209" t="str">
            <v>F</v>
          </cell>
        </row>
        <row r="8210">
          <cell r="B8210" t="str">
            <v>F522788</v>
          </cell>
          <cell r="C8210" t="str">
            <v>F522788</v>
          </cell>
          <cell r="D8210">
            <v>15</v>
          </cell>
          <cell r="E8210" t="str">
            <v>F</v>
          </cell>
        </row>
        <row r="8211">
          <cell r="B8211" t="str">
            <v>F522789</v>
          </cell>
          <cell r="C8211" t="str">
            <v>F522789</v>
          </cell>
          <cell r="D8211">
            <v>15</v>
          </cell>
          <cell r="E8211" t="str">
            <v>F</v>
          </cell>
        </row>
        <row r="8212">
          <cell r="B8212" t="str">
            <v>F522804</v>
          </cell>
          <cell r="C8212" t="str">
            <v>F522804</v>
          </cell>
          <cell r="D8212">
            <v>15</v>
          </cell>
          <cell r="E8212" t="str">
            <v>F</v>
          </cell>
        </row>
        <row r="8213">
          <cell r="B8213" t="str">
            <v>F522805</v>
          </cell>
          <cell r="C8213" t="str">
            <v>F522805</v>
          </cell>
          <cell r="D8213">
            <v>15</v>
          </cell>
          <cell r="E8213" t="str">
            <v>F</v>
          </cell>
        </row>
        <row r="8214">
          <cell r="B8214" t="str">
            <v>1000FCVALSC</v>
          </cell>
          <cell r="C8214" t="str">
            <v>FCVALSC</v>
          </cell>
          <cell r="D8214">
            <v>14</v>
          </cell>
          <cell r="E8214" t="str">
            <v>G</v>
          </cell>
        </row>
        <row r="8215">
          <cell r="B8215" t="str">
            <v>F500676</v>
          </cell>
          <cell r="C8215" t="str">
            <v>F500676</v>
          </cell>
          <cell r="D8215">
            <v>15</v>
          </cell>
          <cell r="E8215" t="str">
            <v>F</v>
          </cell>
        </row>
        <row r="8216">
          <cell r="B8216" t="str">
            <v>F500677</v>
          </cell>
          <cell r="C8216" t="str">
            <v>F500677</v>
          </cell>
          <cell r="D8216">
            <v>15</v>
          </cell>
          <cell r="E8216" t="str">
            <v>F</v>
          </cell>
        </row>
        <row r="8217">
          <cell r="B8217" t="str">
            <v>F500746</v>
          </cell>
          <cell r="C8217" t="str">
            <v>F500746</v>
          </cell>
          <cell r="D8217">
            <v>15</v>
          </cell>
          <cell r="E8217" t="str">
            <v>F</v>
          </cell>
        </row>
        <row r="8218">
          <cell r="B8218" t="str">
            <v>F500747</v>
          </cell>
          <cell r="C8218" t="str">
            <v>F500747</v>
          </cell>
          <cell r="D8218">
            <v>15</v>
          </cell>
          <cell r="E8218" t="str">
            <v>F</v>
          </cell>
        </row>
        <row r="8219">
          <cell r="B8219" t="str">
            <v>F500816</v>
          </cell>
          <cell r="C8219" t="str">
            <v>F500816</v>
          </cell>
          <cell r="D8219">
            <v>15</v>
          </cell>
          <cell r="E8219" t="str">
            <v>F</v>
          </cell>
        </row>
        <row r="8220">
          <cell r="B8220" t="str">
            <v>F500865</v>
          </cell>
          <cell r="C8220" t="str">
            <v>F500865</v>
          </cell>
          <cell r="D8220">
            <v>15</v>
          </cell>
          <cell r="E8220" t="str">
            <v>F</v>
          </cell>
        </row>
        <row r="8221">
          <cell r="B8221" t="str">
            <v>F500970</v>
          </cell>
          <cell r="C8221" t="str">
            <v>F500970</v>
          </cell>
          <cell r="D8221">
            <v>15</v>
          </cell>
          <cell r="E8221" t="str">
            <v>F</v>
          </cell>
        </row>
        <row r="8222">
          <cell r="B8222" t="str">
            <v>F501005</v>
          </cell>
          <cell r="C8222" t="str">
            <v>F501005</v>
          </cell>
          <cell r="D8222">
            <v>15</v>
          </cell>
          <cell r="E8222" t="str">
            <v>F</v>
          </cell>
        </row>
        <row r="8223">
          <cell r="B8223" t="str">
            <v>F501061</v>
          </cell>
          <cell r="C8223" t="str">
            <v>F501061</v>
          </cell>
          <cell r="D8223">
            <v>15</v>
          </cell>
          <cell r="E8223" t="str">
            <v>F</v>
          </cell>
        </row>
        <row r="8224">
          <cell r="B8224" t="str">
            <v>F501062</v>
          </cell>
          <cell r="C8224" t="str">
            <v>F501062</v>
          </cell>
          <cell r="D8224">
            <v>15</v>
          </cell>
          <cell r="E8224" t="str">
            <v>F</v>
          </cell>
        </row>
        <row r="8225">
          <cell r="B8225" t="str">
            <v>F501110</v>
          </cell>
          <cell r="C8225" t="str">
            <v>F501110</v>
          </cell>
          <cell r="D8225">
            <v>15</v>
          </cell>
          <cell r="E8225" t="str">
            <v>F</v>
          </cell>
        </row>
        <row r="8226">
          <cell r="B8226" t="str">
            <v>F501167</v>
          </cell>
          <cell r="C8226" t="str">
            <v>F501167</v>
          </cell>
          <cell r="D8226">
            <v>15</v>
          </cell>
          <cell r="E8226" t="str">
            <v>F</v>
          </cell>
        </row>
        <row r="8227">
          <cell r="B8227" t="str">
            <v>F501236</v>
          </cell>
          <cell r="C8227" t="str">
            <v>F501236</v>
          </cell>
          <cell r="D8227">
            <v>15</v>
          </cell>
          <cell r="E8227" t="str">
            <v>F</v>
          </cell>
        </row>
        <row r="8228">
          <cell r="B8228" t="str">
            <v>F501237</v>
          </cell>
          <cell r="C8228" t="str">
            <v>F501237</v>
          </cell>
          <cell r="D8228">
            <v>15</v>
          </cell>
          <cell r="E8228" t="str">
            <v>F</v>
          </cell>
        </row>
        <row r="8229">
          <cell r="B8229" t="str">
            <v>F501285</v>
          </cell>
          <cell r="C8229" t="str">
            <v>F501285</v>
          </cell>
          <cell r="D8229">
            <v>15</v>
          </cell>
          <cell r="E8229" t="str">
            <v>F</v>
          </cell>
        </row>
        <row r="8230">
          <cell r="B8230" t="str">
            <v>F501495</v>
          </cell>
          <cell r="C8230" t="str">
            <v>F501495</v>
          </cell>
          <cell r="D8230">
            <v>15</v>
          </cell>
          <cell r="E8230" t="str">
            <v>F</v>
          </cell>
        </row>
        <row r="8231">
          <cell r="B8231" t="str">
            <v>F502446</v>
          </cell>
          <cell r="C8231" t="str">
            <v>F502446</v>
          </cell>
          <cell r="D8231">
            <v>15</v>
          </cell>
          <cell r="E8231" t="str">
            <v>F</v>
          </cell>
        </row>
        <row r="8232">
          <cell r="B8232" t="str">
            <v>F520238</v>
          </cell>
          <cell r="C8232" t="str">
            <v>F520238</v>
          </cell>
          <cell r="D8232">
            <v>15</v>
          </cell>
          <cell r="E8232" t="str">
            <v>F</v>
          </cell>
        </row>
        <row r="8233">
          <cell r="B8233" t="str">
            <v>F520273</v>
          </cell>
          <cell r="C8233" t="str">
            <v>F520273</v>
          </cell>
          <cell r="D8233">
            <v>15</v>
          </cell>
          <cell r="E8233" t="str">
            <v>F</v>
          </cell>
        </row>
        <row r="8234">
          <cell r="B8234" t="str">
            <v>F520309</v>
          </cell>
          <cell r="C8234" t="str">
            <v>F520309</v>
          </cell>
          <cell r="D8234">
            <v>15</v>
          </cell>
          <cell r="E8234" t="str">
            <v>F</v>
          </cell>
        </row>
        <row r="8235">
          <cell r="B8235" t="str">
            <v>F520388</v>
          </cell>
          <cell r="C8235" t="str">
            <v>F520388</v>
          </cell>
          <cell r="D8235">
            <v>15</v>
          </cell>
          <cell r="E8235" t="str">
            <v>F</v>
          </cell>
        </row>
        <row r="8236">
          <cell r="B8236" t="str">
            <v>F520389</v>
          </cell>
          <cell r="C8236" t="str">
            <v>F520389</v>
          </cell>
          <cell r="D8236">
            <v>15</v>
          </cell>
          <cell r="E8236" t="str">
            <v>F</v>
          </cell>
        </row>
        <row r="8237">
          <cell r="B8237" t="str">
            <v>F520491</v>
          </cell>
          <cell r="C8237" t="str">
            <v>F520491</v>
          </cell>
          <cell r="D8237">
            <v>15</v>
          </cell>
          <cell r="E8237" t="str">
            <v>F</v>
          </cell>
        </row>
        <row r="8238">
          <cell r="B8238" t="str">
            <v>F521107</v>
          </cell>
          <cell r="C8238" t="str">
            <v>F521107</v>
          </cell>
          <cell r="D8238">
            <v>15</v>
          </cell>
          <cell r="E8238" t="str">
            <v>F</v>
          </cell>
        </row>
        <row r="8239">
          <cell r="B8239" t="str">
            <v>F521467</v>
          </cell>
          <cell r="C8239" t="str">
            <v>F521467</v>
          </cell>
          <cell r="D8239">
            <v>15</v>
          </cell>
          <cell r="E8239" t="str">
            <v>F</v>
          </cell>
        </row>
        <row r="8240">
          <cell r="B8240" t="str">
            <v>F521827</v>
          </cell>
          <cell r="C8240" t="str">
            <v>F521827</v>
          </cell>
          <cell r="D8240">
            <v>15</v>
          </cell>
          <cell r="E8240" t="str">
            <v>F</v>
          </cell>
        </row>
        <row r="8241">
          <cell r="B8241" t="str">
            <v>F522187</v>
          </cell>
          <cell r="C8241" t="str">
            <v>F522187</v>
          </cell>
          <cell r="D8241">
            <v>15</v>
          </cell>
          <cell r="E8241" t="str">
            <v>F</v>
          </cell>
        </row>
        <row r="8242">
          <cell r="B8242" t="str">
            <v>F522547</v>
          </cell>
          <cell r="C8242" t="str">
            <v>F522547</v>
          </cell>
          <cell r="D8242">
            <v>15</v>
          </cell>
          <cell r="E8242" t="str">
            <v>F</v>
          </cell>
        </row>
        <row r="8243">
          <cell r="B8243" t="str">
            <v>1000FCVENTSC</v>
          </cell>
          <cell r="C8243" t="str">
            <v>FCVENTSC</v>
          </cell>
          <cell r="D8243">
            <v>14</v>
          </cell>
          <cell r="E8243" t="str">
            <v>G</v>
          </cell>
        </row>
        <row r="8244">
          <cell r="B8244" t="str">
            <v>F500672</v>
          </cell>
          <cell r="C8244" t="str">
            <v>F500672</v>
          </cell>
          <cell r="D8244">
            <v>15</v>
          </cell>
          <cell r="E8244" t="str">
            <v>F</v>
          </cell>
        </row>
        <row r="8245">
          <cell r="B8245" t="str">
            <v>F500673</v>
          </cell>
          <cell r="C8245" t="str">
            <v>F500673</v>
          </cell>
          <cell r="D8245">
            <v>15</v>
          </cell>
          <cell r="E8245" t="str">
            <v>F</v>
          </cell>
        </row>
        <row r="8246">
          <cell r="B8246" t="str">
            <v>F500742</v>
          </cell>
          <cell r="C8246" t="str">
            <v>F500742</v>
          </cell>
          <cell r="D8246">
            <v>15</v>
          </cell>
          <cell r="E8246" t="str">
            <v>F</v>
          </cell>
        </row>
        <row r="8247">
          <cell r="B8247" t="str">
            <v>F500743</v>
          </cell>
          <cell r="C8247" t="str">
            <v>F500743</v>
          </cell>
          <cell r="D8247">
            <v>15</v>
          </cell>
          <cell r="E8247" t="str">
            <v>F</v>
          </cell>
        </row>
        <row r="8248">
          <cell r="B8248" t="str">
            <v>F500812</v>
          </cell>
          <cell r="C8248" t="str">
            <v>F500812</v>
          </cell>
          <cell r="D8248">
            <v>15</v>
          </cell>
          <cell r="E8248" t="str">
            <v>F</v>
          </cell>
        </row>
        <row r="8249">
          <cell r="B8249" t="str">
            <v>F500863</v>
          </cell>
          <cell r="C8249" t="str">
            <v>F500863</v>
          </cell>
          <cell r="D8249">
            <v>15</v>
          </cell>
          <cell r="E8249" t="str">
            <v>F</v>
          </cell>
        </row>
        <row r="8250">
          <cell r="B8250" t="str">
            <v>F500968</v>
          </cell>
          <cell r="C8250" t="str">
            <v>F500968</v>
          </cell>
          <cell r="D8250">
            <v>15</v>
          </cell>
          <cell r="E8250" t="str">
            <v>F</v>
          </cell>
        </row>
        <row r="8251">
          <cell r="B8251" t="str">
            <v>F501003</v>
          </cell>
          <cell r="C8251" t="str">
            <v>F501003</v>
          </cell>
          <cell r="D8251">
            <v>15</v>
          </cell>
          <cell r="E8251" t="str">
            <v>F</v>
          </cell>
        </row>
        <row r="8252">
          <cell r="B8252" t="str">
            <v>F501057</v>
          </cell>
          <cell r="C8252" t="str">
            <v>F501057</v>
          </cell>
          <cell r="D8252">
            <v>15</v>
          </cell>
          <cell r="E8252" t="str">
            <v>F</v>
          </cell>
        </row>
        <row r="8253">
          <cell r="B8253" t="str">
            <v>F501058</v>
          </cell>
          <cell r="C8253" t="str">
            <v>F501058</v>
          </cell>
          <cell r="D8253">
            <v>15</v>
          </cell>
          <cell r="E8253" t="str">
            <v>F</v>
          </cell>
        </row>
        <row r="8254">
          <cell r="B8254" t="str">
            <v>F501108</v>
          </cell>
          <cell r="C8254" t="str">
            <v>F501108</v>
          </cell>
          <cell r="D8254">
            <v>15</v>
          </cell>
          <cell r="E8254" t="str">
            <v>F</v>
          </cell>
        </row>
        <row r="8255">
          <cell r="B8255" t="str">
            <v>F501163</v>
          </cell>
          <cell r="C8255" t="str">
            <v>F501163</v>
          </cell>
          <cell r="D8255">
            <v>15</v>
          </cell>
          <cell r="E8255" t="str">
            <v>F</v>
          </cell>
        </row>
        <row r="8256">
          <cell r="B8256" t="str">
            <v>F501232</v>
          </cell>
          <cell r="C8256" t="str">
            <v>F501232</v>
          </cell>
          <cell r="D8256">
            <v>15</v>
          </cell>
          <cell r="E8256" t="str">
            <v>F</v>
          </cell>
        </row>
        <row r="8257">
          <cell r="B8257" t="str">
            <v>F501233</v>
          </cell>
          <cell r="C8257" t="str">
            <v>F501233</v>
          </cell>
          <cell r="D8257">
            <v>15</v>
          </cell>
          <cell r="E8257" t="str">
            <v>F</v>
          </cell>
        </row>
        <row r="8258">
          <cell r="B8258" t="str">
            <v>F501283</v>
          </cell>
          <cell r="C8258" t="str">
            <v>F501283</v>
          </cell>
          <cell r="D8258">
            <v>15</v>
          </cell>
          <cell r="E8258" t="str">
            <v>F</v>
          </cell>
        </row>
        <row r="8259">
          <cell r="B8259" t="str">
            <v>F501493</v>
          </cell>
          <cell r="C8259" t="str">
            <v>F501493</v>
          </cell>
          <cell r="D8259">
            <v>15</v>
          </cell>
          <cell r="E8259" t="str">
            <v>F</v>
          </cell>
        </row>
        <row r="8260">
          <cell r="B8260" t="str">
            <v>F502444</v>
          </cell>
          <cell r="C8260" t="str">
            <v>F502444</v>
          </cell>
          <cell r="D8260">
            <v>15</v>
          </cell>
          <cell r="E8260" t="str">
            <v>F</v>
          </cell>
        </row>
        <row r="8261">
          <cell r="B8261" t="str">
            <v>F520219</v>
          </cell>
          <cell r="C8261" t="str">
            <v>F520219</v>
          </cell>
          <cell r="D8261">
            <v>15</v>
          </cell>
          <cell r="E8261" t="str">
            <v>F</v>
          </cell>
        </row>
        <row r="8262">
          <cell r="B8262" t="str">
            <v>F520262</v>
          </cell>
          <cell r="C8262" t="str">
            <v>F520262</v>
          </cell>
          <cell r="D8262">
            <v>15</v>
          </cell>
          <cell r="E8262" t="str">
            <v>F</v>
          </cell>
        </row>
        <row r="8263">
          <cell r="B8263" t="str">
            <v>F520296</v>
          </cell>
          <cell r="C8263" t="str">
            <v>F520296</v>
          </cell>
          <cell r="D8263">
            <v>15</v>
          </cell>
          <cell r="E8263" t="str">
            <v>F</v>
          </cell>
        </row>
        <row r="8264">
          <cell r="B8264" t="str">
            <v>F520379</v>
          </cell>
          <cell r="C8264" t="str">
            <v>F520379</v>
          </cell>
          <cell r="D8264">
            <v>15</v>
          </cell>
          <cell r="E8264" t="str">
            <v>F</v>
          </cell>
        </row>
        <row r="8265">
          <cell r="B8265" t="str">
            <v>F520380</v>
          </cell>
          <cell r="C8265" t="str">
            <v>F520380</v>
          </cell>
          <cell r="D8265">
            <v>15</v>
          </cell>
          <cell r="E8265" t="str">
            <v>F</v>
          </cell>
        </row>
        <row r="8266">
          <cell r="B8266" t="str">
            <v>F520482</v>
          </cell>
          <cell r="C8266" t="str">
            <v>F520482</v>
          </cell>
          <cell r="D8266">
            <v>15</v>
          </cell>
          <cell r="E8266" t="str">
            <v>F</v>
          </cell>
        </row>
        <row r="8267">
          <cell r="B8267" t="str">
            <v>F521097</v>
          </cell>
          <cell r="C8267" t="str">
            <v>F521097</v>
          </cell>
          <cell r="D8267">
            <v>15</v>
          </cell>
          <cell r="E8267" t="str">
            <v>F</v>
          </cell>
        </row>
        <row r="8268">
          <cell r="B8268" t="str">
            <v>F521457</v>
          </cell>
          <cell r="C8268" t="str">
            <v>F521457</v>
          </cell>
          <cell r="D8268">
            <v>15</v>
          </cell>
          <cell r="E8268" t="str">
            <v>F</v>
          </cell>
        </row>
        <row r="8269">
          <cell r="B8269" t="str">
            <v>F521817</v>
          </cell>
          <cell r="C8269" t="str">
            <v>F521817</v>
          </cell>
          <cell r="D8269">
            <v>15</v>
          </cell>
          <cell r="E8269" t="str">
            <v>F</v>
          </cell>
        </row>
        <row r="8270">
          <cell r="B8270" t="str">
            <v>F522177</v>
          </cell>
          <cell r="C8270" t="str">
            <v>F522177</v>
          </cell>
          <cell r="D8270">
            <v>15</v>
          </cell>
          <cell r="E8270" t="str">
            <v>F</v>
          </cell>
        </row>
        <row r="8271">
          <cell r="B8271" t="str">
            <v>F522537</v>
          </cell>
          <cell r="C8271" t="str">
            <v>F522537</v>
          </cell>
          <cell r="D8271">
            <v>15</v>
          </cell>
          <cell r="E8271" t="str">
            <v>F</v>
          </cell>
        </row>
        <row r="8272">
          <cell r="B8272" t="str">
            <v>F522808</v>
          </cell>
          <cell r="C8272" t="str">
            <v>F522808</v>
          </cell>
          <cell r="D8272">
            <v>15</v>
          </cell>
          <cell r="E8272" t="str">
            <v>F</v>
          </cell>
        </row>
        <row r="8273">
          <cell r="B8273" t="str">
            <v>1000LOGNCST</v>
          </cell>
          <cell r="C8273" t="str">
            <v>LOGNCST</v>
          </cell>
          <cell r="D8273">
            <v>12</v>
          </cell>
          <cell r="E8273" t="str">
            <v>G</v>
          </cell>
        </row>
        <row r="8274">
          <cell r="B8274" t="str">
            <v>F502119</v>
          </cell>
          <cell r="C8274" t="str">
            <v>F502119</v>
          </cell>
          <cell r="D8274">
            <v>13</v>
          </cell>
          <cell r="E8274" t="str">
            <v>F</v>
          </cell>
        </row>
        <row r="8275">
          <cell r="B8275" t="str">
            <v>F520330</v>
          </cell>
          <cell r="C8275" t="str">
            <v>F520330</v>
          </cell>
          <cell r="D8275">
            <v>13</v>
          </cell>
          <cell r="E8275" t="str">
            <v>F</v>
          </cell>
        </row>
        <row r="8276">
          <cell r="B8276" t="str">
            <v>F520674</v>
          </cell>
          <cell r="C8276" t="str">
            <v>F520674</v>
          </cell>
          <cell r="D8276">
            <v>13</v>
          </cell>
          <cell r="E8276" t="str">
            <v>F</v>
          </cell>
        </row>
        <row r="8277">
          <cell r="B8277" t="str">
            <v>F521123</v>
          </cell>
          <cell r="C8277" t="str">
            <v>F521123</v>
          </cell>
          <cell r="D8277">
            <v>13</v>
          </cell>
          <cell r="E8277" t="str">
            <v>F</v>
          </cell>
        </row>
        <row r="8278">
          <cell r="B8278" t="str">
            <v>F521483</v>
          </cell>
          <cell r="C8278" t="str">
            <v>F521483</v>
          </cell>
          <cell r="D8278">
            <v>13</v>
          </cell>
          <cell r="E8278" t="str">
            <v>F</v>
          </cell>
        </row>
        <row r="8279">
          <cell r="B8279" t="str">
            <v>F521843</v>
          </cell>
          <cell r="C8279" t="str">
            <v>F521843</v>
          </cell>
          <cell r="D8279">
            <v>13</v>
          </cell>
          <cell r="E8279" t="str">
            <v>F</v>
          </cell>
        </row>
        <row r="8280">
          <cell r="B8280" t="str">
            <v>F522203</v>
          </cell>
          <cell r="C8280" t="str">
            <v>F522203</v>
          </cell>
          <cell r="D8280">
            <v>13</v>
          </cell>
          <cell r="E8280" t="str">
            <v>F</v>
          </cell>
        </row>
        <row r="8281">
          <cell r="B8281" t="str">
            <v>F522563</v>
          </cell>
          <cell r="C8281" t="str">
            <v>F522563</v>
          </cell>
          <cell r="D8281">
            <v>13</v>
          </cell>
          <cell r="E8281" t="str">
            <v>F</v>
          </cell>
        </row>
        <row r="8282">
          <cell r="B8282" t="str">
            <v>1000PLNGNCST</v>
          </cell>
          <cell r="C8282" t="str">
            <v>PLNGNCST</v>
          </cell>
          <cell r="D8282">
            <v>12</v>
          </cell>
          <cell r="E8282" t="str">
            <v>G</v>
          </cell>
        </row>
        <row r="8283">
          <cell r="B8283" t="str">
            <v>F520081</v>
          </cell>
          <cell r="C8283" t="str">
            <v>F520081</v>
          </cell>
          <cell r="D8283">
            <v>13</v>
          </cell>
          <cell r="E8283" t="str">
            <v>F</v>
          </cell>
        </row>
        <row r="8284">
          <cell r="B8284" t="str">
            <v>F520542</v>
          </cell>
          <cell r="C8284" t="str">
            <v>F520542</v>
          </cell>
          <cell r="D8284">
            <v>13</v>
          </cell>
          <cell r="E8284" t="str">
            <v>F</v>
          </cell>
        </row>
        <row r="8285">
          <cell r="B8285" t="str">
            <v>F520660</v>
          </cell>
          <cell r="C8285" t="str">
            <v>F520660</v>
          </cell>
          <cell r="D8285">
            <v>13</v>
          </cell>
          <cell r="E8285" t="str">
            <v>F</v>
          </cell>
        </row>
        <row r="8286">
          <cell r="B8286" t="str">
            <v>F521064</v>
          </cell>
          <cell r="C8286" t="str">
            <v>F521064</v>
          </cell>
          <cell r="D8286">
            <v>13</v>
          </cell>
          <cell r="E8286" t="str">
            <v>F</v>
          </cell>
        </row>
        <row r="8287">
          <cell r="B8287" t="str">
            <v>F521424</v>
          </cell>
          <cell r="C8287" t="str">
            <v>F521424</v>
          </cell>
          <cell r="D8287">
            <v>13</v>
          </cell>
          <cell r="E8287" t="str">
            <v>F</v>
          </cell>
        </row>
        <row r="8288">
          <cell r="B8288" t="str">
            <v>F521784</v>
          </cell>
          <cell r="C8288" t="str">
            <v>F521784</v>
          </cell>
          <cell r="D8288">
            <v>13</v>
          </cell>
          <cell r="E8288" t="str">
            <v>F</v>
          </cell>
        </row>
        <row r="8289">
          <cell r="B8289" t="str">
            <v>F522144</v>
          </cell>
          <cell r="C8289" t="str">
            <v>F522144</v>
          </cell>
          <cell r="D8289">
            <v>13</v>
          </cell>
          <cell r="E8289" t="str">
            <v>F</v>
          </cell>
        </row>
        <row r="8290">
          <cell r="B8290" t="str">
            <v>F522504</v>
          </cell>
          <cell r="C8290" t="str">
            <v>F522504</v>
          </cell>
          <cell r="D8290">
            <v>13</v>
          </cell>
          <cell r="E8290" t="str">
            <v>F</v>
          </cell>
        </row>
        <row r="8291">
          <cell r="B8291" t="str">
            <v>1000FLDPLNCST</v>
          </cell>
          <cell r="C8291" t="str">
            <v>FLDPLNCST</v>
          </cell>
          <cell r="D8291">
            <v>14</v>
          </cell>
          <cell r="E8291" t="str">
            <v>G</v>
          </cell>
        </row>
        <row r="8292">
          <cell r="B8292" t="str">
            <v>1000PLANTESC</v>
          </cell>
          <cell r="C8292" t="str">
            <v>PLANTESC</v>
          </cell>
          <cell r="D8292">
            <v>16</v>
          </cell>
          <cell r="E8292" t="str">
            <v>G</v>
          </cell>
        </row>
        <row r="8293">
          <cell r="B8293" t="str">
            <v>F502308</v>
          </cell>
          <cell r="C8293" t="str">
            <v>F502308</v>
          </cell>
          <cell r="D8293">
            <v>17</v>
          </cell>
          <cell r="E8293" t="str">
            <v>F</v>
          </cell>
        </row>
        <row r="8294">
          <cell r="B8294" t="str">
            <v>1000PLSBARSC</v>
          </cell>
          <cell r="C8294" t="str">
            <v>PLSBARSC</v>
          </cell>
          <cell r="D8294">
            <v>16</v>
          </cell>
          <cell r="E8294" t="str">
            <v>G</v>
          </cell>
        </row>
        <row r="8295">
          <cell r="B8295" t="str">
            <v>1000PLTHOUSC</v>
          </cell>
          <cell r="C8295" t="str">
            <v>PLTHOUSC</v>
          </cell>
          <cell r="D8295">
            <v>16</v>
          </cell>
          <cell r="E8295" t="str">
            <v>G</v>
          </cell>
        </row>
        <row r="8296">
          <cell r="B8296" t="str">
            <v>1000PLVALESC</v>
          </cell>
          <cell r="C8296" t="str">
            <v>PLVALESC</v>
          </cell>
          <cell r="D8296">
            <v>16</v>
          </cell>
          <cell r="E8296" t="str">
            <v>G</v>
          </cell>
        </row>
        <row r="8297">
          <cell r="B8297" t="str">
            <v>1000PLVENTSC</v>
          </cell>
          <cell r="C8297" t="str">
            <v>PLVENTSC</v>
          </cell>
          <cell r="D8297">
            <v>16</v>
          </cell>
          <cell r="E8297" t="str">
            <v>G</v>
          </cell>
        </row>
        <row r="8298">
          <cell r="B8298" t="str">
            <v>1000LOCPLNC</v>
          </cell>
          <cell r="C8298" t="str">
            <v>LOCPLNC</v>
          </cell>
          <cell r="D8298">
            <v>14</v>
          </cell>
          <cell r="E8298" t="str">
            <v>G</v>
          </cell>
        </row>
        <row r="8299">
          <cell r="B8299" t="str">
            <v>1000CMSJA</v>
          </cell>
          <cell r="C8299" t="str">
            <v>CMSJA</v>
          </cell>
          <cell r="D8299">
            <v>10</v>
          </cell>
          <cell r="E8299" t="str">
            <v>G</v>
          </cell>
        </row>
        <row r="8300">
          <cell r="B8300" t="str">
            <v>F501985</v>
          </cell>
          <cell r="C8300" t="str">
            <v>F501985</v>
          </cell>
          <cell r="D8300">
            <v>11</v>
          </cell>
          <cell r="E8300" t="str">
            <v>F</v>
          </cell>
        </row>
        <row r="8301">
          <cell r="B8301" t="str">
            <v>F501986</v>
          </cell>
          <cell r="C8301" t="str">
            <v>F501986</v>
          </cell>
          <cell r="D8301">
            <v>11</v>
          </cell>
          <cell r="E8301" t="str">
            <v>F</v>
          </cell>
        </row>
        <row r="8302">
          <cell r="B8302" t="str">
            <v>F502001</v>
          </cell>
          <cell r="C8302" t="str">
            <v>F502001</v>
          </cell>
          <cell r="D8302">
            <v>11</v>
          </cell>
          <cell r="E8302" t="str">
            <v>F</v>
          </cell>
        </row>
        <row r="8303">
          <cell r="B8303" t="str">
            <v>F502002</v>
          </cell>
          <cell r="C8303" t="str">
            <v>F502002</v>
          </cell>
          <cell r="D8303">
            <v>11</v>
          </cell>
          <cell r="E8303" t="str">
            <v>F</v>
          </cell>
        </row>
        <row r="8304">
          <cell r="B8304" t="str">
            <v>F502017</v>
          </cell>
          <cell r="C8304" t="str">
            <v>F502017</v>
          </cell>
          <cell r="D8304">
            <v>11</v>
          </cell>
          <cell r="E8304" t="str">
            <v>F</v>
          </cell>
        </row>
        <row r="8305">
          <cell r="B8305" t="str">
            <v>F502026</v>
          </cell>
          <cell r="C8305" t="str">
            <v>F502026</v>
          </cell>
          <cell r="D8305">
            <v>11</v>
          </cell>
          <cell r="E8305" t="str">
            <v>F</v>
          </cell>
        </row>
        <row r="8306">
          <cell r="B8306" t="str">
            <v>F502034</v>
          </cell>
          <cell r="C8306" t="str">
            <v>F502034</v>
          </cell>
          <cell r="D8306">
            <v>11</v>
          </cell>
          <cell r="E8306" t="str">
            <v>F</v>
          </cell>
        </row>
        <row r="8307">
          <cell r="B8307" t="str">
            <v>F502050</v>
          </cell>
          <cell r="C8307" t="str">
            <v>F502050</v>
          </cell>
          <cell r="D8307">
            <v>11</v>
          </cell>
          <cell r="E8307" t="str">
            <v>F</v>
          </cell>
        </row>
        <row r="8308">
          <cell r="B8308" t="str">
            <v>F502058</v>
          </cell>
          <cell r="C8308" t="str">
            <v>F502058</v>
          </cell>
          <cell r="D8308">
            <v>11</v>
          </cell>
          <cell r="E8308" t="str">
            <v>F</v>
          </cell>
        </row>
        <row r="8309">
          <cell r="B8309" t="str">
            <v>F502073</v>
          </cell>
          <cell r="C8309" t="str">
            <v>F502073</v>
          </cell>
          <cell r="D8309">
            <v>11</v>
          </cell>
          <cell r="E8309" t="str">
            <v>F</v>
          </cell>
        </row>
        <row r="8310">
          <cell r="B8310" t="str">
            <v>F502074</v>
          </cell>
          <cell r="C8310" t="str">
            <v>F502074</v>
          </cell>
          <cell r="D8310">
            <v>11</v>
          </cell>
          <cell r="E8310" t="str">
            <v>F</v>
          </cell>
        </row>
        <row r="8311">
          <cell r="B8311" t="str">
            <v>F502082</v>
          </cell>
          <cell r="C8311" t="str">
            <v>F502082</v>
          </cell>
          <cell r="D8311">
            <v>11</v>
          </cell>
          <cell r="E8311" t="str">
            <v>F</v>
          </cell>
        </row>
        <row r="8312">
          <cell r="B8312" t="str">
            <v>F502098</v>
          </cell>
          <cell r="C8312" t="str">
            <v>F502098</v>
          </cell>
          <cell r="D8312">
            <v>11</v>
          </cell>
          <cell r="E8312" t="str">
            <v>F</v>
          </cell>
        </row>
        <row r="8313">
          <cell r="B8313" t="str">
            <v>F502113</v>
          </cell>
          <cell r="C8313" t="str">
            <v>F502113</v>
          </cell>
          <cell r="D8313">
            <v>11</v>
          </cell>
          <cell r="E8313" t="str">
            <v>F</v>
          </cell>
        </row>
        <row r="8314">
          <cell r="B8314" t="str">
            <v>F502114</v>
          </cell>
          <cell r="C8314" t="str">
            <v>F502114</v>
          </cell>
          <cell r="D8314">
            <v>11</v>
          </cell>
          <cell r="E8314" t="str">
            <v>F</v>
          </cell>
        </row>
        <row r="8315">
          <cell r="B8315" t="str">
            <v>F502138</v>
          </cell>
          <cell r="C8315" t="str">
            <v>F502138</v>
          </cell>
          <cell r="D8315">
            <v>11</v>
          </cell>
          <cell r="E8315" t="str">
            <v>F</v>
          </cell>
        </row>
        <row r="8316">
          <cell r="B8316" t="str">
            <v>F502146</v>
          </cell>
          <cell r="C8316" t="str">
            <v>F502146</v>
          </cell>
          <cell r="D8316">
            <v>11</v>
          </cell>
          <cell r="E8316" t="str">
            <v>F</v>
          </cell>
        </row>
        <row r="8317">
          <cell r="B8317" t="str">
            <v>F502162</v>
          </cell>
          <cell r="C8317" t="str">
            <v>F502162</v>
          </cell>
          <cell r="D8317">
            <v>11</v>
          </cell>
          <cell r="E8317" t="str">
            <v>F</v>
          </cell>
        </row>
        <row r="8318">
          <cell r="B8318" t="str">
            <v>F502170</v>
          </cell>
          <cell r="C8318" t="str">
            <v>F502170</v>
          </cell>
          <cell r="D8318">
            <v>11</v>
          </cell>
          <cell r="E8318" t="str">
            <v>F</v>
          </cell>
        </row>
        <row r="8319">
          <cell r="B8319" t="str">
            <v>F502289</v>
          </cell>
          <cell r="C8319" t="str">
            <v>F502289</v>
          </cell>
          <cell r="D8319">
            <v>11</v>
          </cell>
          <cell r="E8319" t="str">
            <v>F</v>
          </cell>
        </row>
        <row r="8320">
          <cell r="B8320" t="str">
            <v>F502366</v>
          </cell>
          <cell r="C8320" t="str">
            <v>F502366</v>
          </cell>
          <cell r="D8320">
            <v>11</v>
          </cell>
          <cell r="E8320" t="str">
            <v>F</v>
          </cell>
        </row>
        <row r="8321">
          <cell r="B8321" t="str">
            <v>F502421</v>
          </cell>
          <cell r="C8321" t="str">
            <v>F502421</v>
          </cell>
          <cell r="D8321">
            <v>11</v>
          </cell>
          <cell r="E8321" t="str">
            <v>F</v>
          </cell>
        </row>
        <row r="8322">
          <cell r="B8322" t="str">
            <v>F502475</v>
          </cell>
          <cell r="C8322" t="str">
            <v>F502475</v>
          </cell>
          <cell r="D8322">
            <v>11</v>
          </cell>
          <cell r="E8322" t="str">
            <v>F</v>
          </cell>
        </row>
        <row r="8323">
          <cell r="B8323" t="str">
            <v>F502566</v>
          </cell>
          <cell r="C8323" t="str">
            <v>F502566</v>
          </cell>
          <cell r="D8323">
            <v>11</v>
          </cell>
          <cell r="E8323" t="str">
            <v>F</v>
          </cell>
        </row>
        <row r="8324">
          <cell r="B8324" t="str">
            <v>F502572</v>
          </cell>
          <cell r="C8324" t="str">
            <v>F502572</v>
          </cell>
          <cell r="D8324">
            <v>11</v>
          </cell>
          <cell r="E8324" t="str">
            <v>F</v>
          </cell>
        </row>
        <row r="8325">
          <cell r="B8325" t="str">
            <v>F502578</v>
          </cell>
          <cell r="C8325" t="str">
            <v>F502578</v>
          </cell>
          <cell r="D8325">
            <v>11</v>
          </cell>
          <cell r="E8325" t="str">
            <v>F</v>
          </cell>
        </row>
        <row r="8326">
          <cell r="B8326" t="str">
            <v>F502613</v>
          </cell>
          <cell r="C8326" t="str">
            <v>F502613</v>
          </cell>
          <cell r="D8326">
            <v>11</v>
          </cell>
          <cell r="E8326" t="str">
            <v>F</v>
          </cell>
        </row>
        <row r="8327">
          <cell r="B8327" t="str">
            <v>F502621</v>
          </cell>
          <cell r="C8327" t="str">
            <v>F502621</v>
          </cell>
          <cell r="D8327">
            <v>11</v>
          </cell>
          <cell r="E8327" t="str">
            <v>F</v>
          </cell>
        </row>
        <row r="8328">
          <cell r="B8328" t="str">
            <v>F502629</v>
          </cell>
          <cell r="C8328" t="str">
            <v>F502629</v>
          </cell>
          <cell r="D8328">
            <v>11</v>
          </cell>
          <cell r="E8328" t="str">
            <v>F</v>
          </cell>
        </row>
        <row r="8329">
          <cell r="B8329" t="str">
            <v>F520661</v>
          </cell>
          <cell r="C8329" t="str">
            <v>F520661</v>
          </cell>
          <cell r="D8329">
            <v>11</v>
          </cell>
          <cell r="E8329" t="str">
            <v>F</v>
          </cell>
        </row>
        <row r="8330">
          <cell r="B8330" t="str">
            <v>F520993</v>
          </cell>
          <cell r="C8330" t="str">
            <v>F520993</v>
          </cell>
          <cell r="D8330">
            <v>11</v>
          </cell>
          <cell r="E8330" t="str">
            <v>F</v>
          </cell>
        </row>
        <row r="8331">
          <cell r="B8331" t="str">
            <v>F521353</v>
          </cell>
          <cell r="C8331" t="str">
            <v>F521353</v>
          </cell>
          <cell r="D8331">
            <v>11</v>
          </cell>
          <cell r="E8331" t="str">
            <v>F</v>
          </cell>
        </row>
        <row r="8332">
          <cell r="B8332" t="str">
            <v>F521713</v>
          </cell>
          <cell r="C8332" t="str">
            <v>F521713</v>
          </cell>
          <cell r="D8332">
            <v>11</v>
          </cell>
          <cell r="E8332" t="str">
            <v>F</v>
          </cell>
        </row>
        <row r="8333">
          <cell r="B8333" t="str">
            <v>F522073</v>
          </cell>
          <cell r="C8333" t="str">
            <v>F522073</v>
          </cell>
          <cell r="D8333">
            <v>11</v>
          </cell>
          <cell r="E8333" t="str">
            <v>F</v>
          </cell>
        </row>
        <row r="8334">
          <cell r="B8334" t="str">
            <v>F522433</v>
          </cell>
          <cell r="C8334" t="str">
            <v>F522433</v>
          </cell>
          <cell r="D8334">
            <v>11</v>
          </cell>
          <cell r="E8334" t="str">
            <v>F</v>
          </cell>
        </row>
        <row r="8335">
          <cell r="B8335" t="str">
            <v>1000CMMGMTSJQ</v>
          </cell>
          <cell r="C8335" t="str">
            <v>CMMGMTSJQ</v>
          </cell>
          <cell r="D8335">
            <v>12</v>
          </cell>
          <cell r="E8335" t="str">
            <v>G</v>
          </cell>
        </row>
        <row r="8336">
          <cell r="B8336" t="str">
            <v>F520071</v>
          </cell>
          <cell r="C8336" t="str">
            <v>F520071</v>
          </cell>
          <cell r="D8336">
            <v>13</v>
          </cell>
          <cell r="E8336" t="str">
            <v>F</v>
          </cell>
        </row>
        <row r="8337">
          <cell r="B8337" t="str">
            <v>F521055</v>
          </cell>
          <cell r="C8337" t="str">
            <v>F521055</v>
          </cell>
          <cell r="D8337">
            <v>13</v>
          </cell>
          <cell r="E8337" t="str">
            <v>F</v>
          </cell>
        </row>
        <row r="8338">
          <cell r="B8338" t="str">
            <v>F521415</v>
          </cell>
          <cell r="C8338" t="str">
            <v>F521415</v>
          </cell>
          <cell r="D8338">
            <v>13</v>
          </cell>
          <cell r="E8338" t="str">
            <v>F</v>
          </cell>
        </row>
        <row r="8339">
          <cell r="B8339" t="str">
            <v>F521775</v>
          </cell>
          <cell r="C8339" t="str">
            <v>F521775</v>
          </cell>
          <cell r="D8339">
            <v>13</v>
          </cell>
          <cell r="E8339" t="str">
            <v>F</v>
          </cell>
        </row>
        <row r="8340">
          <cell r="B8340" t="str">
            <v>F522135</v>
          </cell>
          <cell r="C8340" t="str">
            <v>F522135</v>
          </cell>
          <cell r="D8340">
            <v>13</v>
          </cell>
          <cell r="E8340" t="str">
            <v>F</v>
          </cell>
        </row>
        <row r="8341">
          <cell r="B8341" t="str">
            <v>F522495</v>
          </cell>
          <cell r="C8341" t="str">
            <v>F522495</v>
          </cell>
          <cell r="D8341">
            <v>13</v>
          </cell>
          <cell r="E8341" t="str">
            <v>F</v>
          </cell>
        </row>
        <row r="8342">
          <cell r="B8342" t="str">
            <v>1000FLDCONSJQ</v>
          </cell>
          <cell r="C8342" t="str">
            <v>FLDCONSJQ</v>
          </cell>
          <cell r="D8342">
            <v>12</v>
          </cell>
          <cell r="E8342" t="str">
            <v>G</v>
          </cell>
        </row>
        <row r="8343">
          <cell r="B8343" t="str">
            <v>1000FCPORTSC</v>
          </cell>
          <cell r="C8343" t="str">
            <v>FCPORTSC</v>
          </cell>
          <cell r="D8343">
            <v>14</v>
          </cell>
          <cell r="E8343" t="str">
            <v>G</v>
          </cell>
        </row>
        <row r="8344">
          <cell r="B8344" t="str">
            <v>F500702</v>
          </cell>
          <cell r="C8344" t="str">
            <v>F500702</v>
          </cell>
          <cell r="D8344">
            <v>15</v>
          </cell>
          <cell r="E8344" t="str">
            <v>F</v>
          </cell>
        </row>
        <row r="8345">
          <cell r="B8345" t="str">
            <v>F500703</v>
          </cell>
          <cell r="C8345" t="str">
            <v>F500703</v>
          </cell>
          <cell r="D8345">
            <v>15</v>
          </cell>
          <cell r="E8345" t="str">
            <v>F</v>
          </cell>
        </row>
        <row r="8346">
          <cell r="B8346" t="str">
            <v>F500772</v>
          </cell>
          <cell r="C8346" t="str">
            <v>F500772</v>
          </cell>
          <cell r="D8346">
            <v>15</v>
          </cell>
          <cell r="E8346" t="str">
            <v>F</v>
          </cell>
        </row>
        <row r="8347">
          <cell r="B8347" t="str">
            <v>F500773</v>
          </cell>
          <cell r="C8347" t="str">
            <v>F500773</v>
          </cell>
          <cell r="D8347">
            <v>15</v>
          </cell>
          <cell r="E8347" t="str">
            <v>F</v>
          </cell>
        </row>
        <row r="8348">
          <cell r="B8348" t="str">
            <v>F500842</v>
          </cell>
          <cell r="C8348" t="str">
            <v>F500842</v>
          </cell>
          <cell r="D8348">
            <v>15</v>
          </cell>
          <cell r="E8348" t="str">
            <v>F</v>
          </cell>
        </row>
        <row r="8349">
          <cell r="B8349" t="str">
            <v>F500878</v>
          </cell>
          <cell r="C8349" t="str">
            <v>F500878</v>
          </cell>
          <cell r="D8349">
            <v>15</v>
          </cell>
          <cell r="E8349" t="str">
            <v>F</v>
          </cell>
        </row>
        <row r="8350">
          <cell r="B8350" t="str">
            <v>F500983</v>
          </cell>
          <cell r="C8350" t="str">
            <v>F500983</v>
          </cell>
          <cell r="D8350">
            <v>15</v>
          </cell>
          <cell r="E8350" t="str">
            <v>F</v>
          </cell>
        </row>
        <row r="8351">
          <cell r="B8351" t="str">
            <v>F501018</v>
          </cell>
          <cell r="C8351" t="str">
            <v>F501018</v>
          </cell>
          <cell r="D8351">
            <v>15</v>
          </cell>
          <cell r="E8351" t="str">
            <v>F</v>
          </cell>
        </row>
        <row r="8352">
          <cell r="B8352" t="str">
            <v>F501087</v>
          </cell>
          <cell r="C8352" t="str">
            <v>F501087</v>
          </cell>
          <cell r="D8352">
            <v>15</v>
          </cell>
          <cell r="E8352" t="str">
            <v>F</v>
          </cell>
        </row>
        <row r="8353">
          <cell r="B8353" t="str">
            <v>F501088</v>
          </cell>
          <cell r="C8353" t="str">
            <v>F501088</v>
          </cell>
          <cell r="D8353">
            <v>15</v>
          </cell>
          <cell r="E8353" t="str">
            <v>F</v>
          </cell>
        </row>
        <row r="8354">
          <cell r="B8354" t="str">
            <v>F501193</v>
          </cell>
          <cell r="C8354" t="str">
            <v>F501193</v>
          </cell>
          <cell r="D8354">
            <v>15</v>
          </cell>
          <cell r="E8354" t="str">
            <v>F</v>
          </cell>
        </row>
        <row r="8355">
          <cell r="B8355" t="str">
            <v>F501262</v>
          </cell>
          <cell r="C8355" t="str">
            <v>F501262</v>
          </cell>
          <cell r="D8355">
            <v>15</v>
          </cell>
          <cell r="E8355" t="str">
            <v>F</v>
          </cell>
        </row>
        <row r="8356">
          <cell r="B8356" t="str">
            <v>F501263</v>
          </cell>
          <cell r="C8356" t="str">
            <v>F501263</v>
          </cell>
          <cell r="D8356">
            <v>15</v>
          </cell>
          <cell r="E8356" t="str">
            <v>F</v>
          </cell>
        </row>
        <row r="8357">
          <cell r="B8357" t="str">
            <v>F501298</v>
          </cell>
          <cell r="C8357" t="str">
            <v>F501298</v>
          </cell>
          <cell r="D8357">
            <v>15</v>
          </cell>
          <cell r="E8357" t="str">
            <v>F</v>
          </cell>
        </row>
        <row r="8358">
          <cell r="B8358" t="str">
            <v>F502324</v>
          </cell>
          <cell r="C8358" t="str">
            <v>F502324</v>
          </cell>
          <cell r="D8358">
            <v>15</v>
          </cell>
          <cell r="E8358" t="str">
            <v>F</v>
          </cell>
        </row>
        <row r="8359">
          <cell r="B8359" t="str">
            <v>F502359</v>
          </cell>
          <cell r="C8359" t="str">
            <v>F502359</v>
          </cell>
          <cell r="D8359">
            <v>15</v>
          </cell>
          <cell r="E8359" t="str">
            <v>F</v>
          </cell>
        </row>
        <row r="8360">
          <cell r="B8360" t="str">
            <v>F502459</v>
          </cell>
          <cell r="C8360" t="str">
            <v>F502459</v>
          </cell>
          <cell r="D8360">
            <v>15</v>
          </cell>
          <cell r="E8360" t="str">
            <v>F</v>
          </cell>
        </row>
        <row r="8361">
          <cell r="B8361" t="str">
            <v>F502895</v>
          </cell>
          <cell r="C8361" t="str">
            <v>F502895</v>
          </cell>
          <cell r="D8361">
            <v>15</v>
          </cell>
          <cell r="E8361" t="str">
            <v>F</v>
          </cell>
        </row>
        <row r="8362">
          <cell r="B8362" t="str">
            <v>1000FCSJQFC</v>
          </cell>
          <cell r="C8362" t="str">
            <v>FCSJQFC</v>
          </cell>
          <cell r="D8362">
            <v>14</v>
          </cell>
          <cell r="E8362" t="str">
            <v>G</v>
          </cell>
        </row>
        <row r="8363">
          <cell r="B8363" t="str">
            <v>F500316</v>
          </cell>
          <cell r="C8363" t="str">
            <v>F500316</v>
          </cell>
          <cell r="D8363">
            <v>15</v>
          </cell>
          <cell r="E8363" t="str">
            <v>F</v>
          </cell>
        </row>
        <row r="8364">
          <cell r="B8364" t="str">
            <v>F500700</v>
          </cell>
          <cell r="C8364" t="str">
            <v>F500700</v>
          </cell>
          <cell r="D8364">
            <v>15</v>
          </cell>
          <cell r="E8364" t="str">
            <v>F</v>
          </cell>
        </row>
        <row r="8365">
          <cell r="B8365" t="str">
            <v>F500701</v>
          </cell>
          <cell r="C8365" t="str">
            <v>F500701</v>
          </cell>
          <cell r="D8365">
            <v>15</v>
          </cell>
          <cell r="E8365" t="str">
            <v>F</v>
          </cell>
        </row>
        <row r="8366">
          <cell r="B8366" t="str">
            <v>F500770</v>
          </cell>
          <cell r="C8366" t="str">
            <v>F500770</v>
          </cell>
          <cell r="D8366">
            <v>15</v>
          </cell>
          <cell r="E8366" t="str">
            <v>F</v>
          </cell>
        </row>
        <row r="8367">
          <cell r="B8367" t="str">
            <v>F500771</v>
          </cell>
          <cell r="C8367" t="str">
            <v>F500771</v>
          </cell>
          <cell r="D8367">
            <v>15</v>
          </cell>
          <cell r="E8367" t="str">
            <v>F</v>
          </cell>
        </row>
        <row r="8368">
          <cell r="B8368" t="str">
            <v>F500840</v>
          </cell>
          <cell r="C8368" t="str">
            <v>F500840</v>
          </cell>
          <cell r="D8368">
            <v>15</v>
          </cell>
          <cell r="E8368" t="str">
            <v>F</v>
          </cell>
        </row>
        <row r="8369">
          <cell r="B8369" t="str">
            <v>F500877</v>
          </cell>
          <cell r="C8369" t="str">
            <v>F500877</v>
          </cell>
          <cell r="D8369">
            <v>15</v>
          </cell>
          <cell r="E8369" t="str">
            <v>F</v>
          </cell>
        </row>
        <row r="8370">
          <cell r="B8370" t="str">
            <v>F500982</v>
          </cell>
          <cell r="C8370" t="str">
            <v>F500982</v>
          </cell>
          <cell r="D8370">
            <v>15</v>
          </cell>
          <cell r="E8370" t="str">
            <v>F</v>
          </cell>
        </row>
        <row r="8371">
          <cell r="B8371" t="str">
            <v>F501017</v>
          </cell>
          <cell r="C8371" t="str">
            <v>F501017</v>
          </cell>
          <cell r="D8371">
            <v>15</v>
          </cell>
          <cell r="E8371" t="str">
            <v>F</v>
          </cell>
        </row>
        <row r="8372">
          <cell r="B8372" t="str">
            <v>F501085</v>
          </cell>
          <cell r="C8372" t="str">
            <v>F501085</v>
          </cell>
          <cell r="D8372">
            <v>15</v>
          </cell>
          <cell r="E8372" t="str">
            <v>F</v>
          </cell>
        </row>
        <row r="8373">
          <cell r="B8373" t="str">
            <v>F501086</v>
          </cell>
          <cell r="C8373" t="str">
            <v>F501086</v>
          </cell>
          <cell r="D8373">
            <v>15</v>
          </cell>
          <cell r="E8373" t="str">
            <v>F</v>
          </cell>
        </row>
        <row r="8374">
          <cell r="B8374" t="str">
            <v>F501122</v>
          </cell>
          <cell r="C8374" t="str">
            <v>F501122</v>
          </cell>
          <cell r="D8374">
            <v>15</v>
          </cell>
          <cell r="E8374" t="str">
            <v>F</v>
          </cell>
        </row>
        <row r="8375">
          <cell r="B8375" t="str">
            <v>F501191</v>
          </cell>
          <cell r="C8375" t="str">
            <v>F501191</v>
          </cell>
          <cell r="D8375">
            <v>15</v>
          </cell>
          <cell r="E8375" t="str">
            <v>F</v>
          </cell>
        </row>
        <row r="8376">
          <cell r="B8376" t="str">
            <v>F501260</v>
          </cell>
          <cell r="C8376" t="str">
            <v>F501260</v>
          </cell>
          <cell r="D8376">
            <v>15</v>
          </cell>
          <cell r="E8376" t="str">
            <v>F</v>
          </cell>
        </row>
        <row r="8377">
          <cell r="B8377" t="str">
            <v>F501261</v>
          </cell>
          <cell r="C8377" t="str">
            <v>F501261</v>
          </cell>
          <cell r="D8377">
            <v>15</v>
          </cell>
          <cell r="E8377" t="str">
            <v>F</v>
          </cell>
        </row>
        <row r="8378">
          <cell r="B8378" t="str">
            <v>F501297</v>
          </cell>
          <cell r="C8378" t="str">
            <v>F501297</v>
          </cell>
          <cell r="D8378">
            <v>15</v>
          </cell>
          <cell r="E8378" t="str">
            <v>F</v>
          </cell>
        </row>
        <row r="8379">
          <cell r="B8379" t="str">
            <v>F501507</v>
          </cell>
          <cell r="C8379" t="str">
            <v>F501507</v>
          </cell>
          <cell r="D8379">
            <v>15</v>
          </cell>
          <cell r="E8379" t="str">
            <v>F</v>
          </cell>
        </row>
        <row r="8380">
          <cell r="B8380" t="str">
            <v>F502458</v>
          </cell>
          <cell r="C8380" t="str">
            <v>F502458</v>
          </cell>
          <cell r="D8380">
            <v>15</v>
          </cell>
          <cell r="E8380" t="str">
            <v>F</v>
          </cell>
        </row>
        <row r="8381">
          <cell r="B8381" t="str">
            <v>F520235</v>
          </cell>
          <cell r="C8381" t="str">
            <v>F520235</v>
          </cell>
          <cell r="D8381">
            <v>15</v>
          </cell>
          <cell r="E8381" t="str">
            <v>F</v>
          </cell>
        </row>
        <row r="8382">
          <cell r="B8382" t="str">
            <v>F520271</v>
          </cell>
          <cell r="C8382" t="str">
            <v>F520271</v>
          </cell>
          <cell r="D8382">
            <v>15</v>
          </cell>
          <cell r="E8382" t="str">
            <v>F</v>
          </cell>
        </row>
        <row r="8383">
          <cell r="B8383" t="str">
            <v>F520306</v>
          </cell>
          <cell r="C8383" t="str">
            <v>F520306</v>
          </cell>
          <cell r="D8383">
            <v>15</v>
          </cell>
          <cell r="E8383" t="str">
            <v>F</v>
          </cell>
        </row>
        <row r="8384">
          <cell r="B8384" t="str">
            <v>F520387</v>
          </cell>
          <cell r="C8384" t="str">
            <v>F520387</v>
          </cell>
          <cell r="D8384">
            <v>15</v>
          </cell>
          <cell r="E8384" t="str">
            <v>F</v>
          </cell>
        </row>
        <row r="8385">
          <cell r="B8385" t="str">
            <v>F520488</v>
          </cell>
          <cell r="C8385" t="str">
            <v>F520488</v>
          </cell>
          <cell r="D8385">
            <v>15</v>
          </cell>
          <cell r="E8385" t="str">
            <v>F</v>
          </cell>
        </row>
        <row r="8386">
          <cell r="B8386" t="str">
            <v>F520923</v>
          </cell>
          <cell r="C8386" t="str">
            <v>F520923</v>
          </cell>
          <cell r="D8386">
            <v>15</v>
          </cell>
          <cell r="E8386" t="str">
            <v>F</v>
          </cell>
        </row>
        <row r="8387">
          <cell r="B8387" t="str">
            <v>F521283</v>
          </cell>
          <cell r="C8387" t="str">
            <v>F521283</v>
          </cell>
          <cell r="D8387">
            <v>15</v>
          </cell>
          <cell r="E8387" t="str">
            <v>F</v>
          </cell>
        </row>
        <row r="8388">
          <cell r="B8388" t="str">
            <v>F521643</v>
          </cell>
          <cell r="C8388" t="str">
            <v>F521643</v>
          </cell>
          <cell r="D8388">
            <v>15</v>
          </cell>
          <cell r="E8388" t="str">
            <v>F</v>
          </cell>
        </row>
        <row r="8389">
          <cell r="B8389" t="str">
            <v>F522003</v>
          </cell>
          <cell r="C8389" t="str">
            <v>F522003</v>
          </cell>
          <cell r="D8389">
            <v>15</v>
          </cell>
          <cell r="E8389" t="str">
            <v>F</v>
          </cell>
        </row>
        <row r="8390">
          <cell r="B8390" t="str">
            <v>F522363</v>
          </cell>
          <cell r="C8390" t="str">
            <v>F522363</v>
          </cell>
          <cell r="D8390">
            <v>15</v>
          </cell>
          <cell r="E8390" t="str">
            <v>F</v>
          </cell>
        </row>
        <row r="8391">
          <cell r="B8391" t="str">
            <v>1000FCTULASC</v>
          </cell>
          <cell r="C8391" t="str">
            <v>FCTULASC</v>
          </cell>
          <cell r="D8391">
            <v>14</v>
          </cell>
          <cell r="E8391" t="str">
            <v>G</v>
          </cell>
        </row>
        <row r="8392">
          <cell r="B8392" t="str">
            <v>F502199</v>
          </cell>
          <cell r="C8392" t="str">
            <v>F502199</v>
          </cell>
          <cell r="D8392">
            <v>15</v>
          </cell>
          <cell r="E8392" t="str">
            <v>F</v>
          </cell>
        </row>
        <row r="8393">
          <cell r="B8393" t="str">
            <v>F502202</v>
          </cell>
          <cell r="C8393" t="str">
            <v>F502202</v>
          </cell>
          <cell r="D8393">
            <v>15</v>
          </cell>
          <cell r="E8393" t="str">
            <v>F</v>
          </cell>
        </row>
        <row r="8394">
          <cell r="B8394" t="str">
            <v>F502204</v>
          </cell>
          <cell r="C8394" t="str">
            <v>F502204</v>
          </cell>
          <cell r="D8394">
            <v>15</v>
          </cell>
          <cell r="E8394" t="str">
            <v>F</v>
          </cell>
        </row>
        <row r="8395">
          <cell r="B8395" t="str">
            <v>F502207</v>
          </cell>
          <cell r="C8395" t="str">
            <v>F502207</v>
          </cell>
          <cell r="D8395">
            <v>15</v>
          </cell>
          <cell r="E8395" t="str">
            <v>F</v>
          </cell>
        </row>
        <row r="8396">
          <cell r="B8396" t="str">
            <v>F502210</v>
          </cell>
          <cell r="C8396" t="str">
            <v>F502210</v>
          </cell>
          <cell r="D8396">
            <v>15</v>
          </cell>
          <cell r="E8396" t="str">
            <v>F</v>
          </cell>
        </row>
        <row r="8397">
          <cell r="B8397" t="str">
            <v>F502212</v>
          </cell>
          <cell r="C8397" t="str">
            <v>F502212</v>
          </cell>
          <cell r="D8397">
            <v>15</v>
          </cell>
          <cell r="E8397" t="str">
            <v>F</v>
          </cell>
        </row>
        <row r="8398">
          <cell r="B8398" t="str">
            <v>F502214</v>
          </cell>
          <cell r="C8398" t="str">
            <v>F502214</v>
          </cell>
          <cell r="D8398">
            <v>15</v>
          </cell>
          <cell r="E8398" t="str">
            <v>F</v>
          </cell>
        </row>
        <row r="8399">
          <cell r="B8399" t="str">
            <v>F502215</v>
          </cell>
          <cell r="C8399" t="str">
            <v>F502215</v>
          </cell>
          <cell r="D8399">
            <v>15</v>
          </cell>
          <cell r="E8399" t="str">
            <v>F</v>
          </cell>
        </row>
        <row r="8400">
          <cell r="B8400" t="str">
            <v>F502220</v>
          </cell>
          <cell r="C8400" t="str">
            <v>F502220</v>
          </cell>
          <cell r="D8400">
            <v>15</v>
          </cell>
          <cell r="E8400" t="str">
            <v>F</v>
          </cell>
        </row>
        <row r="8401">
          <cell r="B8401" t="str">
            <v>F502227</v>
          </cell>
          <cell r="C8401" t="str">
            <v>F502227</v>
          </cell>
          <cell r="D8401">
            <v>15</v>
          </cell>
          <cell r="E8401" t="str">
            <v>F</v>
          </cell>
        </row>
        <row r="8402">
          <cell r="B8402" t="str">
            <v>F502228</v>
          </cell>
          <cell r="C8402" t="str">
            <v>F502228</v>
          </cell>
          <cell r="D8402">
            <v>15</v>
          </cell>
          <cell r="E8402" t="str">
            <v>F</v>
          </cell>
        </row>
        <row r="8403">
          <cell r="B8403" t="str">
            <v>F502230</v>
          </cell>
          <cell r="C8403" t="str">
            <v>F502230</v>
          </cell>
          <cell r="D8403">
            <v>15</v>
          </cell>
          <cell r="E8403" t="str">
            <v>F</v>
          </cell>
        </row>
        <row r="8404">
          <cell r="B8404" t="str">
            <v>F502235</v>
          </cell>
          <cell r="C8404" t="str">
            <v>F502235</v>
          </cell>
          <cell r="D8404">
            <v>15</v>
          </cell>
          <cell r="E8404" t="str">
            <v>F</v>
          </cell>
        </row>
        <row r="8405">
          <cell r="B8405" t="str">
            <v>F502237</v>
          </cell>
          <cell r="C8405" t="str">
            <v>F502237</v>
          </cell>
          <cell r="D8405">
            <v>15</v>
          </cell>
          <cell r="E8405" t="str">
            <v>F</v>
          </cell>
        </row>
        <row r="8406">
          <cell r="B8406" t="str">
            <v>F502469</v>
          </cell>
          <cell r="C8406" t="str">
            <v>F502469</v>
          </cell>
          <cell r="D8406">
            <v>15</v>
          </cell>
          <cell r="E8406" t="str">
            <v>F</v>
          </cell>
        </row>
        <row r="8407">
          <cell r="B8407" t="str">
            <v>F526446</v>
          </cell>
          <cell r="C8407" t="str">
            <v>F526446</v>
          </cell>
          <cell r="D8407">
            <v>15</v>
          </cell>
          <cell r="E8407" t="str">
            <v>F</v>
          </cell>
        </row>
        <row r="8408">
          <cell r="B8408" t="str">
            <v>F526447</v>
          </cell>
          <cell r="C8408" t="str">
            <v>F526447</v>
          </cell>
          <cell r="D8408">
            <v>15</v>
          </cell>
          <cell r="E8408" t="str">
            <v>F</v>
          </cell>
        </row>
        <row r="8409">
          <cell r="B8409" t="str">
            <v>F526448</v>
          </cell>
          <cell r="C8409" t="str">
            <v>F526448</v>
          </cell>
          <cell r="D8409">
            <v>15</v>
          </cell>
          <cell r="E8409" t="str">
            <v>F</v>
          </cell>
        </row>
        <row r="8410">
          <cell r="B8410" t="str">
            <v>F526449</v>
          </cell>
          <cell r="C8410" t="str">
            <v>F526449</v>
          </cell>
          <cell r="D8410">
            <v>15</v>
          </cell>
          <cell r="E8410" t="str">
            <v>F</v>
          </cell>
        </row>
        <row r="8411">
          <cell r="B8411" t="str">
            <v>1000LOGSJQ</v>
          </cell>
          <cell r="C8411" t="str">
            <v>LOGSJQ</v>
          </cell>
          <cell r="D8411">
            <v>12</v>
          </cell>
          <cell r="E8411" t="str">
            <v>G</v>
          </cell>
        </row>
        <row r="8412">
          <cell r="B8412" t="str">
            <v>F502122</v>
          </cell>
          <cell r="C8412" t="str">
            <v>F502122</v>
          </cell>
          <cell r="D8412">
            <v>13</v>
          </cell>
          <cell r="E8412" t="str">
            <v>F</v>
          </cell>
        </row>
        <row r="8413">
          <cell r="B8413" t="str">
            <v>F520331</v>
          </cell>
          <cell r="C8413" t="str">
            <v>F520331</v>
          </cell>
          <cell r="D8413">
            <v>13</v>
          </cell>
          <cell r="E8413" t="str">
            <v>F</v>
          </cell>
        </row>
        <row r="8414">
          <cell r="B8414" t="str">
            <v>F521124</v>
          </cell>
          <cell r="C8414" t="str">
            <v>F521124</v>
          </cell>
          <cell r="D8414">
            <v>13</v>
          </cell>
          <cell r="E8414" t="str">
            <v>F</v>
          </cell>
        </row>
        <row r="8415">
          <cell r="B8415" t="str">
            <v>F521484</v>
          </cell>
          <cell r="C8415" t="str">
            <v>F521484</v>
          </cell>
          <cell r="D8415">
            <v>13</v>
          </cell>
          <cell r="E8415" t="str">
            <v>F</v>
          </cell>
        </row>
        <row r="8416">
          <cell r="B8416" t="str">
            <v>F521844</v>
          </cell>
          <cell r="C8416" t="str">
            <v>F521844</v>
          </cell>
          <cell r="D8416">
            <v>13</v>
          </cell>
          <cell r="E8416" t="str">
            <v>F</v>
          </cell>
        </row>
        <row r="8417">
          <cell r="B8417" t="str">
            <v>F522204</v>
          </cell>
          <cell r="C8417" t="str">
            <v>F522204</v>
          </cell>
          <cell r="D8417">
            <v>13</v>
          </cell>
          <cell r="E8417" t="str">
            <v>F</v>
          </cell>
        </row>
        <row r="8418">
          <cell r="B8418" t="str">
            <v>F522564</v>
          </cell>
          <cell r="C8418" t="str">
            <v>F522564</v>
          </cell>
          <cell r="D8418">
            <v>13</v>
          </cell>
          <cell r="E8418" t="str">
            <v>F</v>
          </cell>
        </row>
        <row r="8419">
          <cell r="B8419" t="str">
            <v>F522734</v>
          </cell>
          <cell r="C8419" t="str">
            <v>F522734</v>
          </cell>
          <cell r="D8419">
            <v>13</v>
          </cell>
          <cell r="E8419" t="str">
            <v>F</v>
          </cell>
        </row>
        <row r="8420">
          <cell r="B8420" t="str">
            <v>1000PLNGSJQ</v>
          </cell>
          <cell r="C8420" t="str">
            <v>PLNGSJQ</v>
          </cell>
          <cell r="D8420">
            <v>12</v>
          </cell>
          <cell r="E8420" t="str">
            <v>G</v>
          </cell>
        </row>
        <row r="8421">
          <cell r="B8421" t="str">
            <v>F520082</v>
          </cell>
          <cell r="C8421" t="str">
            <v>F520082</v>
          </cell>
          <cell r="D8421">
            <v>13</v>
          </cell>
          <cell r="E8421" t="str">
            <v>F</v>
          </cell>
        </row>
        <row r="8422">
          <cell r="B8422" t="str">
            <v>F520543</v>
          </cell>
          <cell r="C8422" t="str">
            <v>F520543</v>
          </cell>
          <cell r="D8422">
            <v>13</v>
          </cell>
          <cell r="E8422" t="str">
            <v>F</v>
          </cell>
        </row>
        <row r="8423">
          <cell r="B8423" t="str">
            <v>F521065</v>
          </cell>
          <cell r="C8423" t="str">
            <v>F521065</v>
          </cell>
          <cell r="D8423">
            <v>13</v>
          </cell>
          <cell r="E8423" t="str">
            <v>F</v>
          </cell>
        </row>
        <row r="8424">
          <cell r="B8424" t="str">
            <v>F521425</v>
          </cell>
          <cell r="C8424" t="str">
            <v>F521425</v>
          </cell>
          <cell r="D8424">
            <v>13</v>
          </cell>
          <cell r="E8424" t="str">
            <v>F</v>
          </cell>
        </row>
        <row r="8425">
          <cell r="B8425" t="str">
            <v>F521785</v>
          </cell>
          <cell r="C8425" t="str">
            <v>F521785</v>
          </cell>
          <cell r="D8425">
            <v>13</v>
          </cell>
          <cell r="E8425" t="str">
            <v>F</v>
          </cell>
        </row>
        <row r="8426">
          <cell r="B8426" t="str">
            <v>F522145</v>
          </cell>
          <cell r="C8426" t="str">
            <v>F522145</v>
          </cell>
          <cell r="D8426">
            <v>13</v>
          </cell>
          <cell r="E8426" t="str">
            <v>F</v>
          </cell>
        </row>
        <row r="8427">
          <cell r="B8427" t="str">
            <v>F522505</v>
          </cell>
          <cell r="C8427" t="str">
            <v>F522505</v>
          </cell>
          <cell r="D8427">
            <v>13</v>
          </cell>
          <cell r="E8427" t="str">
            <v>F</v>
          </cell>
        </row>
        <row r="8428">
          <cell r="B8428" t="str">
            <v>1000FLDPLSJQ</v>
          </cell>
          <cell r="C8428" t="str">
            <v>FLDPLSJQ</v>
          </cell>
          <cell r="D8428">
            <v>14</v>
          </cell>
          <cell r="E8428" t="str">
            <v>G</v>
          </cell>
        </row>
        <row r="8429">
          <cell r="B8429" t="str">
            <v>1000PLSJQSC</v>
          </cell>
          <cell r="C8429" t="str">
            <v>PLSJQSC</v>
          </cell>
          <cell r="D8429">
            <v>16</v>
          </cell>
          <cell r="E8429" t="str">
            <v>G</v>
          </cell>
        </row>
        <row r="8430">
          <cell r="B8430" t="str">
            <v>F502323</v>
          </cell>
          <cell r="C8430" t="str">
            <v>F502323</v>
          </cell>
          <cell r="D8430">
            <v>17</v>
          </cell>
          <cell r="E8430" t="str">
            <v>F</v>
          </cell>
        </row>
        <row r="8431">
          <cell r="B8431" t="str">
            <v>1000LOCPLSJOA</v>
          </cell>
          <cell r="C8431" t="str">
            <v>LOCPLSJOA</v>
          </cell>
          <cell r="D8431">
            <v>14</v>
          </cell>
          <cell r="E8431" t="str">
            <v>G</v>
          </cell>
        </row>
        <row r="8432">
          <cell r="B8432" t="str">
            <v>1000NWDCMDIR</v>
          </cell>
          <cell r="C8432" t="str">
            <v>NWDCMDIR</v>
          </cell>
          <cell r="D8432">
            <v>10</v>
          </cell>
          <cell r="E8432" t="str">
            <v>G</v>
          </cell>
        </row>
        <row r="8433">
          <cell r="B8433" t="str">
            <v>F520067</v>
          </cell>
          <cell r="C8433" t="str">
            <v>F520067</v>
          </cell>
          <cell r="D8433">
            <v>11</v>
          </cell>
          <cell r="E8433" t="str">
            <v>F</v>
          </cell>
        </row>
        <row r="8434">
          <cell r="B8434" t="str">
            <v>F520526</v>
          </cell>
          <cell r="C8434" t="str">
            <v>F520526</v>
          </cell>
          <cell r="D8434">
            <v>11</v>
          </cell>
          <cell r="E8434" t="str">
            <v>F</v>
          </cell>
        </row>
        <row r="8435">
          <cell r="B8435" t="str">
            <v>F521051</v>
          </cell>
          <cell r="C8435" t="str">
            <v>F521051</v>
          </cell>
          <cell r="D8435">
            <v>11</v>
          </cell>
          <cell r="E8435" t="str">
            <v>F</v>
          </cell>
        </row>
        <row r="8436">
          <cell r="B8436" t="str">
            <v>F521411</v>
          </cell>
          <cell r="C8436" t="str">
            <v>F521411</v>
          </cell>
          <cell r="D8436">
            <v>11</v>
          </cell>
          <cell r="E8436" t="str">
            <v>F</v>
          </cell>
        </row>
        <row r="8437">
          <cell r="B8437" t="str">
            <v>F521771</v>
          </cell>
          <cell r="C8437" t="str">
            <v>F521771</v>
          </cell>
          <cell r="D8437">
            <v>11</v>
          </cell>
          <cell r="E8437" t="str">
            <v>F</v>
          </cell>
        </row>
        <row r="8438">
          <cell r="B8438" t="str">
            <v>F522131</v>
          </cell>
          <cell r="C8438" t="str">
            <v>F522131</v>
          </cell>
          <cell r="D8438">
            <v>11</v>
          </cell>
          <cell r="E8438" t="str">
            <v>F</v>
          </cell>
        </row>
        <row r="8439">
          <cell r="B8439" t="str">
            <v>F522491</v>
          </cell>
          <cell r="C8439" t="str">
            <v>F522491</v>
          </cell>
          <cell r="D8439">
            <v>11</v>
          </cell>
          <cell r="E8439" t="str">
            <v>F</v>
          </cell>
        </row>
        <row r="8440">
          <cell r="B8440" t="str">
            <v>1000NWDIVPLN</v>
          </cell>
          <cell r="C8440" t="str">
            <v>NWDIVPLN</v>
          </cell>
          <cell r="D8440">
            <v>10</v>
          </cell>
          <cell r="E8440" t="str">
            <v>G</v>
          </cell>
        </row>
        <row r="8441">
          <cell r="B8441" t="str">
            <v>F520541</v>
          </cell>
          <cell r="C8441" t="str">
            <v>F520541</v>
          </cell>
          <cell r="D8441">
            <v>11</v>
          </cell>
          <cell r="E8441" t="str">
            <v>F</v>
          </cell>
        </row>
        <row r="8442">
          <cell r="B8442" t="str">
            <v>F521156</v>
          </cell>
          <cell r="C8442" t="str">
            <v>F521156</v>
          </cell>
          <cell r="D8442">
            <v>11</v>
          </cell>
          <cell r="E8442" t="str">
            <v>F</v>
          </cell>
        </row>
        <row r="8443">
          <cell r="B8443" t="str">
            <v>F521516</v>
          </cell>
          <cell r="C8443" t="str">
            <v>F521516</v>
          </cell>
          <cell r="D8443">
            <v>11</v>
          </cell>
          <cell r="E8443" t="str">
            <v>F</v>
          </cell>
        </row>
        <row r="8444">
          <cell r="B8444" t="str">
            <v>F521876</v>
          </cell>
          <cell r="C8444" t="str">
            <v>F521876</v>
          </cell>
          <cell r="D8444">
            <v>11</v>
          </cell>
          <cell r="E8444" t="str">
            <v>F</v>
          </cell>
        </row>
        <row r="8445">
          <cell r="B8445" t="str">
            <v>F522236</v>
          </cell>
          <cell r="C8445" t="str">
            <v>F522236</v>
          </cell>
          <cell r="D8445">
            <v>11</v>
          </cell>
          <cell r="E8445" t="str">
            <v>F</v>
          </cell>
        </row>
        <row r="8446">
          <cell r="B8446" t="str">
            <v>F522596</v>
          </cell>
          <cell r="C8446" t="str">
            <v>F522596</v>
          </cell>
          <cell r="D8446">
            <v>11</v>
          </cell>
          <cell r="E8446" t="str">
            <v>F</v>
          </cell>
        </row>
        <row r="8447">
          <cell r="B8447" t="str">
            <v>1000RURALS</v>
          </cell>
          <cell r="C8447" t="str">
            <v>RURALS</v>
          </cell>
          <cell r="D8447">
            <v>10</v>
          </cell>
          <cell r="E8447" t="str">
            <v>G</v>
          </cell>
        </row>
        <row r="8448">
          <cell r="B8448" t="str">
            <v>F501981</v>
          </cell>
          <cell r="C8448" t="str">
            <v>F501981</v>
          </cell>
          <cell r="D8448">
            <v>11</v>
          </cell>
          <cell r="E8448" t="str">
            <v>F</v>
          </cell>
        </row>
        <row r="8449">
          <cell r="B8449" t="str">
            <v>F501982</v>
          </cell>
          <cell r="C8449" t="str">
            <v>F501982</v>
          </cell>
          <cell r="D8449">
            <v>11</v>
          </cell>
          <cell r="E8449" t="str">
            <v>F</v>
          </cell>
        </row>
        <row r="8450">
          <cell r="B8450" t="str">
            <v>F501997</v>
          </cell>
          <cell r="C8450" t="str">
            <v>F501997</v>
          </cell>
          <cell r="D8450">
            <v>11</v>
          </cell>
          <cell r="E8450" t="str">
            <v>F</v>
          </cell>
        </row>
        <row r="8451">
          <cell r="B8451" t="str">
            <v>F501998</v>
          </cell>
          <cell r="C8451" t="str">
            <v>F501998</v>
          </cell>
          <cell r="D8451">
            <v>11</v>
          </cell>
          <cell r="E8451" t="str">
            <v>F</v>
          </cell>
        </row>
        <row r="8452">
          <cell r="B8452" t="str">
            <v>F502013</v>
          </cell>
          <cell r="C8452" t="str">
            <v>F502013</v>
          </cell>
          <cell r="D8452">
            <v>11</v>
          </cell>
          <cell r="E8452" t="str">
            <v>F</v>
          </cell>
        </row>
        <row r="8453">
          <cell r="B8453" t="str">
            <v>F502024</v>
          </cell>
          <cell r="C8453" t="str">
            <v>F502024</v>
          </cell>
          <cell r="D8453">
            <v>11</v>
          </cell>
          <cell r="E8453" t="str">
            <v>F</v>
          </cell>
        </row>
        <row r="8454">
          <cell r="B8454" t="str">
            <v>F502032</v>
          </cell>
          <cell r="C8454" t="str">
            <v>F502032</v>
          </cell>
          <cell r="D8454">
            <v>11</v>
          </cell>
          <cell r="E8454" t="str">
            <v>F</v>
          </cell>
        </row>
        <row r="8455">
          <cell r="B8455" t="str">
            <v>F502048</v>
          </cell>
          <cell r="C8455" t="str">
            <v>F502048</v>
          </cell>
          <cell r="D8455">
            <v>11</v>
          </cell>
          <cell r="E8455" t="str">
            <v>F</v>
          </cell>
        </row>
        <row r="8456">
          <cell r="B8456" t="str">
            <v>F502056</v>
          </cell>
          <cell r="C8456" t="str">
            <v>F502056</v>
          </cell>
          <cell r="D8456">
            <v>11</v>
          </cell>
          <cell r="E8456" t="str">
            <v>F</v>
          </cell>
        </row>
        <row r="8457">
          <cell r="B8457" t="str">
            <v>F502069</v>
          </cell>
          <cell r="C8457" t="str">
            <v>F502069</v>
          </cell>
          <cell r="D8457">
            <v>11</v>
          </cell>
          <cell r="E8457" t="str">
            <v>F</v>
          </cell>
        </row>
        <row r="8458">
          <cell r="B8458" t="str">
            <v>F502070</v>
          </cell>
          <cell r="C8458" t="str">
            <v>F502070</v>
          </cell>
          <cell r="D8458">
            <v>11</v>
          </cell>
          <cell r="E8458" t="str">
            <v>F</v>
          </cell>
        </row>
        <row r="8459">
          <cell r="B8459" t="str">
            <v>F502080</v>
          </cell>
          <cell r="C8459" t="str">
            <v>F502080</v>
          </cell>
          <cell r="D8459">
            <v>11</v>
          </cell>
          <cell r="E8459" t="str">
            <v>F</v>
          </cell>
        </row>
        <row r="8460">
          <cell r="B8460" t="str">
            <v>F502094</v>
          </cell>
          <cell r="C8460" t="str">
            <v>F502094</v>
          </cell>
          <cell r="D8460">
            <v>11</v>
          </cell>
          <cell r="E8460" t="str">
            <v>F</v>
          </cell>
        </row>
        <row r="8461">
          <cell r="B8461" t="str">
            <v>F502109</v>
          </cell>
          <cell r="C8461" t="str">
            <v>F502109</v>
          </cell>
          <cell r="D8461">
            <v>11</v>
          </cell>
          <cell r="E8461" t="str">
            <v>F</v>
          </cell>
        </row>
        <row r="8462">
          <cell r="B8462" t="str">
            <v>F502110</v>
          </cell>
          <cell r="C8462" t="str">
            <v>F502110</v>
          </cell>
          <cell r="D8462">
            <v>11</v>
          </cell>
          <cell r="E8462" t="str">
            <v>F</v>
          </cell>
        </row>
        <row r="8463">
          <cell r="B8463" t="str">
            <v>F502120</v>
          </cell>
          <cell r="C8463" t="str">
            <v>F502120</v>
          </cell>
          <cell r="D8463">
            <v>11</v>
          </cell>
          <cell r="E8463" t="str">
            <v>F</v>
          </cell>
        </row>
        <row r="8464">
          <cell r="B8464" t="str">
            <v>F502128</v>
          </cell>
          <cell r="C8464" t="str">
            <v>F502128</v>
          </cell>
          <cell r="D8464">
            <v>11</v>
          </cell>
          <cell r="E8464" t="str">
            <v>F</v>
          </cell>
        </row>
        <row r="8465">
          <cell r="B8465" t="str">
            <v>F502136</v>
          </cell>
          <cell r="C8465" t="str">
            <v>F502136</v>
          </cell>
          <cell r="D8465">
            <v>11</v>
          </cell>
          <cell r="E8465" t="str">
            <v>F</v>
          </cell>
        </row>
        <row r="8466">
          <cell r="B8466" t="str">
            <v>F502144</v>
          </cell>
          <cell r="C8466" t="str">
            <v>F502144</v>
          </cell>
          <cell r="D8466">
            <v>11</v>
          </cell>
          <cell r="E8466" t="str">
            <v>F</v>
          </cell>
        </row>
        <row r="8467">
          <cell r="B8467" t="str">
            <v>F502152</v>
          </cell>
          <cell r="C8467" t="str">
            <v>F502152</v>
          </cell>
          <cell r="D8467">
            <v>11</v>
          </cell>
          <cell r="E8467" t="str">
            <v>F</v>
          </cell>
        </row>
        <row r="8468">
          <cell r="B8468" t="str">
            <v>F502160</v>
          </cell>
          <cell r="C8468" t="str">
            <v>F502160</v>
          </cell>
          <cell r="D8468">
            <v>11</v>
          </cell>
          <cell r="E8468" t="str">
            <v>F</v>
          </cell>
        </row>
        <row r="8469">
          <cell r="B8469" t="str">
            <v>F502168</v>
          </cell>
          <cell r="C8469" t="str">
            <v>F502168</v>
          </cell>
          <cell r="D8469">
            <v>11</v>
          </cell>
          <cell r="E8469" t="str">
            <v>F</v>
          </cell>
        </row>
        <row r="8470">
          <cell r="B8470" t="str">
            <v>F502287</v>
          </cell>
          <cell r="C8470" t="str">
            <v>F502287</v>
          </cell>
          <cell r="D8470">
            <v>11</v>
          </cell>
          <cell r="E8470" t="str">
            <v>F</v>
          </cell>
        </row>
        <row r="8471">
          <cell r="B8471" t="str">
            <v>F502364</v>
          </cell>
          <cell r="C8471" t="str">
            <v>F502364</v>
          </cell>
          <cell r="D8471">
            <v>11</v>
          </cell>
          <cell r="E8471" t="str">
            <v>F</v>
          </cell>
        </row>
        <row r="8472">
          <cell r="B8472" t="str">
            <v>F502371</v>
          </cell>
          <cell r="C8472" t="str">
            <v>F502371</v>
          </cell>
          <cell r="D8472">
            <v>11</v>
          </cell>
          <cell r="E8472" t="str">
            <v>F</v>
          </cell>
        </row>
        <row r="8473">
          <cell r="B8473" t="str">
            <v>F502419</v>
          </cell>
          <cell r="C8473" t="str">
            <v>F502419</v>
          </cell>
          <cell r="D8473">
            <v>11</v>
          </cell>
          <cell r="E8473" t="str">
            <v>F</v>
          </cell>
        </row>
        <row r="8474">
          <cell r="B8474" t="str">
            <v>F502464</v>
          </cell>
          <cell r="C8474" t="str">
            <v>F502464</v>
          </cell>
          <cell r="D8474">
            <v>11</v>
          </cell>
          <cell r="E8474" t="str">
            <v>F</v>
          </cell>
        </row>
        <row r="8475">
          <cell r="B8475" t="str">
            <v>F502537</v>
          </cell>
          <cell r="C8475" t="str">
            <v>F502537</v>
          </cell>
          <cell r="D8475">
            <v>11</v>
          </cell>
          <cell r="E8475" t="str">
            <v>F</v>
          </cell>
        </row>
        <row r="8476">
          <cell r="B8476" t="str">
            <v>F502538</v>
          </cell>
          <cell r="C8476" t="str">
            <v>F502538</v>
          </cell>
          <cell r="D8476">
            <v>11</v>
          </cell>
          <cell r="E8476" t="str">
            <v>F</v>
          </cell>
        </row>
        <row r="8477">
          <cell r="B8477" t="str">
            <v>F502539</v>
          </cell>
          <cell r="C8477" t="str">
            <v>F502539</v>
          </cell>
          <cell r="D8477">
            <v>11</v>
          </cell>
          <cell r="E8477" t="str">
            <v>F</v>
          </cell>
        </row>
        <row r="8478">
          <cell r="B8478" t="str">
            <v>F502540</v>
          </cell>
          <cell r="C8478" t="str">
            <v>F502540</v>
          </cell>
          <cell r="D8478">
            <v>11</v>
          </cell>
          <cell r="E8478" t="str">
            <v>F</v>
          </cell>
        </row>
        <row r="8479">
          <cell r="B8479" t="str">
            <v>F502541</v>
          </cell>
          <cell r="C8479" t="str">
            <v>F502541</v>
          </cell>
          <cell r="D8479">
            <v>11</v>
          </cell>
          <cell r="E8479" t="str">
            <v>F</v>
          </cell>
        </row>
        <row r="8480">
          <cell r="B8480" t="str">
            <v>F502542</v>
          </cell>
          <cell r="C8480" t="str">
            <v>F502542</v>
          </cell>
          <cell r="D8480">
            <v>11</v>
          </cell>
          <cell r="E8480" t="str">
            <v>F</v>
          </cell>
        </row>
        <row r="8481">
          <cell r="B8481" t="str">
            <v>F502543</v>
          </cell>
          <cell r="C8481" t="str">
            <v>F502543</v>
          </cell>
          <cell r="D8481">
            <v>11</v>
          </cell>
          <cell r="E8481" t="str">
            <v>F</v>
          </cell>
        </row>
        <row r="8482">
          <cell r="B8482" t="str">
            <v>F502544</v>
          </cell>
          <cell r="C8482" t="str">
            <v>F502544</v>
          </cell>
          <cell r="D8482">
            <v>11</v>
          </cell>
          <cell r="E8482" t="str">
            <v>F</v>
          </cell>
        </row>
        <row r="8483">
          <cell r="B8483" t="str">
            <v>F502545</v>
          </cell>
          <cell r="C8483" t="str">
            <v>F502545</v>
          </cell>
          <cell r="D8483">
            <v>11</v>
          </cell>
          <cell r="E8483" t="str">
            <v>F</v>
          </cell>
        </row>
        <row r="8484">
          <cell r="B8484" t="str">
            <v>F502546</v>
          </cell>
          <cell r="C8484" t="str">
            <v>F502546</v>
          </cell>
          <cell r="D8484">
            <v>11</v>
          </cell>
          <cell r="E8484" t="str">
            <v>F</v>
          </cell>
        </row>
        <row r="8485">
          <cell r="B8485" t="str">
            <v>F502547</v>
          </cell>
          <cell r="C8485" t="str">
            <v>F502547</v>
          </cell>
          <cell r="D8485">
            <v>11</v>
          </cell>
          <cell r="E8485" t="str">
            <v>F</v>
          </cell>
        </row>
        <row r="8486">
          <cell r="B8486" t="str">
            <v>F502548</v>
          </cell>
          <cell r="C8486" t="str">
            <v>F502548</v>
          </cell>
          <cell r="D8486">
            <v>11</v>
          </cell>
          <cell r="E8486" t="str">
            <v>F</v>
          </cell>
        </row>
        <row r="8487">
          <cell r="B8487" t="str">
            <v>F502549</v>
          </cell>
          <cell r="C8487" t="str">
            <v>F502549</v>
          </cell>
          <cell r="D8487">
            <v>11</v>
          </cell>
          <cell r="E8487" t="str">
            <v>F</v>
          </cell>
        </row>
        <row r="8488">
          <cell r="B8488" t="str">
            <v>F520464</v>
          </cell>
          <cell r="C8488" t="str">
            <v>F520464</v>
          </cell>
          <cell r="D8488">
            <v>11</v>
          </cell>
          <cell r="E8488" t="str">
            <v>F</v>
          </cell>
        </row>
        <row r="8489">
          <cell r="B8489" t="str">
            <v>F520662</v>
          </cell>
          <cell r="C8489" t="str">
            <v>F520662</v>
          </cell>
          <cell r="D8489">
            <v>11</v>
          </cell>
          <cell r="E8489" t="str">
            <v>F</v>
          </cell>
        </row>
        <row r="8490">
          <cell r="B8490" t="str">
            <v>F521142</v>
          </cell>
          <cell r="C8490" t="str">
            <v>F521142</v>
          </cell>
          <cell r="D8490">
            <v>11</v>
          </cell>
          <cell r="E8490" t="str">
            <v>F</v>
          </cell>
        </row>
        <row r="8491">
          <cell r="B8491" t="str">
            <v>F521502</v>
          </cell>
          <cell r="C8491" t="str">
            <v>F521502</v>
          </cell>
          <cell r="D8491">
            <v>11</v>
          </cell>
          <cell r="E8491" t="str">
            <v>F</v>
          </cell>
        </row>
        <row r="8492">
          <cell r="B8492" t="str">
            <v>F521862</v>
          </cell>
          <cell r="C8492" t="str">
            <v>F521862</v>
          </cell>
          <cell r="D8492">
            <v>11</v>
          </cell>
          <cell r="E8492" t="str">
            <v>F</v>
          </cell>
        </row>
        <row r="8493">
          <cell r="B8493" t="str">
            <v>F522222</v>
          </cell>
          <cell r="C8493" t="str">
            <v>F522222</v>
          </cell>
          <cell r="D8493">
            <v>11</v>
          </cell>
          <cell r="E8493" t="str">
            <v>F</v>
          </cell>
        </row>
        <row r="8494">
          <cell r="B8494" t="str">
            <v>F522582</v>
          </cell>
          <cell r="C8494" t="str">
            <v>F522582</v>
          </cell>
          <cell r="D8494">
            <v>11</v>
          </cell>
          <cell r="E8494" t="str">
            <v>F</v>
          </cell>
        </row>
        <row r="8495">
          <cell r="B8495" t="str">
            <v>1000ARROWHEAD</v>
          </cell>
          <cell r="C8495" t="str">
            <v>ARROWHEAD</v>
          </cell>
          <cell r="D8495">
            <v>12</v>
          </cell>
          <cell r="E8495" t="str">
            <v>G</v>
          </cell>
        </row>
        <row r="8496">
          <cell r="B8496" t="str">
            <v>F500678</v>
          </cell>
          <cell r="C8496" t="str">
            <v>F500678</v>
          </cell>
          <cell r="D8496">
            <v>13</v>
          </cell>
          <cell r="E8496" t="str">
            <v>F</v>
          </cell>
        </row>
        <row r="8497">
          <cell r="B8497" t="str">
            <v>F500679</v>
          </cell>
          <cell r="C8497" t="str">
            <v>F500679</v>
          </cell>
          <cell r="D8497">
            <v>13</v>
          </cell>
          <cell r="E8497" t="str">
            <v>F</v>
          </cell>
        </row>
        <row r="8498">
          <cell r="B8498" t="str">
            <v>F500748</v>
          </cell>
          <cell r="C8498" t="str">
            <v>F500748</v>
          </cell>
          <cell r="D8498">
            <v>13</v>
          </cell>
          <cell r="E8498" t="str">
            <v>F</v>
          </cell>
        </row>
        <row r="8499">
          <cell r="B8499" t="str">
            <v>F500749</v>
          </cell>
          <cell r="C8499" t="str">
            <v>F500749</v>
          </cell>
          <cell r="D8499">
            <v>13</v>
          </cell>
          <cell r="E8499" t="str">
            <v>F</v>
          </cell>
        </row>
        <row r="8500">
          <cell r="B8500" t="str">
            <v>F500818</v>
          </cell>
          <cell r="C8500" t="str">
            <v>F500818</v>
          </cell>
          <cell r="D8500">
            <v>13</v>
          </cell>
          <cell r="E8500" t="str">
            <v>F</v>
          </cell>
        </row>
        <row r="8501">
          <cell r="B8501" t="str">
            <v>F500866</v>
          </cell>
          <cell r="C8501" t="str">
            <v>F500866</v>
          </cell>
          <cell r="D8501">
            <v>13</v>
          </cell>
          <cell r="E8501" t="str">
            <v>F</v>
          </cell>
        </row>
        <row r="8502">
          <cell r="B8502" t="str">
            <v>F500901</v>
          </cell>
          <cell r="C8502" t="str">
            <v>F500901</v>
          </cell>
          <cell r="D8502">
            <v>13</v>
          </cell>
          <cell r="E8502" t="str">
            <v>F</v>
          </cell>
        </row>
        <row r="8503">
          <cell r="B8503" t="str">
            <v>F500971</v>
          </cell>
          <cell r="C8503" t="str">
            <v>F500971</v>
          </cell>
          <cell r="D8503">
            <v>13</v>
          </cell>
          <cell r="E8503" t="str">
            <v>F</v>
          </cell>
        </row>
        <row r="8504">
          <cell r="B8504" t="str">
            <v>F501006</v>
          </cell>
          <cell r="C8504" t="str">
            <v>F501006</v>
          </cell>
          <cell r="D8504">
            <v>13</v>
          </cell>
          <cell r="E8504" t="str">
            <v>F</v>
          </cell>
        </row>
        <row r="8505">
          <cell r="B8505" t="str">
            <v>F501063</v>
          </cell>
          <cell r="C8505" t="str">
            <v>F501063</v>
          </cell>
          <cell r="D8505">
            <v>13</v>
          </cell>
          <cell r="E8505" t="str">
            <v>F</v>
          </cell>
        </row>
        <row r="8506">
          <cell r="B8506" t="str">
            <v>F501064</v>
          </cell>
          <cell r="C8506" t="str">
            <v>F501064</v>
          </cell>
          <cell r="D8506">
            <v>13</v>
          </cell>
          <cell r="E8506" t="str">
            <v>F</v>
          </cell>
        </row>
        <row r="8507">
          <cell r="B8507" t="str">
            <v>F501111</v>
          </cell>
          <cell r="C8507" t="str">
            <v>F501111</v>
          </cell>
          <cell r="D8507">
            <v>13</v>
          </cell>
          <cell r="E8507" t="str">
            <v>F</v>
          </cell>
        </row>
        <row r="8508">
          <cell r="B8508" t="str">
            <v>F501169</v>
          </cell>
          <cell r="C8508" t="str">
            <v>F501169</v>
          </cell>
          <cell r="D8508">
            <v>13</v>
          </cell>
          <cell r="E8508" t="str">
            <v>F</v>
          </cell>
        </row>
        <row r="8509">
          <cell r="B8509" t="str">
            <v>F501238</v>
          </cell>
          <cell r="C8509" t="str">
            <v>F501238</v>
          </cell>
          <cell r="D8509">
            <v>13</v>
          </cell>
          <cell r="E8509" t="str">
            <v>F</v>
          </cell>
        </row>
        <row r="8510">
          <cell r="B8510" t="str">
            <v>F501239</v>
          </cell>
          <cell r="C8510" t="str">
            <v>F501239</v>
          </cell>
          <cell r="D8510">
            <v>13</v>
          </cell>
          <cell r="E8510" t="str">
            <v>F</v>
          </cell>
        </row>
        <row r="8511">
          <cell r="B8511" t="str">
            <v>F501286</v>
          </cell>
          <cell r="C8511" t="str">
            <v>F501286</v>
          </cell>
          <cell r="D8511">
            <v>13</v>
          </cell>
          <cell r="E8511" t="str">
            <v>F</v>
          </cell>
        </row>
        <row r="8512">
          <cell r="B8512" t="str">
            <v>F501496</v>
          </cell>
          <cell r="C8512" t="str">
            <v>F501496</v>
          </cell>
          <cell r="D8512">
            <v>13</v>
          </cell>
          <cell r="E8512" t="str">
            <v>F</v>
          </cell>
        </row>
        <row r="8513">
          <cell r="B8513" t="str">
            <v>F502447</v>
          </cell>
          <cell r="C8513" t="str">
            <v>F502447</v>
          </cell>
          <cell r="D8513">
            <v>13</v>
          </cell>
          <cell r="E8513" t="str">
            <v>F</v>
          </cell>
        </row>
        <row r="8514">
          <cell r="B8514" t="str">
            <v>F502591</v>
          </cell>
          <cell r="C8514" t="str">
            <v>F502591</v>
          </cell>
          <cell r="D8514">
            <v>13</v>
          </cell>
          <cell r="E8514" t="str">
            <v>F</v>
          </cell>
        </row>
        <row r="8515">
          <cell r="B8515" t="str">
            <v>F502668</v>
          </cell>
          <cell r="C8515" t="str">
            <v>F502668</v>
          </cell>
          <cell r="D8515">
            <v>13</v>
          </cell>
          <cell r="E8515" t="str">
            <v>F</v>
          </cell>
        </row>
        <row r="8516">
          <cell r="B8516" t="str">
            <v>F502708</v>
          </cell>
          <cell r="C8516" t="str">
            <v>F502708</v>
          </cell>
          <cell r="D8516">
            <v>13</v>
          </cell>
          <cell r="E8516" t="str">
            <v>F</v>
          </cell>
        </row>
        <row r="8517">
          <cell r="B8517" t="str">
            <v>F502716</v>
          </cell>
          <cell r="C8517" t="str">
            <v>F502716</v>
          </cell>
          <cell r="D8517">
            <v>13</v>
          </cell>
          <cell r="E8517" t="str">
            <v>F</v>
          </cell>
        </row>
        <row r="8518">
          <cell r="B8518" t="str">
            <v>F520220</v>
          </cell>
          <cell r="C8518" t="str">
            <v>F520220</v>
          </cell>
          <cell r="D8518">
            <v>13</v>
          </cell>
          <cell r="E8518" t="str">
            <v>F</v>
          </cell>
        </row>
        <row r="8519">
          <cell r="B8519" t="str">
            <v>F520263</v>
          </cell>
          <cell r="C8519" t="str">
            <v>F520263</v>
          </cell>
          <cell r="D8519">
            <v>13</v>
          </cell>
          <cell r="E8519" t="str">
            <v>F</v>
          </cell>
        </row>
        <row r="8520">
          <cell r="B8520" t="str">
            <v>F520297</v>
          </cell>
          <cell r="C8520" t="str">
            <v>F520297</v>
          </cell>
          <cell r="D8520">
            <v>13</v>
          </cell>
          <cell r="E8520" t="str">
            <v>F</v>
          </cell>
        </row>
        <row r="8521">
          <cell r="B8521" t="str">
            <v>F520336</v>
          </cell>
          <cell r="C8521" t="str">
            <v>F520336</v>
          </cell>
          <cell r="D8521">
            <v>13</v>
          </cell>
          <cell r="E8521" t="str">
            <v>F</v>
          </cell>
        </row>
        <row r="8522">
          <cell r="B8522" t="str">
            <v>F520356</v>
          </cell>
          <cell r="C8522" t="str">
            <v>F520356</v>
          </cell>
          <cell r="D8522">
            <v>13</v>
          </cell>
          <cell r="E8522" t="str">
            <v>F</v>
          </cell>
        </row>
        <row r="8523">
          <cell r="B8523" t="str">
            <v>F520381</v>
          </cell>
          <cell r="C8523" t="str">
            <v>F520381</v>
          </cell>
          <cell r="D8523">
            <v>13</v>
          </cell>
          <cell r="E8523" t="str">
            <v>F</v>
          </cell>
        </row>
        <row r="8524">
          <cell r="B8524" t="str">
            <v>F520441</v>
          </cell>
          <cell r="C8524" t="str">
            <v>F520441</v>
          </cell>
          <cell r="D8524">
            <v>13</v>
          </cell>
          <cell r="E8524" t="str">
            <v>F</v>
          </cell>
        </row>
        <row r="8525">
          <cell r="B8525" t="str">
            <v>F521010</v>
          </cell>
          <cell r="C8525" t="str">
            <v>F521010</v>
          </cell>
          <cell r="D8525">
            <v>13</v>
          </cell>
          <cell r="E8525" t="str">
            <v>F</v>
          </cell>
        </row>
        <row r="8526">
          <cell r="B8526" t="str">
            <v>F521370</v>
          </cell>
          <cell r="C8526" t="str">
            <v>F521370</v>
          </cell>
          <cell r="D8526">
            <v>13</v>
          </cell>
          <cell r="E8526" t="str">
            <v>F</v>
          </cell>
        </row>
        <row r="8527">
          <cell r="B8527" t="str">
            <v>F521730</v>
          </cell>
          <cell r="C8527" t="str">
            <v>F521730</v>
          </cell>
          <cell r="D8527">
            <v>13</v>
          </cell>
          <cell r="E8527" t="str">
            <v>F</v>
          </cell>
        </row>
        <row r="8528">
          <cell r="B8528" t="str">
            <v>F522090</v>
          </cell>
          <cell r="C8528" t="str">
            <v>F522090</v>
          </cell>
          <cell r="D8528">
            <v>13</v>
          </cell>
          <cell r="E8528" t="str">
            <v>F</v>
          </cell>
        </row>
        <row r="8529">
          <cell r="B8529" t="str">
            <v>F522450</v>
          </cell>
          <cell r="C8529" t="str">
            <v>F522450</v>
          </cell>
          <cell r="D8529">
            <v>13</v>
          </cell>
          <cell r="E8529" t="str">
            <v>F</v>
          </cell>
        </row>
        <row r="8530">
          <cell r="B8530" t="str">
            <v>F522729</v>
          </cell>
          <cell r="C8530" t="str">
            <v>F522729</v>
          </cell>
          <cell r="D8530">
            <v>13</v>
          </cell>
          <cell r="E8530" t="str">
            <v>F</v>
          </cell>
        </row>
        <row r="8531">
          <cell r="B8531" t="str">
            <v>F522977</v>
          </cell>
          <cell r="C8531" t="str">
            <v>F522977</v>
          </cell>
          <cell r="D8531">
            <v>13</v>
          </cell>
          <cell r="E8531" t="str">
            <v>F</v>
          </cell>
        </row>
        <row r="8532">
          <cell r="B8532" t="str">
            <v>F522986</v>
          </cell>
          <cell r="C8532" t="str">
            <v>F522986</v>
          </cell>
          <cell r="D8532">
            <v>13</v>
          </cell>
          <cell r="E8532" t="str">
            <v>F</v>
          </cell>
        </row>
        <row r="8533">
          <cell r="B8533" t="str">
            <v>F522995</v>
          </cell>
          <cell r="C8533" t="str">
            <v>F522995</v>
          </cell>
          <cell r="D8533">
            <v>13</v>
          </cell>
          <cell r="E8533" t="str">
            <v>F</v>
          </cell>
        </row>
        <row r="8534">
          <cell r="B8534" t="str">
            <v>F523004</v>
          </cell>
          <cell r="C8534" t="str">
            <v>F523004</v>
          </cell>
          <cell r="D8534">
            <v>13</v>
          </cell>
          <cell r="E8534" t="str">
            <v>F</v>
          </cell>
        </row>
        <row r="8535">
          <cell r="B8535" t="str">
            <v>F523013</v>
          </cell>
          <cell r="C8535" t="str">
            <v>F523013</v>
          </cell>
          <cell r="D8535">
            <v>13</v>
          </cell>
          <cell r="E8535" t="str">
            <v>F</v>
          </cell>
        </row>
        <row r="8536">
          <cell r="B8536" t="str">
            <v>1000ARHDIST</v>
          </cell>
          <cell r="C8536" t="str">
            <v>ARHDIST</v>
          </cell>
          <cell r="D8536">
            <v>14</v>
          </cell>
          <cell r="E8536" t="str">
            <v>G</v>
          </cell>
        </row>
        <row r="8537">
          <cell r="B8537" t="str">
            <v>1000FSRARROW</v>
          </cell>
          <cell r="C8537" t="str">
            <v>FSRARROW</v>
          </cell>
          <cell r="D8537">
            <v>16</v>
          </cell>
          <cell r="E8537" t="str">
            <v>G</v>
          </cell>
        </row>
        <row r="8538">
          <cell r="B8538" t="str">
            <v>F502584</v>
          </cell>
          <cell r="C8538" t="str">
            <v>F502584</v>
          </cell>
          <cell r="D8538">
            <v>17</v>
          </cell>
          <cell r="E8538" t="str">
            <v>F</v>
          </cell>
        </row>
        <row r="8539">
          <cell r="B8539" t="str">
            <v>F502676</v>
          </cell>
          <cell r="C8539" t="str">
            <v>F502676</v>
          </cell>
          <cell r="D8539">
            <v>17</v>
          </cell>
          <cell r="E8539" t="str">
            <v>F</v>
          </cell>
        </row>
        <row r="8540">
          <cell r="B8540" t="str">
            <v>F520346</v>
          </cell>
          <cell r="C8540" t="str">
            <v>F520346</v>
          </cell>
          <cell r="D8540">
            <v>17</v>
          </cell>
          <cell r="E8540" t="str">
            <v>F</v>
          </cell>
        </row>
        <row r="8541">
          <cell r="B8541" t="str">
            <v>F520364</v>
          </cell>
          <cell r="C8541" t="str">
            <v>F520364</v>
          </cell>
          <cell r="D8541">
            <v>17</v>
          </cell>
          <cell r="E8541" t="str">
            <v>F</v>
          </cell>
        </row>
        <row r="8542">
          <cell r="B8542" t="str">
            <v>F520399</v>
          </cell>
          <cell r="C8542" t="str">
            <v>F520399</v>
          </cell>
          <cell r="D8542">
            <v>17</v>
          </cell>
          <cell r="E8542" t="str">
            <v>F</v>
          </cell>
        </row>
        <row r="8543">
          <cell r="B8543" t="str">
            <v>F520405</v>
          </cell>
          <cell r="C8543" t="str">
            <v>F520405</v>
          </cell>
          <cell r="D8543">
            <v>17</v>
          </cell>
          <cell r="E8543" t="str">
            <v>F</v>
          </cell>
        </row>
        <row r="8544">
          <cell r="B8544" t="str">
            <v>F520414</v>
          </cell>
          <cell r="C8544" t="str">
            <v>F520414</v>
          </cell>
          <cell r="D8544">
            <v>17</v>
          </cell>
          <cell r="E8544" t="str">
            <v>F</v>
          </cell>
        </row>
        <row r="8545">
          <cell r="B8545" t="str">
            <v>F521006</v>
          </cell>
          <cell r="C8545" t="str">
            <v>F521006</v>
          </cell>
          <cell r="D8545">
            <v>17</v>
          </cell>
          <cell r="E8545" t="str">
            <v>F</v>
          </cell>
        </row>
        <row r="8546">
          <cell r="B8546" t="str">
            <v>F521366</v>
          </cell>
          <cell r="C8546" t="str">
            <v>F521366</v>
          </cell>
          <cell r="D8546">
            <v>17</v>
          </cell>
          <cell r="E8546" t="str">
            <v>F</v>
          </cell>
        </row>
        <row r="8547">
          <cell r="B8547" t="str">
            <v>F521726</v>
          </cell>
          <cell r="C8547" t="str">
            <v>F521726</v>
          </cell>
          <cell r="D8547">
            <v>17</v>
          </cell>
          <cell r="E8547" t="str">
            <v>F</v>
          </cell>
        </row>
        <row r="8548">
          <cell r="B8548" t="str">
            <v>F522086</v>
          </cell>
          <cell r="C8548" t="str">
            <v>F522086</v>
          </cell>
          <cell r="D8548">
            <v>17</v>
          </cell>
          <cell r="E8548" t="str">
            <v>F</v>
          </cell>
        </row>
        <row r="8549">
          <cell r="B8549" t="str">
            <v>F522446</v>
          </cell>
          <cell r="C8549" t="str">
            <v>F522446</v>
          </cell>
          <cell r="D8549">
            <v>17</v>
          </cell>
          <cell r="E8549" t="str">
            <v>F</v>
          </cell>
        </row>
        <row r="8550">
          <cell r="B8550" t="str">
            <v>F522755</v>
          </cell>
          <cell r="C8550" t="str">
            <v>F522755</v>
          </cell>
          <cell r="D8550">
            <v>17</v>
          </cell>
          <cell r="E8550" t="str">
            <v>F</v>
          </cell>
        </row>
        <row r="8551">
          <cell r="B8551" t="str">
            <v>F522756</v>
          </cell>
          <cell r="C8551" t="str">
            <v>F522756</v>
          </cell>
          <cell r="D8551">
            <v>17</v>
          </cell>
          <cell r="E8551" t="str">
            <v>F</v>
          </cell>
        </row>
        <row r="8552">
          <cell r="B8552" t="str">
            <v>F523239</v>
          </cell>
          <cell r="C8552" t="str">
            <v>F523239</v>
          </cell>
          <cell r="D8552">
            <v>17</v>
          </cell>
          <cell r="E8552" t="str">
            <v>F</v>
          </cell>
        </row>
        <row r="8553">
          <cell r="B8553" t="str">
            <v>F523287</v>
          </cell>
          <cell r="C8553" t="str">
            <v>F523287</v>
          </cell>
          <cell r="D8553">
            <v>17</v>
          </cell>
          <cell r="E8553" t="str">
            <v>F</v>
          </cell>
        </row>
        <row r="8554">
          <cell r="B8554" t="str">
            <v>F525246</v>
          </cell>
          <cell r="C8554" t="str">
            <v>F525246</v>
          </cell>
          <cell r="D8554">
            <v>17</v>
          </cell>
          <cell r="E8554" t="str">
            <v>F</v>
          </cell>
        </row>
        <row r="8555">
          <cell r="B8555" t="str">
            <v>F525247</v>
          </cell>
          <cell r="C8555" t="str">
            <v>F525247</v>
          </cell>
          <cell r="D8555">
            <v>17</v>
          </cell>
          <cell r="E8555" t="str">
            <v>F</v>
          </cell>
        </row>
        <row r="8556">
          <cell r="B8556" t="str">
            <v>1000MTRDARROW</v>
          </cell>
          <cell r="C8556" t="str">
            <v>MTRDARROW</v>
          </cell>
          <cell r="D8556">
            <v>16</v>
          </cell>
          <cell r="E8556" t="str">
            <v>G</v>
          </cell>
        </row>
        <row r="8557">
          <cell r="B8557" t="str">
            <v>F502587</v>
          </cell>
          <cell r="C8557" t="str">
            <v>F502587</v>
          </cell>
          <cell r="D8557">
            <v>17</v>
          </cell>
          <cell r="E8557" t="str">
            <v>F</v>
          </cell>
        </row>
        <row r="8558">
          <cell r="B8558" t="str">
            <v>F502588</v>
          </cell>
          <cell r="C8558" t="str">
            <v>F502588</v>
          </cell>
          <cell r="D8558">
            <v>17</v>
          </cell>
          <cell r="E8558" t="str">
            <v>F</v>
          </cell>
        </row>
        <row r="8559">
          <cell r="B8559" t="str">
            <v>F521009</v>
          </cell>
          <cell r="C8559" t="str">
            <v>F521009</v>
          </cell>
          <cell r="D8559">
            <v>17</v>
          </cell>
          <cell r="E8559" t="str">
            <v>F</v>
          </cell>
        </row>
        <row r="8560">
          <cell r="B8560" t="str">
            <v>F521369</v>
          </cell>
          <cell r="C8560" t="str">
            <v>F521369</v>
          </cell>
          <cell r="D8560">
            <v>17</v>
          </cell>
          <cell r="E8560" t="str">
            <v>F</v>
          </cell>
        </row>
        <row r="8561">
          <cell r="B8561" t="str">
            <v>F521729</v>
          </cell>
          <cell r="C8561" t="str">
            <v>F521729</v>
          </cell>
          <cell r="D8561">
            <v>17</v>
          </cell>
          <cell r="E8561" t="str">
            <v>F</v>
          </cell>
        </row>
        <row r="8562">
          <cell r="B8562" t="str">
            <v>F522089</v>
          </cell>
          <cell r="C8562" t="str">
            <v>F522089</v>
          </cell>
          <cell r="D8562">
            <v>17</v>
          </cell>
          <cell r="E8562" t="str">
            <v>F</v>
          </cell>
        </row>
        <row r="8563">
          <cell r="B8563" t="str">
            <v>F522449</v>
          </cell>
          <cell r="C8563" t="str">
            <v>F522449</v>
          </cell>
          <cell r="D8563">
            <v>17</v>
          </cell>
          <cell r="E8563" t="str">
            <v>F</v>
          </cell>
        </row>
        <row r="8564">
          <cell r="B8564" t="str">
            <v>F523247</v>
          </cell>
          <cell r="C8564" t="str">
            <v>F523247</v>
          </cell>
          <cell r="D8564">
            <v>17</v>
          </cell>
          <cell r="E8564" t="str">
            <v>F</v>
          </cell>
        </row>
        <row r="8565">
          <cell r="B8565" t="str">
            <v>F523297</v>
          </cell>
          <cell r="C8565" t="str">
            <v>F523297</v>
          </cell>
          <cell r="D8565">
            <v>17</v>
          </cell>
          <cell r="E8565" t="str">
            <v>F</v>
          </cell>
        </row>
        <row r="8566">
          <cell r="B8566" t="str">
            <v>F525275</v>
          </cell>
          <cell r="C8566" t="str">
            <v>F525275</v>
          </cell>
          <cell r="D8566">
            <v>17</v>
          </cell>
          <cell r="E8566" t="str">
            <v>F</v>
          </cell>
        </row>
        <row r="8567">
          <cell r="B8567" t="str">
            <v>F525276</v>
          </cell>
          <cell r="C8567" t="str">
            <v>F525276</v>
          </cell>
          <cell r="D8567">
            <v>17</v>
          </cell>
          <cell r="E8567" t="str">
            <v>F</v>
          </cell>
        </row>
        <row r="8568">
          <cell r="B8568" t="str">
            <v>1000OFADARROW</v>
          </cell>
          <cell r="C8568" t="str">
            <v>OFADARROW</v>
          </cell>
          <cell r="D8568">
            <v>16</v>
          </cell>
          <cell r="E8568" t="str">
            <v>G</v>
          </cell>
        </row>
        <row r="8569">
          <cell r="B8569" t="str">
            <v>F502594</v>
          </cell>
          <cell r="C8569" t="str">
            <v>F502594</v>
          </cell>
          <cell r="D8569">
            <v>17</v>
          </cell>
          <cell r="E8569" t="str">
            <v>F</v>
          </cell>
        </row>
        <row r="8570">
          <cell r="B8570" t="str">
            <v>F502684</v>
          </cell>
          <cell r="C8570" t="str">
            <v>F502684</v>
          </cell>
          <cell r="D8570">
            <v>17</v>
          </cell>
          <cell r="E8570" t="str">
            <v>F</v>
          </cell>
        </row>
        <row r="8571">
          <cell r="B8571" t="str">
            <v>F521012</v>
          </cell>
          <cell r="C8571" t="str">
            <v>F521012</v>
          </cell>
          <cell r="D8571">
            <v>17</v>
          </cell>
          <cell r="E8571" t="str">
            <v>F</v>
          </cell>
        </row>
        <row r="8572">
          <cell r="B8572" t="str">
            <v>F521372</v>
          </cell>
          <cell r="C8572" t="str">
            <v>F521372</v>
          </cell>
          <cell r="D8572">
            <v>17</v>
          </cell>
          <cell r="E8572" t="str">
            <v>F</v>
          </cell>
        </row>
        <row r="8573">
          <cell r="B8573" t="str">
            <v>F521732</v>
          </cell>
          <cell r="C8573" t="str">
            <v>F521732</v>
          </cell>
          <cell r="D8573">
            <v>17</v>
          </cell>
          <cell r="E8573" t="str">
            <v>F</v>
          </cell>
        </row>
        <row r="8574">
          <cell r="B8574" t="str">
            <v>F522092</v>
          </cell>
          <cell r="C8574" t="str">
            <v>F522092</v>
          </cell>
          <cell r="D8574">
            <v>17</v>
          </cell>
          <cell r="E8574" t="str">
            <v>F</v>
          </cell>
        </row>
        <row r="8575">
          <cell r="B8575" t="str">
            <v>F522452</v>
          </cell>
          <cell r="C8575" t="str">
            <v>F522452</v>
          </cell>
          <cell r="D8575">
            <v>17</v>
          </cell>
          <cell r="E8575" t="str">
            <v>F</v>
          </cell>
        </row>
        <row r="8576">
          <cell r="B8576" t="str">
            <v>F522754</v>
          </cell>
          <cell r="C8576" t="str">
            <v>F522754</v>
          </cell>
          <cell r="D8576">
            <v>17</v>
          </cell>
          <cell r="E8576" t="str">
            <v>F</v>
          </cell>
        </row>
        <row r="8577">
          <cell r="B8577" t="str">
            <v>F523236</v>
          </cell>
          <cell r="C8577" t="str">
            <v>F523236</v>
          </cell>
          <cell r="D8577">
            <v>17</v>
          </cell>
          <cell r="E8577" t="str">
            <v>F</v>
          </cell>
        </row>
        <row r="8578">
          <cell r="B8578" t="str">
            <v>F523273</v>
          </cell>
          <cell r="C8578" t="str">
            <v>F523273</v>
          </cell>
          <cell r="D8578">
            <v>17</v>
          </cell>
          <cell r="E8578" t="str">
            <v>F</v>
          </cell>
        </row>
        <row r="8579">
          <cell r="B8579" t="str">
            <v>F523386</v>
          </cell>
          <cell r="C8579" t="str">
            <v>F523386</v>
          </cell>
          <cell r="D8579">
            <v>17</v>
          </cell>
          <cell r="E8579" t="str">
            <v>F</v>
          </cell>
        </row>
        <row r="8580">
          <cell r="B8580" t="str">
            <v>1000BARSTOW</v>
          </cell>
          <cell r="C8580" t="str">
            <v>BARSTOW</v>
          </cell>
          <cell r="D8580">
            <v>12</v>
          </cell>
          <cell r="E8580" t="str">
            <v>G</v>
          </cell>
        </row>
        <row r="8581">
          <cell r="B8581" t="str">
            <v>F500686</v>
          </cell>
          <cell r="C8581" t="str">
            <v>F500686</v>
          </cell>
          <cell r="D8581">
            <v>13</v>
          </cell>
          <cell r="E8581" t="str">
            <v>F</v>
          </cell>
        </row>
        <row r="8582">
          <cell r="B8582" t="str">
            <v>F500687</v>
          </cell>
          <cell r="C8582" t="str">
            <v>F500687</v>
          </cell>
          <cell r="D8582">
            <v>13</v>
          </cell>
          <cell r="E8582" t="str">
            <v>F</v>
          </cell>
        </row>
        <row r="8583">
          <cell r="B8583" t="str">
            <v>F500756</v>
          </cell>
          <cell r="C8583" t="str">
            <v>F500756</v>
          </cell>
          <cell r="D8583">
            <v>13</v>
          </cell>
          <cell r="E8583" t="str">
            <v>F</v>
          </cell>
        </row>
        <row r="8584">
          <cell r="B8584" t="str">
            <v>F500757</v>
          </cell>
          <cell r="C8584" t="str">
            <v>F500757</v>
          </cell>
          <cell r="D8584">
            <v>13</v>
          </cell>
          <cell r="E8584" t="str">
            <v>F</v>
          </cell>
        </row>
        <row r="8585">
          <cell r="B8585" t="str">
            <v>F500826</v>
          </cell>
          <cell r="C8585" t="str">
            <v>F500826</v>
          </cell>
          <cell r="D8585">
            <v>13</v>
          </cell>
          <cell r="E8585" t="str">
            <v>F</v>
          </cell>
        </row>
        <row r="8586">
          <cell r="B8586" t="str">
            <v>F500870</v>
          </cell>
          <cell r="C8586" t="str">
            <v>F500870</v>
          </cell>
          <cell r="D8586">
            <v>13</v>
          </cell>
          <cell r="E8586" t="str">
            <v>F</v>
          </cell>
        </row>
        <row r="8587">
          <cell r="B8587" t="str">
            <v>F500905</v>
          </cell>
          <cell r="C8587" t="str">
            <v>F500905</v>
          </cell>
          <cell r="D8587">
            <v>13</v>
          </cell>
          <cell r="E8587" t="str">
            <v>F</v>
          </cell>
        </row>
        <row r="8588">
          <cell r="B8588" t="str">
            <v>F500975</v>
          </cell>
          <cell r="C8588" t="str">
            <v>F500975</v>
          </cell>
          <cell r="D8588">
            <v>13</v>
          </cell>
          <cell r="E8588" t="str">
            <v>F</v>
          </cell>
        </row>
        <row r="8589">
          <cell r="B8589" t="str">
            <v>F501010</v>
          </cell>
          <cell r="C8589" t="str">
            <v>F501010</v>
          </cell>
          <cell r="D8589">
            <v>13</v>
          </cell>
          <cell r="E8589" t="str">
            <v>F</v>
          </cell>
        </row>
        <row r="8590">
          <cell r="B8590" t="str">
            <v>F501071</v>
          </cell>
          <cell r="C8590" t="str">
            <v>F501071</v>
          </cell>
          <cell r="D8590">
            <v>13</v>
          </cell>
          <cell r="E8590" t="str">
            <v>F</v>
          </cell>
        </row>
        <row r="8591">
          <cell r="B8591" t="str">
            <v>F501072</v>
          </cell>
          <cell r="C8591" t="str">
            <v>F501072</v>
          </cell>
          <cell r="D8591">
            <v>13</v>
          </cell>
          <cell r="E8591" t="str">
            <v>F</v>
          </cell>
        </row>
        <row r="8592">
          <cell r="B8592" t="str">
            <v>F501115</v>
          </cell>
          <cell r="C8592" t="str">
            <v>F501115</v>
          </cell>
          <cell r="D8592">
            <v>13</v>
          </cell>
          <cell r="E8592" t="str">
            <v>F</v>
          </cell>
        </row>
        <row r="8593">
          <cell r="B8593" t="str">
            <v>F501177</v>
          </cell>
          <cell r="C8593" t="str">
            <v>F501177</v>
          </cell>
          <cell r="D8593">
            <v>13</v>
          </cell>
          <cell r="E8593" t="str">
            <v>F</v>
          </cell>
        </row>
        <row r="8594">
          <cell r="B8594" t="str">
            <v>F501246</v>
          </cell>
          <cell r="C8594" t="str">
            <v>F501246</v>
          </cell>
          <cell r="D8594">
            <v>13</v>
          </cell>
          <cell r="E8594" t="str">
            <v>F</v>
          </cell>
        </row>
        <row r="8595">
          <cell r="B8595" t="str">
            <v>F501247</v>
          </cell>
          <cell r="C8595" t="str">
            <v>F501247</v>
          </cell>
          <cell r="D8595">
            <v>13</v>
          </cell>
          <cell r="E8595" t="str">
            <v>F</v>
          </cell>
        </row>
        <row r="8596">
          <cell r="B8596" t="str">
            <v>F501290</v>
          </cell>
          <cell r="C8596" t="str">
            <v>F501290</v>
          </cell>
          <cell r="D8596">
            <v>13</v>
          </cell>
          <cell r="E8596" t="str">
            <v>F</v>
          </cell>
        </row>
        <row r="8597">
          <cell r="B8597" t="str">
            <v>F501500</v>
          </cell>
          <cell r="C8597" t="str">
            <v>F501500</v>
          </cell>
          <cell r="D8597">
            <v>13</v>
          </cell>
          <cell r="E8597" t="str">
            <v>F</v>
          </cell>
        </row>
        <row r="8598">
          <cell r="B8598" t="str">
            <v>F502451</v>
          </cell>
          <cell r="C8598" t="str">
            <v>F502451</v>
          </cell>
          <cell r="D8598">
            <v>13</v>
          </cell>
          <cell r="E8598" t="str">
            <v>F</v>
          </cell>
        </row>
        <row r="8599">
          <cell r="B8599" t="str">
            <v>F502671</v>
          </cell>
          <cell r="C8599" t="str">
            <v>F502671</v>
          </cell>
          <cell r="D8599">
            <v>13</v>
          </cell>
          <cell r="E8599" t="str">
            <v>F</v>
          </cell>
        </row>
        <row r="8600">
          <cell r="B8600" t="str">
            <v>F502711</v>
          </cell>
          <cell r="C8600" t="str">
            <v>F502711</v>
          </cell>
          <cell r="D8600">
            <v>13</v>
          </cell>
          <cell r="E8600" t="str">
            <v>F</v>
          </cell>
        </row>
        <row r="8601">
          <cell r="B8601" t="str">
            <v>F502719</v>
          </cell>
          <cell r="C8601" t="str">
            <v>F502719</v>
          </cell>
          <cell r="D8601">
            <v>13</v>
          </cell>
          <cell r="E8601" t="str">
            <v>F</v>
          </cell>
        </row>
        <row r="8602">
          <cell r="B8602" t="str">
            <v>F520241</v>
          </cell>
          <cell r="C8602" t="str">
            <v>F520241</v>
          </cell>
          <cell r="D8602">
            <v>13</v>
          </cell>
          <cell r="E8602" t="str">
            <v>F</v>
          </cell>
        </row>
        <row r="8603">
          <cell r="B8603" t="str">
            <v>F520276</v>
          </cell>
          <cell r="C8603" t="str">
            <v>F520276</v>
          </cell>
          <cell r="D8603">
            <v>13</v>
          </cell>
          <cell r="E8603" t="str">
            <v>F</v>
          </cell>
        </row>
        <row r="8604">
          <cell r="B8604" t="str">
            <v>F520311</v>
          </cell>
          <cell r="C8604" t="str">
            <v>F520311</v>
          </cell>
          <cell r="D8604">
            <v>13</v>
          </cell>
          <cell r="E8604" t="str">
            <v>F</v>
          </cell>
        </row>
        <row r="8605">
          <cell r="B8605" t="str">
            <v>F520341</v>
          </cell>
          <cell r="C8605" t="str">
            <v>F520341</v>
          </cell>
          <cell r="D8605">
            <v>13</v>
          </cell>
          <cell r="E8605" t="str">
            <v>F</v>
          </cell>
        </row>
        <row r="8606">
          <cell r="B8606" t="str">
            <v>F520359</v>
          </cell>
          <cell r="C8606" t="str">
            <v>F520359</v>
          </cell>
          <cell r="D8606">
            <v>13</v>
          </cell>
          <cell r="E8606" t="str">
            <v>F</v>
          </cell>
        </row>
        <row r="8607">
          <cell r="B8607" t="str">
            <v>F520442</v>
          </cell>
          <cell r="C8607" t="str">
            <v>F520442</v>
          </cell>
          <cell r="D8607">
            <v>13</v>
          </cell>
          <cell r="E8607" t="str">
            <v>F</v>
          </cell>
        </row>
        <row r="8608">
          <cell r="B8608" t="str">
            <v>F521108</v>
          </cell>
          <cell r="C8608" t="str">
            <v>F521108</v>
          </cell>
          <cell r="D8608">
            <v>13</v>
          </cell>
          <cell r="E8608" t="str">
            <v>F</v>
          </cell>
        </row>
        <row r="8609">
          <cell r="B8609" t="str">
            <v>F521468</v>
          </cell>
          <cell r="C8609" t="str">
            <v>F521468</v>
          </cell>
          <cell r="D8609">
            <v>13</v>
          </cell>
          <cell r="E8609" t="str">
            <v>F</v>
          </cell>
        </row>
        <row r="8610">
          <cell r="B8610" t="str">
            <v>F521828</v>
          </cell>
          <cell r="C8610" t="str">
            <v>F521828</v>
          </cell>
          <cell r="D8610">
            <v>13</v>
          </cell>
          <cell r="E8610" t="str">
            <v>F</v>
          </cell>
        </row>
        <row r="8611">
          <cell r="B8611" t="str">
            <v>F522188</v>
          </cell>
          <cell r="C8611" t="str">
            <v>F522188</v>
          </cell>
          <cell r="D8611">
            <v>13</v>
          </cell>
          <cell r="E8611" t="str">
            <v>F</v>
          </cell>
        </row>
        <row r="8612">
          <cell r="B8612" t="str">
            <v>F522548</v>
          </cell>
          <cell r="C8612" t="str">
            <v>F522548</v>
          </cell>
          <cell r="D8612">
            <v>13</v>
          </cell>
          <cell r="E8612" t="str">
            <v>F</v>
          </cell>
        </row>
        <row r="8613">
          <cell r="B8613" t="str">
            <v>F522741</v>
          </cell>
          <cell r="C8613" t="str">
            <v>F522741</v>
          </cell>
          <cell r="D8613">
            <v>13</v>
          </cell>
          <cell r="E8613" t="str">
            <v>F</v>
          </cell>
        </row>
        <row r="8614">
          <cell r="B8614" t="str">
            <v>F522742</v>
          </cell>
          <cell r="C8614" t="str">
            <v>F522742</v>
          </cell>
          <cell r="D8614">
            <v>13</v>
          </cell>
          <cell r="E8614" t="str">
            <v>F</v>
          </cell>
        </row>
        <row r="8615">
          <cell r="B8615" t="str">
            <v>F522743</v>
          </cell>
          <cell r="C8615" t="str">
            <v>F522743</v>
          </cell>
          <cell r="D8615">
            <v>13</v>
          </cell>
          <cell r="E8615" t="str">
            <v>F</v>
          </cell>
        </row>
        <row r="8616">
          <cell r="B8616" t="str">
            <v>F522744</v>
          </cell>
          <cell r="C8616" t="str">
            <v>F522744</v>
          </cell>
          <cell r="D8616">
            <v>13</v>
          </cell>
          <cell r="E8616" t="str">
            <v>F</v>
          </cell>
        </row>
        <row r="8617">
          <cell r="B8617" t="str">
            <v>F522792</v>
          </cell>
          <cell r="C8617" t="str">
            <v>F522792</v>
          </cell>
          <cell r="D8617">
            <v>13</v>
          </cell>
          <cell r="E8617" t="str">
            <v>F</v>
          </cell>
        </row>
        <row r="8618">
          <cell r="B8618" t="str">
            <v>F522793</v>
          </cell>
          <cell r="C8618" t="str">
            <v>F522793</v>
          </cell>
          <cell r="D8618">
            <v>13</v>
          </cell>
          <cell r="E8618" t="str">
            <v>F</v>
          </cell>
        </row>
        <row r="8619">
          <cell r="B8619" t="str">
            <v>F522978</v>
          </cell>
          <cell r="C8619" t="str">
            <v>F522978</v>
          </cell>
          <cell r="D8619">
            <v>13</v>
          </cell>
          <cell r="E8619" t="str">
            <v>F</v>
          </cell>
        </row>
        <row r="8620">
          <cell r="B8620" t="str">
            <v>F522987</v>
          </cell>
          <cell r="C8620" t="str">
            <v>F522987</v>
          </cell>
          <cell r="D8620">
            <v>13</v>
          </cell>
          <cell r="E8620" t="str">
            <v>F</v>
          </cell>
        </row>
        <row r="8621">
          <cell r="B8621" t="str">
            <v>F522996</v>
          </cell>
          <cell r="C8621" t="str">
            <v>F522996</v>
          </cell>
          <cell r="D8621">
            <v>13</v>
          </cell>
          <cell r="E8621" t="str">
            <v>F</v>
          </cell>
        </row>
        <row r="8622">
          <cell r="B8622" t="str">
            <v>F523005</v>
          </cell>
          <cell r="C8622" t="str">
            <v>F523005</v>
          </cell>
          <cell r="D8622">
            <v>13</v>
          </cell>
          <cell r="E8622" t="str">
            <v>F</v>
          </cell>
        </row>
        <row r="8623">
          <cell r="B8623" t="str">
            <v>F523014</v>
          </cell>
          <cell r="C8623" t="str">
            <v>F523014</v>
          </cell>
          <cell r="D8623">
            <v>13</v>
          </cell>
          <cell r="E8623" t="str">
            <v>F</v>
          </cell>
        </row>
        <row r="8624">
          <cell r="B8624" t="str">
            <v>F525337</v>
          </cell>
          <cell r="C8624" t="str">
            <v>F525337</v>
          </cell>
          <cell r="D8624">
            <v>13</v>
          </cell>
          <cell r="E8624" t="str">
            <v>F</v>
          </cell>
        </row>
        <row r="8625">
          <cell r="B8625" t="str">
            <v>1000BARDIST</v>
          </cell>
          <cell r="C8625" t="str">
            <v>BARDIST</v>
          </cell>
          <cell r="D8625">
            <v>14</v>
          </cell>
          <cell r="E8625" t="str">
            <v>G</v>
          </cell>
        </row>
        <row r="8626">
          <cell r="B8626" t="str">
            <v>1000FSRBARST</v>
          </cell>
          <cell r="C8626" t="str">
            <v>FSRBARST</v>
          </cell>
          <cell r="D8626">
            <v>16</v>
          </cell>
          <cell r="E8626" t="str">
            <v>G</v>
          </cell>
        </row>
        <row r="8627">
          <cell r="B8627" t="str">
            <v>F502679</v>
          </cell>
          <cell r="C8627" t="str">
            <v>F502679</v>
          </cell>
          <cell r="D8627">
            <v>17</v>
          </cell>
          <cell r="E8627" t="str">
            <v>F</v>
          </cell>
        </row>
        <row r="8628">
          <cell r="B8628" t="str">
            <v>F520351</v>
          </cell>
          <cell r="C8628" t="str">
            <v>F520351</v>
          </cell>
          <cell r="D8628">
            <v>17</v>
          </cell>
          <cell r="E8628" t="str">
            <v>F</v>
          </cell>
        </row>
        <row r="8629">
          <cell r="B8629" t="str">
            <v>F520369</v>
          </cell>
          <cell r="C8629" t="str">
            <v>F520369</v>
          </cell>
          <cell r="D8629">
            <v>17</v>
          </cell>
          <cell r="E8629" t="str">
            <v>F</v>
          </cell>
        </row>
        <row r="8630">
          <cell r="B8630" t="str">
            <v>F520409</v>
          </cell>
          <cell r="C8630" t="str">
            <v>F520409</v>
          </cell>
          <cell r="D8630">
            <v>17</v>
          </cell>
          <cell r="E8630" t="str">
            <v>F</v>
          </cell>
        </row>
        <row r="8631">
          <cell r="B8631" t="str">
            <v>F520418</v>
          </cell>
          <cell r="C8631" t="str">
            <v>F520418</v>
          </cell>
          <cell r="D8631">
            <v>17</v>
          </cell>
          <cell r="E8631" t="str">
            <v>F</v>
          </cell>
        </row>
        <row r="8632">
          <cell r="B8632" t="str">
            <v>F521132</v>
          </cell>
          <cell r="C8632" t="str">
            <v>F521132</v>
          </cell>
          <cell r="D8632">
            <v>17</v>
          </cell>
          <cell r="E8632" t="str">
            <v>F</v>
          </cell>
        </row>
        <row r="8633">
          <cell r="B8633" t="str">
            <v>F521492</v>
          </cell>
          <cell r="C8633" t="str">
            <v>F521492</v>
          </cell>
          <cell r="D8633">
            <v>17</v>
          </cell>
          <cell r="E8633" t="str">
            <v>F</v>
          </cell>
        </row>
        <row r="8634">
          <cell r="B8634" t="str">
            <v>F521852</v>
          </cell>
          <cell r="C8634" t="str">
            <v>F521852</v>
          </cell>
          <cell r="D8634">
            <v>17</v>
          </cell>
          <cell r="E8634" t="str">
            <v>F</v>
          </cell>
        </row>
        <row r="8635">
          <cell r="B8635" t="str">
            <v>F522212</v>
          </cell>
          <cell r="C8635" t="str">
            <v>F522212</v>
          </cell>
          <cell r="D8635">
            <v>17</v>
          </cell>
          <cell r="E8635" t="str">
            <v>F</v>
          </cell>
        </row>
        <row r="8636">
          <cell r="B8636" t="str">
            <v>F522572</v>
          </cell>
          <cell r="C8636" t="str">
            <v>F522572</v>
          </cell>
          <cell r="D8636">
            <v>17</v>
          </cell>
          <cell r="E8636" t="str">
            <v>F</v>
          </cell>
        </row>
        <row r="8637">
          <cell r="B8637" t="str">
            <v>F522763</v>
          </cell>
          <cell r="C8637" t="str">
            <v>F522763</v>
          </cell>
          <cell r="D8637">
            <v>17</v>
          </cell>
          <cell r="E8637" t="str">
            <v>F</v>
          </cell>
        </row>
        <row r="8638">
          <cell r="B8638" t="str">
            <v>F522764</v>
          </cell>
          <cell r="C8638" t="str">
            <v>F522764</v>
          </cell>
          <cell r="D8638">
            <v>17</v>
          </cell>
          <cell r="E8638" t="str">
            <v>F</v>
          </cell>
        </row>
        <row r="8639">
          <cell r="B8639" t="str">
            <v>F522765</v>
          </cell>
          <cell r="C8639" t="str">
            <v>F522765</v>
          </cell>
          <cell r="D8639">
            <v>17</v>
          </cell>
          <cell r="E8639" t="str">
            <v>F</v>
          </cell>
        </row>
        <row r="8640">
          <cell r="B8640" t="str">
            <v>F522766</v>
          </cell>
          <cell r="C8640" t="str">
            <v>F522766</v>
          </cell>
          <cell r="D8640">
            <v>17</v>
          </cell>
          <cell r="E8640" t="str">
            <v>F</v>
          </cell>
        </row>
        <row r="8641">
          <cell r="B8641" t="str">
            <v>F523244</v>
          </cell>
          <cell r="C8641" t="str">
            <v>F523244</v>
          </cell>
          <cell r="D8641">
            <v>17</v>
          </cell>
          <cell r="E8641" t="str">
            <v>F</v>
          </cell>
        </row>
        <row r="8642">
          <cell r="B8642" t="str">
            <v>F523292</v>
          </cell>
          <cell r="C8642" t="str">
            <v>F523292</v>
          </cell>
          <cell r="D8642">
            <v>17</v>
          </cell>
          <cell r="E8642" t="str">
            <v>F</v>
          </cell>
        </row>
        <row r="8643">
          <cell r="B8643" t="str">
            <v>F525257</v>
          </cell>
          <cell r="C8643" t="str">
            <v>F525257</v>
          </cell>
          <cell r="D8643">
            <v>17</v>
          </cell>
          <cell r="E8643" t="str">
            <v>F</v>
          </cell>
        </row>
        <row r="8644">
          <cell r="B8644" t="str">
            <v>F525258</v>
          </cell>
          <cell r="C8644" t="str">
            <v>F525258</v>
          </cell>
          <cell r="D8644">
            <v>17</v>
          </cell>
          <cell r="E8644" t="str">
            <v>F</v>
          </cell>
        </row>
        <row r="8645">
          <cell r="B8645" t="str">
            <v>F525259</v>
          </cell>
          <cell r="C8645" t="str">
            <v>F525259</v>
          </cell>
          <cell r="D8645">
            <v>17</v>
          </cell>
          <cell r="E8645" t="str">
            <v>F</v>
          </cell>
        </row>
        <row r="8646">
          <cell r="B8646" t="str">
            <v>F525260</v>
          </cell>
          <cell r="C8646" t="str">
            <v>F525260</v>
          </cell>
          <cell r="D8646">
            <v>17</v>
          </cell>
          <cell r="E8646" t="str">
            <v>F</v>
          </cell>
        </row>
        <row r="8647">
          <cell r="B8647" t="str">
            <v>1000LOCOFBARS</v>
          </cell>
          <cell r="C8647" t="str">
            <v>LOCOFBARS</v>
          </cell>
          <cell r="D8647">
            <v>16</v>
          </cell>
          <cell r="E8647" t="str">
            <v>G</v>
          </cell>
        </row>
        <row r="8648">
          <cell r="B8648" t="str">
            <v>F502687</v>
          </cell>
          <cell r="C8648" t="str">
            <v>F502687</v>
          </cell>
          <cell r="D8648">
            <v>17</v>
          </cell>
          <cell r="E8648" t="str">
            <v>F</v>
          </cell>
        </row>
        <row r="8649">
          <cell r="B8649" t="str">
            <v>F522782</v>
          </cell>
          <cell r="C8649" t="str">
            <v>F522782</v>
          </cell>
          <cell r="D8649">
            <v>17</v>
          </cell>
          <cell r="E8649" t="str">
            <v>F</v>
          </cell>
        </row>
        <row r="8650">
          <cell r="B8650" t="str">
            <v>F523306</v>
          </cell>
          <cell r="C8650" t="str">
            <v>F523306</v>
          </cell>
          <cell r="D8650">
            <v>17</v>
          </cell>
          <cell r="E8650" t="str">
            <v>F</v>
          </cell>
        </row>
        <row r="8651">
          <cell r="B8651" t="str">
            <v>1000MTRDBARST</v>
          </cell>
          <cell r="C8651" t="str">
            <v>MTRDBARST</v>
          </cell>
          <cell r="D8651">
            <v>16</v>
          </cell>
          <cell r="E8651" t="str">
            <v>G</v>
          </cell>
        </row>
        <row r="8652">
          <cell r="B8652" t="str">
            <v>F523301</v>
          </cell>
          <cell r="C8652" t="str">
            <v>F523301</v>
          </cell>
          <cell r="D8652">
            <v>17</v>
          </cell>
          <cell r="E8652" t="str">
            <v>F</v>
          </cell>
        </row>
        <row r="8653">
          <cell r="B8653" t="str">
            <v>F525298</v>
          </cell>
          <cell r="C8653" t="str">
            <v>F525298</v>
          </cell>
          <cell r="D8653">
            <v>17</v>
          </cell>
          <cell r="E8653" t="str">
            <v>F</v>
          </cell>
        </row>
        <row r="8654">
          <cell r="B8654" t="str">
            <v>F525299</v>
          </cell>
          <cell r="C8654" t="str">
            <v>F525299</v>
          </cell>
          <cell r="D8654">
            <v>17</v>
          </cell>
          <cell r="E8654" t="str">
            <v>F</v>
          </cell>
        </row>
        <row r="8655">
          <cell r="B8655" t="str">
            <v>F525300</v>
          </cell>
          <cell r="C8655" t="str">
            <v>F525300</v>
          </cell>
          <cell r="D8655">
            <v>17</v>
          </cell>
          <cell r="E8655" t="str">
            <v>F</v>
          </cell>
        </row>
        <row r="8656">
          <cell r="B8656" t="str">
            <v>F525301</v>
          </cell>
          <cell r="C8656" t="str">
            <v>F525301</v>
          </cell>
          <cell r="D8656">
            <v>17</v>
          </cell>
          <cell r="E8656" t="str">
            <v>F</v>
          </cell>
        </row>
        <row r="8657">
          <cell r="B8657" t="str">
            <v>F525302</v>
          </cell>
          <cell r="C8657" t="str">
            <v>F525302</v>
          </cell>
          <cell r="D8657">
            <v>17</v>
          </cell>
          <cell r="E8657" t="str">
            <v>F</v>
          </cell>
        </row>
        <row r="8658">
          <cell r="B8658" t="str">
            <v>F525303</v>
          </cell>
          <cell r="C8658" t="str">
            <v>F525303</v>
          </cell>
          <cell r="D8658">
            <v>17</v>
          </cell>
          <cell r="E8658" t="str">
            <v>F</v>
          </cell>
        </row>
        <row r="8659">
          <cell r="B8659" t="str">
            <v>F525304</v>
          </cell>
          <cell r="C8659" t="str">
            <v>F525304</v>
          </cell>
          <cell r="D8659">
            <v>17</v>
          </cell>
          <cell r="E8659" t="str">
            <v>F</v>
          </cell>
        </row>
        <row r="8660">
          <cell r="B8660" t="str">
            <v>F525305</v>
          </cell>
          <cell r="C8660" t="str">
            <v>F525305</v>
          </cell>
          <cell r="D8660">
            <v>17</v>
          </cell>
          <cell r="E8660" t="str">
            <v>F</v>
          </cell>
        </row>
        <row r="8661">
          <cell r="B8661" t="str">
            <v>1000BISHOP</v>
          </cell>
          <cell r="C8661" t="str">
            <v>BISHOP</v>
          </cell>
          <cell r="D8661">
            <v>12</v>
          </cell>
          <cell r="E8661" t="str">
            <v>G</v>
          </cell>
        </row>
        <row r="8662">
          <cell r="B8662" t="str">
            <v>F500690</v>
          </cell>
          <cell r="C8662" t="str">
            <v>F500690</v>
          </cell>
          <cell r="D8662">
            <v>13</v>
          </cell>
          <cell r="E8662" t="str">
            <v>F</v>
          </cell>
        </row>
        <row r="8663">
          <cell r="B8663" t="str">
            <v>F500691</v>
          </cell>
          <cell r="C8663" t="str">
            <v>F500691</v>
          </cell>
          <cell r="D8663">
            <v>13</v>
          </cell>
          <cell r="E8663" t="str">
            <v>F</v>
          </cell>
        </row>
        <row r="8664">
          <cell r="B8664" t="str">
            <v>F500760</v>
          </cell>
          <cell r="C8664" t="str">
            <v>F500760</v>
          </cell>
          <cell r="D8664">
            <v>13</v>
          </cell>
          <cell r="E8664" t="str">
            <v>F</v>
          </cell>
        </row>
        <row r="8665">
          <cell r="B8665" t="str">
            <v>F500761</v>
          </cell>
          <cell r="C8665" t="str">
            <v>F500761</v>
          </cell>
          <cell r="D8665">
            <v>13</v>
          </cell>
          <cell r="E8665" t="str">
            <v>F</v>
          </cell>
        </row>
        <row r="8666">
          <cell r="B8666" t="str">
            <v>F500830</v>
          </cell>
          <cell r="C8666" t="str">
            <v>F500830</v>
          </cell>
          <cell r="D8666">
            <v>13</v>
          </cell>
          <cell r="E8666" t="str">
            <v>F</v>
          </cell>
        </row>
        <row r="8667">
          <cell r="B8667" t="str">
            <v>F500872</v>
          </cell>
          <cell r="C8667" t="str">
            <v>F500872</v>
          </cell>
          <cell r="D8667">
            <v>13</v>
          </cell>
          <cell r="E8667" t="str">
            <v>F</v>
          </cell>
        </row>
        <row r="8668">
          <cell r="B8668" t="str">
            <v>F500907</v>
          </cell>
          <cell r="C8668" t="str">
            <v>F500907</v>
          </cell>
          <cell r="D8668">
            <v>13</v>
          </cell>
          <cell r="E8668" t="str">
            <v>F</v>
          </cell>
        </row>
        <row r="8669">
          <cell r="B8669" t="str">
            <v>F500977</v>
          </cell>
          <cell r="C8669" t="str">
            <v>F500977</v>
          </cell>
          <cell r="D8669">
            <v>13</v>
          </cell>
          <cell r="E8669" t="str">
            <v>F</v>
          </cell>
        </row>
        <row r="8670">
          <cell r="B8670" t="str">
            <v>F501012</v>
          </cell>
          <cell r="C8670" t="str">
            <v>F501012</v>
          </cell>
          <cell r="D8670">
            <v>13</v>
          </cell>
          <cell r="E8670" t="str">
            <v>F</v>
          </cell>
        </row>
        <row r="8671">
          <cell r="B8671" t="str">
            <v>F501075</v>
          </cell>
          <cell r="C8671" t="str">
            <v>F501075</v>
          </cell>
          <cell r="D8671">
            <v>13</v>
          </cell>
          <cell r="E8671" t="str">
            <v>F</v>
          </cell>
        </row>
        <row r="8672">
          <cell r="B8672" t="str">
            <v>F501076</v>
          </cell>
          <cell r="C8672" t="str">
            <v>F501076</v>
          </cell>
          <cell r="D8672">
            <v>13</v>
          </cell>
          <cell r="E8672" t="str">
            <v>F</v>
          </cell>
        </row>
        <row r="8673">
          <cell r="B8673" t="str">
            <v>F501117</v>
          </cell>
          <cell r="C8673" t="str">
            <v>F501117</v>
          </cell>
          <cell r="D8673">
            <v>13</v>
          </cell>
          <cell r="E8673" t="str">
            <v>F</v>
          </cell>
        </row>
        <row r="8674">
          <cell r="B8674" t="str">
            <v>F501181</v>
          </cell>
          <cell r="C8674" t="str">
            <v>F501181</v>
          </cell>
          <cell r="D8674">
            <v>13</v>
          </cell>
          <cell r="E8674" t="str">
            <v>F</v>
          </cell>
        </row>
        <row r="8675">
          <cell r="B8675" t="str">
            <v>F501250</v>
          </cell>
          <cell r="C8675" t="str">
            <v>F501250</v>
          </cell>
          <cell r="D8675">
            <v>13</v>
          </cell>
          <cell r="E8675" t="str">
            <v>F</v>
          </cell>
        </row>
        <row r="8676">
          <cell r="B8676" t="str">
            <v>F501251</v>
          </cell>
          <cell r="C8676" t="str">
            <v>F501251</v>
          </cell>
          <cell r="D8676">
            <v>13</v>
          </cell>
          <cell r="E8676" t="str">
            <v>F</v>
          </cell>
        </row>
        <row r="8677">
          <cell r="B8677" t="str">
            <v>F501292</v>
          </cell>
          <cell r="C8677" t="str">
            <v>F501292</v>
          </cell>
          <cell r="D8677">
            <v>13</v>
          </cell>
          <cell r="E8677" t="str">
            <v>F</v>
          </cell>
        </row>
        <row r="8678">
          <cell r="B8678" t="str">
            <v>F501502</v>
          </cell>
          <cell r="C8678" t="str">
            <v>F501502</v>
          </cell>
          <cell r="D8678">
            <v>13</v>
          </cell>
          <cell r="E8678" t="str">
            <v>F</v>
          </cell>
        </row>
        <row r="8679">
          <cell r="B8679" t="str">
            <v>F502453</v>
          </cell>
          <cell r="C8679" t="str">
            <v>F502453</v>
          </cell>
          <cell r="D8679">
            <v>13</v>
          </cell>
          <cell r="E8679" t="str">
            <v>F</v>
          </cell>
        </row>
        <row r="8680">
          <cell r="B8680" t="str">
            <v>F502592</v>
          </cell>
          <cell r="C8680" t="str">
            <v>F502592</v>
          </cell>
          <cell r="D8680">
            <v>13</v>
          </cell>
          <cell r="E8680" t="str">
            <v>F</v>
          </cell>
        </row>
        <row r="8681">
          <cell r="B8681" t="str">
            <v>F502673</v>
          </cell>
          <cell r="C8681" t="str">
            <v>F502673</v>
          </cell>
          <cell r="D8681">
            <v>13</v>
          </cell>
          <cell r="E8681" t="str">
            <v>F</v>
          </cell>
        </row>
        <row r="8682">
          <cell r="B8682" t="str">
            <v>F502713</v>
          </cell>
          <cell r="C8682" t="str">
            <v>F502713</v>
          </cell>
          <cell r="D8682">
            <v>13</v>
          </cell>
          <cell r="E8682" t="str">
            <v>F</v>
          </cell>
        </row>
        <row r="8683">
          <cell r="B8683" t="str">
            <v>F502721</v>
          </cell>
          <cell r="C8683" t="str">
            <v>F502721</v>
          </cell>
          <cell r="D8683">
            <v>13</v>
          </cell>
          <cell r="E8683" t="str">
            <v>F</v>
          </cell>
        </row>
        <row r="8684">
          <cell r="B8684" t="str">
            <v>F520248</v>
          </cell>
          <cell r="C8684" t="str">
            <v>F520248</v>
          </cell>
          <cell r="D8684">
            <v>13</v>
          </cell>
          <cell r="E8684" t="str">
            <v>F</v>
          </cell>
        </row>
        <row r="8685">
          <cell r="B8685" t="str">
            <v>F520281</v>
          </cell>
          <cell r="C8685" t="str">
            <v>F520281</v>
          </cell>
          <cell r="D8685">
            <v>13</v>
          </cell>
          <cell r="E8685" t="str">
            <v>F</v>
          </cell>
        </row>
        <row r="8686">
          <cell r="B8686" t="str">
            <v>F520316</v>
          </cell>
          <cell r="C8686" t="str">
            <v>F520316</v>
          </cell>
          <cell r="D8686">
            <v>13</v>
          </cell>
          <cell r="E8686" t="str">
            <v>F</v>
          </cell>
        </row>
        <row r="8687">
          <cell r="B8687" t="str">
            <v>F520343</v>
          </cell>
          <cell r="C8687" t="str">
            <v>F520343</v>
          </cell>
          <cell r="D8687">
            <v>13</v>
          </cell>
          <cell r="E8687" t="str">
            <v>F</v>
          </cell>
        </row>
        <row r="8688">
          <cell r="B8688" t="str">
            <v>F520361</v>
          </cell>
          <cell r="C8688" t="str">
            <v>F520361</v>
          </cell>
          <cell r="D8688">
            <v>13</v>
          </cell>
          <cell r="E8688" t="str">
            <v>F</v>
          </cell>
        </row>
        <row r="8689">
          <cell r="B8689" t="str">
            <v>F520444</v>
          </cell>
          <cell r="C8689" t="str">
            <v>F520444</v>
          </cell>
          <cell r="D8689">
            <v>13</v>
          </cell>
          <cell r="E8689" t="str">
            <v>F</v>
          </cell>
        </row>
        <row r="8690">
          <cell r="B8690" t="str">
            <v>F520494</v>
          </cell>
          <cell r="C8690" t="str">
            <v>F520494</v>
          </cell>
          <cell r="D8690">
            <v>13</v>
          </cell>
          <cell r="E8690" t="str">
            <v>F</v>
          </cell>
        </row>
        <row r="8691">
          <cell r="B8691" t="str">
            <v>F520495</v>
          </cell>
          <cell r="C8691" t="str">
            <v>F520495</v>
          </cell>
          <cell r="D8691">
            <v>13</v>
          </cell>
          <cell r="E8691" t="str">
            <v>F</v>
          </cell>
        </row>
        <row r="8692">
          <cell r="B8692" t="str">
            <v>F521011</v>
          </cell>
          <cell r="C8692" t="str">
            <v>F521011</v>
          </cell>
          <cell r="D8692">
            <v>13</v>
          </cell>
          <cell r="E8692" t="str">
            <v>F</v>
          </cell>
        </row>
        <row r="8693">
          <cell r="B8693" t="str">
            <v>F521371</v>
          </cell>
          <cell r="C8693" t="str">
            <v>F521371</v>
          </cell>
          <cell r="D8693">
            <v>13</v>
          </cell>
          <cell r="E8693" t="str">
            <v>F</v>
          </cell>
        </row>
        <row r="8694">
          <cell r="B8694" t="str">
            <v>F521731</v>
          </cell>
          <cell r="C8694" t="str">
            <v>F521731</v>
          </cell>
          <cell r="D8694">
            <v>13</v>
          </cell>
          <cell r="E8694" t="str">
            <v>F</v>
          </cell>
        </row>
        <row r="8695">
          <cell r="B8695" t="str">
            <v>F522091</v>
          </cell>
          <cell r="C8695" t="str">
            <v>F522091</v>
          </cell>
          <cell r="D8695">
            <v>13</v>
          </cell>
          <cell r="E8695" t="str">
            <v>F</v>
          </cell>
        </row>
        <row r="8696">
          <cell r="B8696" t="str">
            <v>F522451</v>
          </cell>
          <cell r="C8696" t="str">
            <v>F522451</v>
          </cell>
          <cell r="D8696">
            <v>13</v>
          </cell>
          <cell r="E8696" t="str">
            <v>F</v>
          </cell>
        </row>
        <row r="8697">
          <cell r="B8697" t="str">
            <v>F522747</v>
          </cell>
          <cell r="C8697" t="str">
            <v>F522747</v>
          </cell>
          <cell r="D8697">
            <v>13</v>
          </cell>
          <cell r="E8697" t="str">
            <v>F</v>
          </cell>
        </row>
        <row r="8698">
          <cell r="B8698" t="str">
            <v>F522748</v>
          </cell>
          <cell r="C8698" t="str">
            <v>F522748</v>
          </cell>
          <cell r="D8698">
            <v>13</v>
          </cell>
          <cell r="E8698" t="str">
            <v>F</v>
          </cell>
        </row>
        <row r="8699">
          <cell r="B8699" t="str">
            <v>F522749</v>
          </cell>
          <cell r="C8699" t="str">
            <v>F522749</v>
          </cell>
          <cell r="D8699">
            <v>13</v>
          </cell>
          <cell r="E8699" t="str">
            <v>F</v>
          </cell>
        </row>
        <row r="8700">
          <cell r="B8700" t="str">
            <v>F522795</v>
          </cell>
          <cell r="C8700" t="str">
            <v>F522795</v>
          </cell>
          <cell r="D8700">
            <v>13</v>
          </cell>
          <cell r="E8700" t="str">
            <v>F</v>
          </cell>
        </row>
        <row r="8701">
          <cell r="B8701" t="str">
            <v>F522796</v>
          </cell>
          <cell r="C8701" t="str">
            <v>F522796</v>
          </cell>
          <cell r="D8701">
            <v>13</v>
          </cell>
          <cell r="E8701" t="str">
            <v>F</v>
          </cell>
        </row>
        <row r="8702">
          <cell r="B8702" t="str">
            <v>F522802</v>
          </cell>
          <cell r="C8702" t="str">
            <v>F522802</v>
          </cell>
          <cell r="D8702">
            <v>13</v>
          </cell>
          <cell r="E8702" t="str">
            <v>F</v>
          </cell>
        </row>
        <row r="8703">
          <cell r="B8703" t="str">
            <v>F522979</v>
          </cell>
          <cell r="C8703" t="str">
            <v>F522979</v>
          </cell>
          <cell r="D8703">
            <v>13</v>
          </cell>
          <cell r="E8703" t="str">
            <v>F</v>
          </cell>
        </row>
        <row r="8704">
          <cell r="B8704" t="str">
            <v>F522988</v>
          </cell>
          <cell r="C8704" t="str">
            <v>F522988</v>
          </cell>
          <cell r="D8704">
            <v>13</v>
          </cell>
          <cell r="E8704" t="str">
            <v>F</v>
          </cell>
        </row>
        <row r="8705">
          <cell r="B8705" t="str">
            <v>F522997</v>
          </cell>
          <cell r="C8705" t="str">
            <v>F522997</v>
          </cell>
          <cell r="D8705">
            <v>13</v>
          </cell>
          <cell r="E8705" t="str">
            <v>F</v>
          </cell>
        </row>
        <row r="8706">
          <cell r="B8706" t="str">
            <v>F523006</v>
          </cell>
          <cell r="C8706" t="str">
            <v>F523006</v>
          </cell>
          <cell r="D8706">
            <v>13</v>
          </cell>
          <cell r="E8706" t="str">
            <v>F</v>
          </cell>
        </row>
        <row r="8707">
          <cell r="B8707" t="str">
            <v>F523015</v>
          </cell>
          <cell r="C8707" t="str">
            <v>F523015</v>
          </cell>
          <cell r="D8707">
            <v>13</v>
          </cell>
          <cell r="E8707" t="str">
            <v>F</v>
          </cell>
        </row>
        <row r="8708">
          <cell r="B8708" t="str">
            <v>F525339</v>
          </cell>
          <cell r="C8708" t="str">
            <v>F525339</v>
          </cell>
          <cell r="D8708">
            <v>13</v>
          </cell>
          <cell r="E8708" t="str">
            <v>F</v>
          </cell>
        </row>
        <row r="8709">
          <cell r="B8709" t="str">
            <v>1000BISDIST</v>
          </cell>
          <cell r="C8709" t="str">
            <v>BISDIST</v>
          </cell>
          <cell r="D8709">
            <v>14</v>
          </cell>
          <cell r="E8709" t="str">
            <v>G</v>
          </cell>
        </row>
        <row r="8710">
          <cell r="B8710" t="str">
            <v>1000ADPYBISH</v>
          </cell>
          <cell r="C8710" t="str">
            <v>ADPYBISH</v>
          </cell>
          <cell r="D8710">
            <v>16</v>
          </cell>
          <cell r="E8710" t="str">
            <v>G</v>
          </cell>
        </row>
        <row r="8711">
          <cell r="B8711" t="str">
            <v>1000FSRBISH</v>
          </cell>
          <cell r="C8711" t="str">
            <v>FSRBISH</v>
          </cell>
          <cell r="D8711">
            <v>16</v>
          </cell>
          <cell r="E8711" t="str">
            <v>G</v>
          </cell>
        </row>
        <row r="8712">
          <cell r="B8712" t="str">
            <v>F502681</v>
          </cell>
          <cell r="C8712" t="str">
            <v>F502681</v>
          </cell>
          <cell r="D8712">
            <v>17</v>
          </cell>
          <cell r="E8712" t="str">
            <v>F</v>
          </cell>
        </row>
        <row r="8713">
          <cell r="B8713" t="str">
            <v>F520353</v>
          </cell>
          <cell r="C8713" t="str">
            <v>F520353</v>
          </cell>
          <cell r="D8713">
            <v>17</v>
          </cell>
          <cell r="E8713" t="str">
            <v>F</v>
          </cell>
        </row>
        <row r="8714">
          <cell r="B8714" t="str">
            <v>F520371</v>
          </cell>
          <cell r="C8714" t="str">
            <v>F520371</v>
          </cell>
          <cell r="D8714">
            <v>17</v>
          </cell>
          <cell r="E8714" t="str">
            <v>F</v>
          </cell>
        </row>
        <row r="8715">
          <cell r="B8715" t="str">
            <v>F520411</v>
          </cell>
          <cell r="C8715" t="str">
            <v>F520411</v>
          </cell>
          <cell r="D8715">
            <v>17</v>
          </cell>
          <cell r="E8715" t="str">
            <v>F</v>
          </cell>
        </row>
        <row r="8716">
          <cell r="B8716" t="str">
            <v>F520420</v>
          </cell>
          <cell r="C8716" t="str">
            <v>F520420</v>
          </cell>
          <cell r="D8716">
            <v>17</v>
          </cell>
          <cell r="E8716" t="str">
            <v>F</v>
          </cell>
        </row>
        <row r="8717">
          <cell r="B8717" t="str">
            <v>F521134</v>
          </cell>
          <cell r="C8717" t="str">
            <v>F521134</v>
          </cell>
          <cell r="D8717">
            <v>17</v>
          </cell>
          <cell r="E8717" t="str">
            <v>F</v>
          </cell>
        </row>
        <row r="8718">
          <cell r="B8718" t="str">
            <v>F521494</v>
          </cell>
          <cell r="C8718" t="str">
            <v>F521494</v>
          </cell>
          <cell r="D8718">
            <v>17</v>
          </cell>
          <cell r="E8718" t="str">
            <v>F</v>
          </cell>
        </row>
        <row r="8719">
          <cell r="B8719" t="str">
            <v>F521854</v>
          </cell>
          <cell r="C8719" t="str">
            <v>F521854</v>
          </cell>
          <cell r="D8719">
            <v>17</v>
          </cell>
          <cell r="E8719" t="str">
            <v>F</v>
          </cell>
        </row>
        <row r="8720">
          <cell r="B8720" t="str">
            <v>F522214</v>
          </cell>
          <cell r="C8720" t="str">
            <v>F522214</v>
          </cell>
          <cell r="D8720">
            <v>17</v>
          </cell>
          <cell r="E8720" t="str">
            <v>F</v>
          </cell>
        </row>
        <row r="8721">
          <cell r="B8721" t="str">
            <v>F522574</v>
          </cell>
          <cell r="C8721" t="str">
            <v>F522574</v>
          </cell>
          <cell r="D8721">
            <v>17</v>
          </cell>
          <cell r="E8721" t="str">
            <v>F</v>
          </cell>
        </row>
        <row r="8722">
          <cell r="B8722" t="str">
            <v>F522770</v>
          </cell>
          <cell r="C8722" t="str">
            <v>F522770</v>
          </cell>
          <cell r="D8722">
            <v>17</v>
          </cell>
          <cell r="E8722" t="str">
            <v>F</v>
          </cell>
        </row>
        <row r="8723">
          <cell r="B8723" t="str">
            <v>F522771</v>
          </cell>
          <cell r="C8723" t="str">
            <v>F522771</v>
          </cell>
          <cell r="D8723">
            <v>17</v>
          </cell>
          <cell r="E8723" t="str">
            <v>F</v>
          </cell>
        </row>
        <row r="8724">
          <cell r="B8724" t="str">
            <v>F522772</v>
          </cell>
          <cell r="C8724" t="str">
            <v>F522772</v>
          </cell>
          <cell r="D8724">
            <v>17</v>
          </cell>
          <cell r="E8724" t="str">
            <v>F</v>
          </cell>
        </row>
        <row r="8725">
          <cell r="B8725" t="str">
            <v>F523232</v>
          </cell>
          <cell r="C8725" t="str">
            <v>F523232</v>
          </cell>
          <cell r="D8725">
            <v>17</v>
          </cell>
          <cell r="E8725" t="str">
            <v>F</v>
          </cell>
        </row>
        <row r="8726">
          <cell r="B8726" t="str">
            <v>F523294</v>
          </cell>
          <cell r="C8726" t="str">
            <v>F523294</v>
          </cell>
          <cell r="D8726">
            <v>17</v>
          </cell>
          <cell r="E8726" t="str">
            <v>F</v>
          </cell>
        </row>
        <row r="8727">
          <cell r="B8727" t="str">
            <v>F525264</v>
          </cell>
          <cell r="C8727" t="str">
            <v>F525264</v>
          </cell>
          <cell r="D8727">
            <v>17</v>
          </cell>
          <cell r="E8727" t="str">
            <v>F</v>
          </cell>
        </row>
        <row r="8728">
          <cell r="B8728" t="str">
            <v>F525265</v>
          </cell>
          <cell r="C8728" t="str">
            <v>F525265</v>
          </cell>
          <cell r="D8728">
            <v>17</v>
          </cell>
          <cell r="E8728" t="str">
            <v>F</v>
          </cell>
        </row>
        <row r="8729">
          <cell r="B8729" t="str">
            <v>F525266</v>
          </cell>
          <cell r="C8729" t="str">
            <v>F525266</v>
          </cell>
          <cell r="D8729">
            <v>17</v>
          </cell>
          <cell r="E8729" t="str">
            <v>F</v>
          </cell>
        </row>
        <row r="8730">
          <cell r="B8730" t="str">
            <v>F525267</v>
          </cell>
          <cell r="C8730" t="str">
            <v>F525267</v>
          </cell>
          <cell r="D8730">
            <v>17</v>
          </cell>
          <cell r="E8730" t="str">
            <v>F</v>
          </cell>
        </row>
        <row r="8731">
          <cell r="B8731" t="str">
            <v>1000LOCOFBISH</v>
          </cell>
          <cell r="C8731" t="str">
            <v>LOCOFBISH</v>
          </cell>
          <cell r="D8731">
            <v>16</v>
          </cell>
          <cell r="E8731" t="str">
            <v>G</v>
          </cell>
        </row>
        <row r="8732">
          <cell r="B8732" t="str">
            <v>F523307</v>
          </cell>
          <cell r="C8732" t="str">
            <v>F523307</v>
          </cell>
          <cell r="D8732">
            <v>17</v>
          </cell>
          <cell r="E8732" t="str">
            <v>F</v>
          </cell>
        </row>
        <row r="8733">
          <cell r="B8733" t="str">
            <v>1000MTRDBISH</v>
          </cell>
          <cell r="C8733" t="str">
            <v>MTRDBISH</v>
          </cell>
          <cell r="D8733">
            <v>16</v>
          </cell>
          <cell r="E8733" t="str">
            <v>G</v>
          </cell>
        </row>
        <row r="8734">
          <cell r="B8734" t="str">
            <v>F523250</v>
          </cell>
          <cell r="C8734" t="str">
            <v>F523250</v>
          </cell>
          <cell r="D8734">
            <v>17</v>
          </cell>
          <cell r="E8734" t="str">
            <v>F</v>
          </cell>
        </row>
        <row r="8735">
          <cell r="B8735" t="str">
            <v>F523303</v>
          </cell>
          <cell r="C8735" t="str">
            <v>F523303</v>
          </cell>
          <cell r="D8735">
            <v>17</v>
          </cell>
          <cell r="E8735" t="str">
            <v>F</v>
          </cell>
        </row>
        <row r="8736">
          <cell r="B8736" t="str">
            <v>F525313</v>
          </cell>
          <cell r="C8736" t="str">
            <v>F525313</v>
          </cell>
          <cell r="D8736">
            <v>17</v>
          </cell>
          <cell r="E8736" t="str">
            <v>F</v>
          </cell>
        </row>
        <row r="8737">
          <cell r="B8737" t="str">
            <v>F525314</v>
          </cell>
          <cell r="C8737" t="str">
            <v>F525314</v>
          </cell>
          <cell r="D8737">
            <v>17</v>
          </cell>
          <cell r="E8737" t="str">
            <v>F</v>
          </cell>
        </row>
        <row r="8738">
          <cell r="B8738" t="str">
            <v>F525315</v>
          </cell>
          <cell r="C8738" t="str">
            <v>F525315</v>
          </cell>
          <cell r="D8738">
            <v>17</v>
          </cell>
          <cell r="E8738" t="str">
            <v>F</v>
          </cell>
        </row>
        <row r="8739">
          <cell r="B8739" t="str">
            <v>F525316</v>
          </cell>
          <cell r="C8739" t="str">
            <v>F525316</v>
          </cell>
          <cell r="D8739">
            <v>17</v>
          </cell>
          <cell r="E8739" t="str">
            <v>F</v>
          </cell>
        </row>
        <row r="8740">
          <cell r="B8740" t="str">
            <v>F525317</v>
          </cell>
          <cell r="C8740" t="str">
            <v>F525317</v>
          </cell>
          <cell r="D8740">
            <v>17</v>
          </cell>
          <cell r="E8740" t="str">
            <v>F</v>
          </cell>
        </row>
        <row r="8741">
          <cell r="B8741" t="str">
            <v>F525318</v>
          </cell>
          <cell r="C8741" t="str">
            <v>F525318</v>
          </cell>
          <cell r="D8741">
            <v>17</v>
          </cell>
          <cell r="E8741" t="str">
            <v>F</v>
          </cell>
        </row>
        <row r="8742">
          <cell r="B8742" t="str">
            <v>F525319</v>
          </cell>
          <cell r="C8742" t="str">
            <v>F525319</v>
          </cell>
          <cell r="D8742">
            <v>17</v>
          </cell>
          <cell r="E8742" t="str">
            <v>F</v>
          </cell>
        </row>
        <row r="8743">
          <cell r="B8743" t="str">
            <v>1000OFADBISH</v>
          </cell>
          <cell r="C8743" t="str">
            <v>OFADBISH</v>
          </cell>
          <cell r="D8743">
            <v>16</v>
          </cell>
          <cell r="E8743" t="str">
            <v>G</v>
          </cell>
        </row>
        <row r="8744">
          <cell r="B8744" t="str">
            <v>F502689</v>
          </cell>
          <cell r="C8744" t="str">
            <v>F502689</v>
          </cell>
          <cell r="D8744">
            <v>17</v>
          </cell>
          <cell r="E8744" t="str">
            <v>F</v>
          </cell>
        </row>
        <row r="8745">
          <cell r="B8745" t="str">
            <v>F523278</v>
          </cell>
          <cell r="C8745" t="str">
            <v>F523278</v>
          </cell>
          <cell r="D8745">
            <v>17</v>
          </cell>
          <cell r="E8745" t="str">
            <v>F</v>
          </cell>
        </row>
        <row r="8746">
          <cell r="B8746" t="str">
            <v>1000BLYTHE</v>
          </cell>
          <cell r="C8746" t="str">
            <v>BLYTHE</v>
          </cell>
          <cell r="D8746">
            <v>12</v>
          </cell>
          <cell r="E8746" t="str">
            <v>G</v>
          </cell>
        </row>
        <row r="8747">
          <cell r="B8747" t="str">
            <v>F500694</v>
          </cell>
          <cell r="C8747" t="str">
            <v>F500694</v>
          </cell>
          <cell r="D8747">
            <v>13</v>
          </cell>
          <cell r="E8747" t="str">
            <v>F</v>
          </cell>
        </row>
        <row r="8748">
          <cell r="B8748" t="str">
            <v>F500695</v>
          </cell>
          <cell r="C8748" t="str">
            <v>F500695</v>
          </cell>
          <cell r="D8748">
            <v>13</v>
          </cell>
          <cell r="E8748" t="str">
            <v>F</v>
          </cell>
        </row>
        <row r="8749">
          <cell r="B8749" t="str">
            <v>F500764</v>
          </cell>
          <cell r="C8749" t="str">
            <v>F500764</v>
          </cell>
          <cell r="D8749">
            <v>13</v>
          </cell>
          <cell r="E8749" t="str">
            <v>F</v>
          </cell>
        </row>
        <row r="8750">
          <cell r="B8750" t="str">
            <v>F500765</v>
          </cell>
          <cell r="C8750" t="str">
            <v>F500765</v>
          </cell>
          <cell r="D8750">
            <v>13</v>
          </cell>
          <cell r="E8750" t="str">
            <v>F</v>
          </cell>
        </row>
        <row r="8751">
          <cell r="B8751" t="str">
            <v>F500834</v>
          </cell>
          <cell r="C8751" t="str">
            <v>F500834</v>
          </cell>
          <cell r="D8751">
            <v>13</v>
          </cell>
          <cell r="E8751" t="str">
            <v>F</v>
          </cell>
        </row>
        <row r="8752">
          <cell r="B8752" t="str">
            <v>F500874</v>
          </cell>
          <cell r="C8752" t="str">
            <v>F500874</v>
          </cell>
          <cell r="D8752">
            <v>13</v>
          </cell>
          <cell r="E8752" t="str">
            <v>F</v>
          </cell>
        </row>
        <row r="8753">
          <cell r="B8753" t="str">
            <v>F500909</v>
          </cell>
          <cell r="C8753" t="str">
            <v>F500909</v>
          </cell>
          <cell r="D8753">
            <v>13</v>
          </cell>
          <cell r="E8753" t="str">
            <v>F</v>
          </cell>
        </row>
        <row r="8754">
          <cell r="B8754" t="str">
            <v>F500979</v>
          </cell>
          <cell r="C8754" t="str">
            <v>F500979</v>
          </cell>
          <cell r="D8754">
            <v>13</v>
          </cell>
          <cell r="E8754" t="str">
            <v>F</v>
          </cell>
        </row>
        <row r="8755">
          <cell r="B8755" t="str">
            <v>F501014</v>
          </cell>
          <cell r="C8755" t="str">
            <v>F501014</v>
          </cell>
          <cell r="D8755">
            <v>13</v>
          </cell>
          <cell r="E8755" t="str">
            <v>F</v>
          </cell>
        </row>
        <row r="8756">
          <cell r="B8756" t="str">
            <v>F501079</v>
          </cell>
          <cell r="C8756" t="str">
            <v>F501079</v>
          </cell>
          <cell r="D8756">
            <v>13</v>
          </cell>
          <cell r="E8756" t="str">
            <v>F</v>
          </cell>
        </row>
        <row r="8757">
          <cell r="B8757" t="str">
            <v>F501080</v>
          </cell>
          <cell r="C8757" t="str">
            <v>F501080</v>
          </cell>
          <cell r="D8757">
            <v>13</v>
          </cell>
          <cell r="E8757" t="str">
            <v>F</v>
          </cell>
        </row>
        <row r="8758">
          <cell r="B8758" t="str">
            <v>F501119</v>
          </cell>
          <cell r="C8758" t="str">
            <v>F501119</v>
          </cell>
          <cell r="D8758">
            <v>13</v>
          </cell>
          <cell r="E8758" t="str">
            <v>F</v>
          </cell>
        </row>
        <row r="8759">
          <cell r="B8759" t="str">
            <v>F501185</v>
          </cell>
          <cell r="C8759" t="str">
            <v>F501185</v>
          </cell>
          <cell r="D8759">
            <v>13</v>
          </cell>
          <cell r="E8759" t="str">
            <v>F</v>
          </cell>
        </row>
        <row r="8760">
          <cell r="B8760" t="str">
            <v>F501254</v>
          </cell>
          <cell r="C8760" t="str">
            <v>F501254</v>
          </cell>
          <cell r="D8760">
            <v>13</v>
          </cell>
          <cell r="E8760" t="str">
            <v>F</v>
          </cell>
        </row>
        <row r="8761">
          <cell r="B8761" t="str">
            <v>F501255</v>
          </cell>
          <cell r="C8761" t="str">
            <v>F501255</v>
          </cell>
          <cell r="D8761">
            <v>13</v>
          </cell>
          <cell r="E8761" t="str">
            <v>F</v>
          </cell>
        </row>
        <row r="8762">
          <cell r="B8762" t="str">
            <v>F501294</v>
          </cell>
          <cell r="C8762" t="str">
            <v>F501294</v>
          </cell>
          <cell r="D8762">
            <v>13</v>
          </cell>
          <cell r="E8762" t="str">
            <v>F</v>
          </cell>
        </row>
        <row r="8763">
          <cell r="B8763" t="str">
            <v>F501504</v>
          </cell>
          <cell r="C8763" t="str">
            <v>F501504</v>
          </cell>
          <cell r="D8763">
            <v>13</v>
          </cell>
          <cell r="E8763" t="str">
            <v>F</v>
          </cell>
        </row>
        <row r="8764">
          <cell r="B8764" t="str">
            <v>F502455</v>
          </cell>
          <cell r="C8764" t="str">
            <v>F502455</v>
          </cell>
          <cell r="D8764">
            <v>13</v>
          </cell>
          <cell r="E8764" t="str">
            <v>F</v>
          </cell>
        </row>
        <row r="8765">
          <cell r="B8765" t="str">
            <v>F502675</v>
          </cell>
          <cell r="C8765" t="str">
            <v>F502675</v>
          </cell>
          <cell r="D8765">
            <v>13</v>
          </cell>
          <cell r="E8765" t="str">
            <v>F</v>
          </cell>
        </row>
        <row r="8766">
          <cell r="B8766" t="str">
            <v>F502715</v>
          </cell>
          <cell r="C8766" t="str">
            <v>F502715</v>
          </cell>
          <cell r="D8766">
            <v>13</v>
          </cell>
          <cell r="E8766" t="str">
            <v>F</v>
          </cell>
        </row>
        <row r="8767">
          <cell r="B8767" t="str">
            <v>F502723</v>
          </cell>
          <cell r="C8767" t="str">
            <v>F502723</v>
          </cell>
          <cell r="D8767">
            <v>13</v>
          </cell>
          <cell r="E8767" t="str">
            <v>F</v>
          </cell>
        </row>
        <row r="8768">
          <cell r="B8768" t="str">
            <v>F520250</v>
          </cell>
          <cell r="C8768" t="str">
            <v>F520250</v>
          </cell>
          <cell r="D8768">
            <v>13</v>
          </cell>
          <cell r="E8768" t="str">
            <v>F</v>
          </cell>
        </row>
        <row r="8769">
          <cell r="B8769" t="str">
            <v>F520283</v>
          </cell>
          <cell r="C8769" t="str">
            <v>F520283</v>
          </cell>
          <cell r="D8769">
            <v>13</v>
          </cell>
          <cell r="E8769" t="str">
            <v>F</v>
          </cell>
        </row>
        <row r="8770">
          <cell r="B8770" t="str">
            <v>F520318</v>
          </cell>
          <cell r="C8770" t="str">
            <v>F520318</v>
          </cell>
          <cell r="D8770">
            <v>13</v>
          </cell>
          <cell r="E8770" t="str">
            <v>F</v>
          </cell>
        </row>
        <row r="8771">
          <cell r="B8771" t="str">
            <v>F520345</v>
          </cell>
          <cell r="C8771" t="str">
            <v>F520345</v>
          </cell>
          <cell r="D8771">
            <v>13</v>
          </cell>
          <cell r="E8771" t="str">
            <v>F</v>
          </cell>
        </row>
        <row r="8772">
          <cell r="B8772" t="str">
            <v>F520363</v>
          </cell>
          <cell r="C8772" t="str">
            <v>F520363</v>
          </cell>
          <cell r="D8772">
            <v>13</v>
          </cell>
          <cell r="E8772" t="str">
            <v>F</v>
          </cell>
        </row>
        <row r="8773">
          <cell r="B8773" t="str">
            <v>F520393</v>
          </cell>
          <cell r="C8773" t="str">
            <v>F520393</v>
          </cell>
          <cell r="D8773">
            <v>13</v>
          </cell>
          <cell r="E8773" t="str">
            <v>F</v>
          </cell>
        </row>
        <row r="8774">
          <cell r="B8774" t="str">
            <v>F520446</v>
          </cell>
          <cell r="C8774" t="str">
            <v>F520446</v>
          </cell>
          <cell r="D8774">
            <v>13</v>
          </cell>
          <cell r="E8774" t="str">
            <v>F</v>
          </cell>
        </row>
        <row r="8775">
          <cell r="B8775" t="str">
            <v>F521113</v>
          </cell>
          <cell r="C8775" t="str">
            <v>F521113</v>
          </cell>
          <cell r="D8775">
            <v>13</v>
          </cell>
          <cell r="E8775" t="str">
            <v>F</v>
          </cell>
        </row>
        <row r="8776">
          <cell r="B8776" t="str">
            <v>F521473</v>
          </cell>
          <cell r="C8776" t="str">
            <v>F521473</v>
          </cell>
          <cell r="D8776">
            <v>13</v>
          </cell>
          <cell r="E8776" t="str">
            <v>F</v>
          </cell>
        </row>
        <row r="8777">
          <cell r="B8777" t="str">
            <v>F521833</v>
          </cell>
          <cell r="C8777" t="str">
            <v>F521833</v>
          </cell>
          <cell r="D8777">
            <v>13</v>
          </cell>
          <cell r="E8777" t="str">
            <v>F</v>
          </cell>
        </row>
        <row r="8778">
          <cell r="B8778" t="str">
            <v>F522193</v>
          </cell>
          <cell r="C8778" t="str">
            <v>F522193</v>
          </cell>
          <cell r="D8778">
            <v>13</v>
          </cell>
          <cell r="E8778" t="str">
            <v>F</v>
          </cell>
        </row>
        <row r="8779">
          <cell r="B8779" t="str">
            <v>F522553</v>
          </cell>
          <cell r="C8779" t="str">
            <v>F522553</v>
          </cell>
          <cell r="D8779">
            <v>13</v>
          </cell>
          <cell r="E8779" t="str">
            <v>F</v>
          </cell>
        </row>
        <row r="8780">
          <cell r="B8780" t="str">
            <v>F522750</v>
          </cell>
          <cell r="C8780" t="str">
            <v>F522750</v>
          </cell>
          <cell r="D8780">
            <v>13</v>
          </cell>
          <cell r="E8780" t="str">
            <v>F</v>
          </cell>
        </row>
        <row r="8781">
          <cell r="B8781" t="str">
            <v>F522751</v>
          </cell>
          <cell r="C8781" t="str">
            <v>F522751</v>
          </cell>
          <cell r="D8781">
            <v>13</v>
          </cell>
          <cell r="E8781" t="str">
            <v>F</v>
          </cell>
        </row>
        <row r="8782">
          <cell r="B8782" t="str">
            <v>F522798</v>
          </cell>
          <cell r="C8782" t="str">
            <v>F522798</v>
          </cell>
          <cell r="D8782">
            <v>13</v>
          </cell>
          <cell r="E8782" t="str">
            <v>F</v>
          </cell>
        </row>
        <row r="8783">
          <cell r="B8783" t="str">
            <v>F522799</v>
          </cell>
          <cell r="C8783" t="str">
            <v>F522799</v>
          </cell>
          <cell r="D8783">
            <v>13</v>
          </cell>
          <cell r="E8783" t="str">
            <v>F</v>
          </cell>
        </row>
        <row r="8784">
          <cell r="B8784" t="str">
            <v>F522980</v>
          </cell>
          <cell r="C8784" t="str">
            <v>F522980</v>
          </cell>
          <cell r="D8784">
            <v>13</v>
          </cell>
          <cell r="E8784" t="str">
            <v>F</v>
          </cell>
        </row>
        <row r="8785">
          <cell r="B8785" t="str">
            <v>F522989</v>
          </cell>
          <cell r="C8785" t="str">
            <v>F522989</v>
          </cell>
          <cell r="D8785">
            <v>13</v>
          </cell>
          <cell r="E8785" t="str">
            <v>F</v>
          </cell>
        </row>
        <row r="8786">
          <cell r="B8786" t="str">
            <v>F522998</v>
          </cell>
          <cell r="C8786" t="str">
            <v>F522998</v>
          </cell>
          <cell r="D8786">
            <v>13</v>
          </cell>
          <cell r="E8786" t="str">
            <v>F</v>
          </cell>
        </row>
        <row r="8787">
          <cell r="B8787" t="str">
            <v>F523007</v>
          </cell>
          <cell r="C8787" t="str">
            <v>F523007</v>
          </cell>
          <cell r="D8787">
            <v>13</v>
          </cell>
          <cell r="E8787" t="str">
            <v>F</v>
          </cell>
        </row>
        <row r="8788">
          <cell r="B8788" t="str">
            <v>F523016</v>
          </cell>
          <cell r="C8788" t="str">
            <v>F523016</v>
          </cell>
          <cell r="D8788">
            <v>13</v>
          </cell>
          <cell r="E8788" t="str">
            <v>F</v>
          </cell>
        </row>
        <row r="8789">
          <cell r="B8789" t="str">
            <v>F525341</v>
          </cell>
          <cell r="C8789" t="str">
            <v>F525341</v>
          </cell>
          <cell r="D8789">
            <v>13</v>
          </cell>
          <cell r="E8789" t="str">
            <v>F</v>
          </cell>
        </row>
        <row r="8790">
          <cell r="B8790" t="str">
            <v>1000BLYDIST</v>
          </cell>
          <cell r="C8790" t="str">
            <v>BLYDIST</v>
          </cell>
          <cell r="D8790">
            <v>14</v>
          </cell>
          <cell r="E8790" t="str">
            <v>G</v>
          </cell>
        </row>
        <row r="8791">
          <cell r="B8791" t="str">
            <v>1000ADPYBLY</v>
          </cell>
          <cell r="C8791" t="str">
            <v>ADPYBLY</v>
          </cell>
          <cell r="D8791">
            <v>16</v>
          </cell>
          <cell r="E8791" t="str">
            <v>G</v>
          </cell>
        </row>
        <row r="8792">
          <cell r="B8792" t="str">
            <v>F520987</v>
          </cell>
          <cell r="C8792" t="str">
            <v>F520987</v>
          </cell>
          <cell r="D8792">
            <v>17</v>
          </cell>
          <cell r="E8792" t="str">
            <v>F</v>
          </cell>
        </row>
        <row r="8793">
          <cell r="B8793" t="str">
            <v>F521347</v>
          </cell>
          <cell r="C8793" t="str">
            <v>F521347</v>
          </cell>
          <cell r="D8793">
            <v>17</v>
          </cell>
          <cell r="E8793" t="str">
            <v>F</v>
          </cell>
        </row>
        <row r="8794">
          <cell r="B8794" t="str">
            <v>F521707</v>
          </cell>
          <cell r="C8794" t="str">
            <v>F521707</v>
          </cell>
          <cell r="D8794">
            <v>17</v>
          </cell>
          <cell r="E8794" t="str">
            <v>F</v>
          </cell>
        </row>
        <row r="8795">
          <cell r="B8795" t="str">
            <v>F522067</v>
          </cell>
          <cell r="C8795" t="str">
            <v>F522067</v>
          </cell>
          <cell r="D8795">
            <v>17</v>
          </cell>
          <cell r="E8795" t="str">
            <v>F</v>
          </cell>
        </row>
        <row r="8796">
          <cell r="B8796" t="str">
            <v>F522427</v>
          </cell>
          <cell r="C8796" t="str">
            <v>F522427</v>
          </cell>
          <cell r="D8796">
            <v>17</v>
          </cell>
          <cell r="E8796" t="str">
            <v>F</v>
          </cell>
        </row>
        <row r="8797">
          <cell r="B8797" t="str">
            <v>1000FSRBLYTHE</v>
          </cell>
          <cell r="C8797" t="str">
            <v>FSRBLYTHE</v>
          </cell>
          <cell r="D8797">
            <v>16</v>
          </cell>
          <cell r="E8797" t="str">
            <v>G</v>
          </cell>
        </row>
        <row r="8798">
          <cell r="B8798" t="str">
            <v>F502683</v>
          </cell>
          <cell r="C8798" t="str">
            <v>F502683</v>
          </cell>
          <cell r="D8798">
            <v>17</v>
          </cell>
          <cell r="E8798" t="str">
            <v>F</v>
          </cell>
        </row>
        <row r="8799">
          <cell r="B8799" t="str">
            <v>F520355</v>
          </cell>
          <cell r="C8799" t="str">
            <v>F520355</v>
          </cell>
          <cell r="D8799">
            <v>17</v>
          </cell>
          <cell r="E8799" t="str">
            <v>F</v>
          </cell>
        </row>
        <row r="8800">
          <cell r="B8800" t="str">
            <v>F520373</v>
          </cell>
          <cell r="C8800" t="str">
            <v>F520373</v>
          </cell>
          <cell r="D8800">
            <v>17</v>
          </cell>
          <cell r="E8800" t="str">
            <v>F</v>
          </cell>
        </row>
        <row r="8801">
          <cell r="B8801" t="str">
            <v>F520413</v>
          </cell>
          <cell r="C8801" t="str">
            <v>F520413</v>
          </cell>
          <cell r="D8801">
            <v>17</v>
          </cell>
          <cell r="E8801" t="str">
            <v>F</v>
          </cell>
        </row>
        <row r="8802">
          <cell r="B8802" t="str">
            <v>F520422</v>
          </cell>
          <cell r="C8802" t="str">
            <v>F520422</v>
          </cell>
          <cell r="D8802">
            <v>17</v>
          </cell>
          <cell r="E8802" t="str">
            <v>F</v>
          </cell>
        </row>
        <row r="8803">
          <cell r="B8803" t="str">
            <v>F521136</v>
          </cell>
          <cell r="C8803" t="str">
            <v>F521136</v>
          </cell>
          <cell r="D8803">
            <v>17</v>
          </cell>
          <cell r="E8803" t="str">
            <v>F</v>
          </cell>
        </row>
        <row r="8804">
          <cell r="B8804" t="str">
            <v>F521496</v>
          </cell>
          <cell r="C8804" t="str">
            <v>F521496</v>
          </cell>
          <cell r="D8804">
            <v>17</v>
          </cell>
          <cell r="E8804" t="str">
            <v>F</v>
          </cell>
        </row>
        <row r="8805">
          <cell r="B8805" t="str">
            <v>F521856</v>
          </cell>
          <cell r="C8805" t="str">
            <v>F521856</v>
          </cell>
          <cell r="D8805">
            <v>17</v>
          </cell>
          <cell r="E8805" t="str">
            <v>F</v>
          </cell>
        </row>
        <row r="8806">
          <cell r="B8806" t="str">
            <v>F522216</v>
          </cell>
          <cell r="C8806" t="str">
            <v>F522216</v>
          </cell>
          <cell r="D8806">
            <v>17</v>
          </cell>
          <cell r="E8806" t="str">
            <v>F</v>
          </cell>
        </row>
        <row r="8807">
          <cell r="B8807" t="str">
            <v>F522576</v>
          </cell>
          <cell r="C8807" t="str">
            <v>F522576</v>
          </cell>
          <cell r="D8807">
            <v>17</v>
          </cell>
          <cell r="E8807" t="str">
            <v>F</v>
          </cell>
        </row>
        <row r="8808">
          <cell r="B8808" t="str">
            <v>F522776</v>
          </cell>
          <cell r="C8808" t="str">
            <v>F522776</v>
          </cell>
          <cell r="D8808">
            <v>17</v>
          </cell>
          <cell r="E8808" t="str">
            <v>F</v>
          </cell>
        </row>
        <row r="8809">
          <cell r="B8809" t="str">
            <v>F522777</v>
          </cell>
          <cell r="C8809" t="str">
            <v>F522777</v>
          </cell>
          <cell r="D8809">
            <v>17</v>
          </cell>
          <cell r="E8809" t="str">
            <v>F</v>
          </cell>
        </row>
        <row r="8810">
          <cell r="B8810" t="str">
            <v>F522778</v>
          </cell>
          <cell r="C8810" t="str">
            <v>F522778</v>
          </cell>
          <cell r="D8810">
            <v>17</v>
          </cell>
          <cell r="E8810" t="str">
            <v>F</v>
          </cell>
        </row>
        <row r="8811">
          <cell r="B8811" t="str">
            <v>F522779</v>
          </cell>
          <cell r="C8811" t="str">
            <v>F522779</v>
          </cell>
          <cell r="D8811">
            <v>17</v>
          </cell>
          <cell r="E8811" t="str">
            <v>F</v>
          </cell>
        </row>
        <row r="8812">
          <cell r="B8812" t="str">
            <v>F523246</v>
          </cell>
          <cell r="C8812" t="str">
            <v>F523246</v>
          </cell>
          <cell r="D8812">
            <v>17</v>
          </cell>
          <cell r="E8812" t="str">
            <v>F</v>
          </cell>
        </row>
        <row r="8813">
          <cell r="B8813" t="str">
            <v>F523296</v>
          </cell>
          <cell r="C8813" t="str">
            <v>F523296</v>
          </cell>
          <cell r="D8813">
            <v>17</v>
          </cell>
          <cell r="E8813" t="str">
            <v>F</v>
          </cell>
        </row>
        <row r="8814">
          <cell r="B8814" t="str">
            <v>F525271</v>
          </cell>
          <cell r="C8814" t="str">
            <v>F525271</v>
          </cell>
          <cell r="D8814">
            <v>17</v>
          </cell>
          <cell r="E8814" t="str">
            <v>F</v>
          </cell>
        </row>
        <row r="8815">
          <cell r="B8815" t="str">
            <v>F525272</v>
          </cell>
          <cell r="C8815" t="str">
            <v>F525272</v>
          </cell>
          <cell r="D8815">
            <v>17</v>
          </cell>
          <cell r="E8815" t="str">
            <v>F</v>
          </cell>
        </row>
        <row r="8816">
          <cell r="B8816" t="str">
            <v>F525273</v>
          </cell>
          <cell r="C8816" t="str">
            <v>F525273</v>
          </cell>
          <cell r="D8816">
            <v>17</v>
          </cell>
          <cell r="E8816" t="str">
            <v>F</v>
          </cell>
        </row>
        <row r="8817">
          <cell r="B8817" t="str">
            <v>F525274</v>
          </cell>
          <cell r="C8817" t="str">
            <v>F525274</v>
          </cell>
          <cell r="D8817">
            <v>17</v>
          </cell>
          <cell r="E8817" t="str">
            <v>F</v>
          </cell>
        </row>
        <row r="8818">
          <cell r="B8818" t="str">
            <v>1000MTRDBLYTH</v>
          </cell>
          <cell r="C8818" t="str">
            <v>MTRDBLYTH</v>
          </cell>
          <cell r="D8818">
            <v>16</v>
          </cell>
          <cell r="E8818" t="str">
            <v>G</v>
          </cell>
        </row>
        <row r="8819">
          <cell r="B8819" t="str">
            <v>F523252</v>
          </cell>
          <cell r="C8819" t="str">
            <v>F523252</v>
          </cell>
          <cell r="D8819">
            <v>17</v>
          </cell>
          <cell r="E8819" t="str">
            <v>F</v>
          </cell>
        </row>
        <row r="8820">
          <cell r="B8820" t="str">
            <v>F523305</v>
          </cell>
          <cell r="C8820" t="str">
            <v>F523305</v>
          </cell>
          <cell r="D8820">
            <v>17</v>
          </cell>
          <cell r="E8820" t="str">
            <v>F</v>
          </cell>
        </row>
        <row r="8821">
          <cell r="B8821" t="str">
            <v>F525327</v>
          </cell>
          <cell r="C8821" t="str">
            <v>F525327</v>
          </cell>
          <cell r="D8821">
            <v>17</v>
          </cell>
          <cell r="E8821" t="str">
            <v>F</v>
          </cell>
        </row>
        <row r="8822">
          <cell r="B8822" t="str">
            <v>F525328</v>
          </cell>
          <cell r="C8822" t="str">
            <v>F525328</v>
          </cell>
          <cell r="D8822">
            <v>17</v>
          </cell>
          <cell r="E8822" t="str">
            <v>F</v>
          </cell>
        </row>
        <row r="8823">
          <cell r="B8823" t="str">
            <v>F525329</v>
          </cell>
          <cell r="C8823" t="str">
            <v>F525329</v>
          </cell>
          <cell r="D8823">
            <v>17</v>
          </cell>
          <cell r="E8823" t="str">
            <v>F</v>
          </cell>
        </row>
        <row r="8824">
          <cell r="B8824" t="str">
            <v>F525330</v>
          </cell>
          <cell r="C8824" t="str">
            <v>F525330</v>
          </cell>
          <cell r="D8824">
            <v>17</v>
          </cell>
          <cell r="E8824" t="str">
            <v>F</v>
          </cell>
        </row>
        <row r="8825">
          <cell r="B8825" t="str">
            <v>F525331</v>
          </cell>
          <cell r="C8825" t="str">
            <v>F525331</v>
          </cell>
          <cell r="D8825">
            <v>17</v>
          </cell>
          <cell r="E8825" t="str">
            <v>F</v>
          </cell>
        </row>
        <row r="8826">
          <cell r="B8826" t="str">
            <v>F525332</v>
          </cell>
          <cell r="C8826" t="str">
            <v>F525332</v>
          </cell>
          <cell r="D8826">
            <v>17</v>
          </cell>
          <cell r="E8826" t="str">
            <v>F</v>
          </cell>
        </row>
        <row r="8827">
          <cell r="B8827" t="str">
            <v>F525333</v>
          </cell>
          <cell r="C8827" t="str">
            <v>F525333</v>
          </cell>
          <cell r="D8827">
            <v>17</v>
          </cell>
          <cell r="E8827" t="str">
            <v>F</v>
          </cell>
        </row>
        <row r="8828">
          <cell r="B8828" t="str">
            <v>1000OFADBLYTH</v>
          </cell>
          <cell r="C8828" t="str">
            <v>OFADBLYTH</v>
          </cell>
          <cell r="D8828">
            <v>16</v>
          </cell>
          <cell r="E8828" t="str">
            <v>G</v>
          </cell>
        </row>
        <row r="8829">
          <cell r="B8829" t="str">
            <v>F502691</v>
          </cell>
          <cell r="C8829" t="str">
            <v>F502691</v>
          </cell>
          <cell r="D8829">
            <v>17</v>
          </cell>
          <cell r="E8829" t="str">
            <v>F</v>
          </cell>
        </row>
        <row r="8830">
          <cell r="B8830" t="str">
            <v>F523238</v>
          </cell>
          <cell r="C8830" t="str">
            <v>F523238</v>
          </cell>
          <cell r="D8830">
            <v>17</v>
          </cell>
          <cell r="E8830" t="str">
            <v>F</v>
          </cell>
        </row>
        <row r="8831">
          <cell r="B8831" t="str">
            <v>F523280</v>
          </cell>
          <cell r="C8831" t="str">
            <v>F523280</v>
          </cell>
          <cell r="D8831">
            <v>17</v>
          </cell>
          <cell r="E8831" t="str">
            <v>F</v>
          </cell>
        </row>
        <row r="8832">
          <cell r="B8832" t="str">
            <v>1000DCMMGRUR</v>
          </cell>
          <cell r="C8832" t="str">
            <v>DCMMGRUR</v>
          </cell>
          <cell r="D8832">
            <v>12</v>
          </cell>
          <cell r="E8832" t="str">
            <v>G</v>
          </cell>
        </row>
        <row r="8833">
          <cell r="B8833" t="str">
            <v>F520068</v>
          </cell>
          <cell r="C8833" t="str">
            <v>F520068</v>
          </cell>
          <cell r="D8833">
            <v>13</v>
          </cell>
          <cell r="E8833" t="str">
            <v>F</v>
          </cell>
        </row>
        <row r="8834">
          <cell r="B8834" t="str">
            <v>F521052</v>
          </cell>
          <cell r="C8834" t="str">
            <v>F521052</v>
          </cell>
          <cell r="D8834">
            <v>13</v>
          </cell>
          <cell r="E8834" t="str">
            <v>F</v>
          </cell>
        </row>
        <row r="8835">
          <cell r="B8835" t="str">
            <v>F521412</v>
          </cell>
          <cell r="C8835" t="str">
            <v>F521412</v>
          </cell>
          <cell r="D8835">
            <v>13</v>
          </cell>
          <cell r="E8835" t="str">
            <v>F</v>
          </cell>
        </row>
        <row r="8836">
          <cell r="B8836" t="str">
            <v>F521772</v>
          </cell>
          <cell r="C8836" t="str">
            <v>F521772</v>
          </cell>
          <cell r="D8836">
            <v>13</v>
          </cell>
          <cell r="E8836" t="str">
            <v>F</v>
          </cell>
        </row>
        <row r="8837">
          <cell r="B8837" t="str">
            <v>F522132</v>
          </cell>
          <cell r="C8837" t="str">
            <v>F522132</v>
          </cell>
          <cell r="D8837">
            <v>13</v>
          </cell>
          <cell r="E8837" t="str">
            <v>F</v>
          </cell>
        </row>
        <row r="8838">
          <cell r="B8838" t="str">
            <v>F522492</v>
          </cell>
          <cell r="C8838" t="str">
            <v>F522492</v>
          </cell>
          <cell r="D8838">
            <v>13</v>
          </cell>
          <cell r="E8838" t="str">
            <v>F</v>
          </cell>
        </row>
        <row r="8839">
          <cell r="B8839" t="str">
            <v>F522780</v>
          </cell>
          <cell r="C8839" t="str">
            <v>F522780</v>
          </cell>
          <cell r="D8839">
            <v>13</v>
          </cell>
          <cell r="E8839" t="str">
            <v>F</v>
          </cell>
        </row>
        <row r="8840">
          <cell r="B8840" t="str">
            <v>1000FLDCONRUR</v>
          </cell>
          <cell r="C8840" t="str">
            <v>FLDCONRUR</v>
          </cell>
          <cell r="D8840">
            <v>12</v>
          </cell>
          <cell r="E8840" t="str">
            <v>G</v>
          </cell>
        </row>
        <row r="8841">
          <cell r="B8841" t="str">
            <v>1000KERNVILLE</v>
          </cell>
          <cell r="C8841" t="str">
            <v>KERNVILLE</v>
          </cell>
          <cell r="D8841">
            <v>12</v>
          </cell>
          <cell r="E8841" t="str">
            <v>G</v>
          </cell>
        </row>
        <row r="8842">
          <cell r="B8842" t="str">
            <v>F500684</v>
          </cell>
          <cell r="C8842" t="str">
            <v>F500684</v>
          </cell>
          <cell r="D8842">
            <v>13</v>
          </cell>
          <cell r="E8842" t="str">
            <v>F</v>
          </cell>
        </row>
        <row r="8843">
          <cell r="B8843" t="str">
            <v>F500685</v>
          </cell>
          <cell r="C8843" t="str">
            <v>F500685</v>
          </cell>
          <cell r="D8843">
            <v>13</v>
          </cell>
          <cell r="E8843" t="str">
            <v>F</v>
          </cell>
        </row>
        <row r="8844">
          <cell r="B8844" t="str">
            <v>F500754</v>
          </cell>
          <cell r="C8844" t="str">
            <v>F500754</v>
          </cell>
          <cell r="D8844">
            <v>13</v>
          </cell>
          <cell r="E8844" t="str">
            <v>F</v>
          </cell>
        </row>
        <row r="8845">
          <cell r="B8845" t="str">
            <v>F500755</v>
          </cell>
          <cell r="C8845" t="str">
            <v>F500755</v>
          </cell>
          <cell r="D8845">
            <v>13</v>
          </cell>
          <cell r="E8845" t="str">
            <v>F</v>
          </cell>
        </row>
        <row r="8846">
          <cell r="B8846" t="str">
            <v>F500824</v>
          </cell>
          <cell r="C8846" t="str">
            <v>F500824</v>
          </cell>
          <cell r="D8846">
            <v>13</v>
          </cell>
          <cell r="E8846" t="str">
            <v>F</v>
          </cell>
        </row>
        <row r="8847">
          <cell r="B8847" t="str">
            <v>F500869</v>
          </cell>
          <cell r="C8847" t="str">
            <v>F500869</v>
          </cell>
          <cell r="D8847">
            <v>13</v>
          </cell>
          <cell r="E8847" t="str">
            <v>F</v>
          </cell>
        </row>
        <row r="8848">
          <cell r="B8848" t="str">
            <v>F500904</v>
          </cell>
          <cell r="C8848" t="str">
            <v>F500904</v>
          </cell>
          <cell r="D8848">
            <v>13</v>
          </cell>
          <cell r="E8848" t="str">
            <v>F</v>
          </cell>
        </row>
        <row r="8849">
          <cell r="B8849" t="str">
            <v>F500974</v>
          </cell>
          <cell r="C8849" t="str">
            <v>F500974</v>
          </cell>
          <cell r="D8849">
            <v>13</v>
          </cell>
          <cell r="E8849" t="str">
            <v>F</v>
          </cell>
        </row>
        <row r="8850">
          <cell r="B8850" t="str">
            <v>F501009</v>
          </cell>
          <cell r="C8850" t="str">
            <v>F501009</v>
          </cell>
          <cell r="D8850">
            <v>13</v>
          </cell>
          <cell r="E8850" t="str">
            <v>F</v>
          </cell>
        </row>
        <row r="8851">
          <cell r="B8851" t="str">
            <v>F501069</v>
          </cell>
          <cell r="C8851" t="str">
            <v>F501069</v>
          </cell>
          <cell r="D8851">
            <v>13</v>
          </cell>
          <cell r="E8851" t="str">
            <v>F</v>
          </cell>
        </row>
        <row r="8852">
          <cell r="B8852" t="str">
            <v>F501070</v>
          </cell>
          <cell r="C8852" t="str">
            <v>F501070</v>
          </cell>
          <cell r="D8852">
            <v>13</v>
          </cell>
          <cell r="E8852" t="str">
            <v>F</v>
          </cell>
        </row>
        <row r="8853">
          <cell r="B8853" t="str">
            <v>F501114</v>
          </cell>
          <cell r="C8853" t="str">
            <v>F501114</v>
          </cell>
          <cell r="D8853">
            <v>13</v>
          </cell>
          <cell r="E8853" t="str">
            <v>F</v>
          </cell>
        </row>
        <row r="8854">
          <cell r="B8854" t="str">
            <v>F501175</v>
          </cell>
          <cell r="C8854" t="str">
            <v>F501175</v>
          </cell>
          <cell r="D8854">
            <v>13</v>
          </cell>
          <cell r="E8854" t="str">
            <v>F</v>
          </cell>
        </row>
        <row r="8855">
          <cell r="B8855" t="str">
            <v>F501244</v>
          </cell>
          <cell r="C8855" t="str">
            <v>F501244</v>
          </cell>
          <cell r="D8855">
            <v>13</v>
          </cell>
          <cell r="E8855" t="str">
            <v>F</v>
          </cell>
        </row>
        <row r="8856">
          <cell r="B8856" t="str">
            <v>F501245</v>
          </cell>
          <cell r="C8856" t="str">
            <v>F501245</v>
          </cell>
          <cell r="D8856">
            <v>13</v>
          </cell>
          <cell r="E8856" t="str">
            <v>F</v>
          </cell>
        </row>
        <row r="8857">
          <cell r="B8857" t="str">
            <v>F501289</v>
          </cell>
          <cell r="C8857" t="str">
            <v>F501289</v>
          </cell>
          <cell r="D8857">
            <v>13</v>
          </cell>
          <cell r="E8857" t="str">
            <v>F</v>
          </cell>
        </row>
        <row r="8858">
          <cell r="B8858" t="str">
            <v>F501499</v>
          </cell>
          <cell r="C8858" t="str">
            <v>F501499</v>
          </cell>
          <cell r="D8858">
            <v>13</v>
          </cell>
          <cell r="E8858" t="str">
            <v>F</v>
          </cell>
        </row>
        <row r="8859">
          <cell r="B8859" t="str">
            <v>F502450</v>
          </cell>
          <cell r="C8859" t="str">
            <v>F502450</v>
          </cell>
          <cell r="D8859">
            <v>13</v>
          </cell>
          <cell r="E8859" t="str">
            <v>F</v>
          </cell>
        </row>
        <row r="8860">
          <cell r="B8860" t="str">
            <v>F502670</v>
          </cell>
          <cell r="C8860" t="str">
            <v>F502670</v>
          </cell>
          <cell r="D8860">
            <v>13</v>
          </cell>
          <cell r="E8860" t="str">
            <v>F</v>
          </cell>
        </row>
        <row r="8861">
          <cell r="B8861" t="str">
            <v>F502710</v>
          </cell>
          <cell r="C8861" t="str">
            <v>F502710</v>
          </cell>
          <cell r="D8861">
            <v>13</v>
          </cell>
          <cell r="E8861" t="str">
            <v>F</v>
          </cell>
        </row>
        <row r="8862">
          <cell r="B8862" t="str">
            <v>F502718</v>
          </cell>
          <cell r="C8862" t="str">
            <v>F502718</v>
          </cell>
          <cell r="D8862">
            <v>13</v>
          </cell>
          <cell r="E8862" t="str">
            <v>F</v>
          </cell>
        </row>
        <row r="8863">
          <cell r="B8863" t="str">
            <v>F520237</v>
          </cell>
          <cell r="C8863" t="str">
            <v>F520237</v>
          </cell>
          <cell r="D8863">
            <v>13</v>
          </cell>
          <cell r="E8863" t="str">
            <v>F</v>
          </cell>
        </row>
        <row r="8864">
          <cell r="B8864" t="str">
            <v>F520272</v>
          </cell>
          <cell r="C8864" t="str">
            <v>F520272</v>
          </cell>
          <cell r="D8864">
            <v>13</v>
          </cell>
          <cell r="E8864" t="str">
            <v>F</v>
          </cell>
        </row>
        <row r="8865">
          <cell r="B8865" t="str">
            <v>F520308</v>
          </cell>
          <cell r="C8865" t="str">
            <v>F520308</v>
          </cell>
          <cell r="D8865">
            <v>13</v>
          </cell>
          <cell r="E8865" t="str">
            <v>F</v>
          </cell>
        </row>
        <row r="8866">
          <cell r="B8866" t="str">
            <v>F520339</v>
          </cell>
          <cell r="C8866" t="str">
            <v>F520339</v>
          </cell>
          <cell r="D8866">
            <v>13</v>
          </cell>
          <cell r="E8866" t="str">
            <v>F</v>
          </cell>
        </row>
        <row r="8867">
          <cell r="B8867" t="str">
            <v>F520358</v>
          </cell>
          <cell r="C8867" t="str">
            <v>F520358</v>
          </cell>
          <cell r="D8867">
            <v>13</v>
          </cell>
          <cell r="E8867" t="str">
            <v>F</v>
          </cell>
        </row>
        <row r="8868">
          <cell r="B8868" t="str">
            <v>F520490</v>
          </cell>
          <cell r="C8868" t="str">
            <v>F520490</v>
          </cell>
          <cell r="D8868">
            <v>13</v>
          </cell>
          <cell r="E8868" t="str">
            <v>F</v>
          </cell>
        </row>
        <row r="8869">
          <cell r="B8869" t="str">
            <v>F521106</v>
          </cell>
          <cell r="C8869" t="str">
            <v>F521106</v>
          </cell>
          <cell r="D8869">
            <v>13</v>
          </cell>
          <cell r="E8869" t="str">
            <v>F</v>
          </cell>
        </row>
        <row r="8870">
          <cell r="B8870" t="str">
            <v>F521466</v>
          </cell>
          <cell r="C8870" t="str">
            <v>F521466</v>
          </cell>
          <cell r="D8870">
            <v>13</v>
          </cell>
          <cell r="E8870" t="str">
            <v>F</v>
          </cell>
        </row>
        <row r="8871">
          <cell r="B8871" t="str">
            <v>F521826</v>
          </cell>
          <cell r="C8871" t="str">
            <v>F521826</v>
          </cell>
          <cell r="D8871">
            <v>13</v>
          </cell>
          <cell r="E8871" t="str">
            <v>F</v>
          </cell>
        </row>
        <row r="8872">
          <cell r="B8872" t="str">
            <v>F522186</v>
          </cell>
          <cell r="C8872" t="str">
            <v>F522186</v>
          </cell>
          <cell r="D8872">
            <v>13</v>
          </cell>
          <cell r="E8872" t="str">
            <v>F</v>
          </cell>
        </row>
        <row r="8873">
          <cell r="B8873" t="str">
            <v>F522546</v>
          </cell>
          <cell r="C8873" t="str">
            <v>F522546</v>
          </cell>
          <cell r="D8873">
            <v>13</v>
          </cell>
          <cell r="E8873" t="str">
            <v>F</v>
          </cell>
        </row>
        <row r="8874">
          <cell r="B8874" t="str">
            <v>F522737</v>
          </cell>
          <cell r="C8874" t="str">
            <v>F522737</v>
          </cell>
          <cell r="D8874">
            <v>13</v>
          </cell>
          <cell r="E8874" t="str">
            <v>F</v>
          </cell>
        </row>
        <row r="8875">
          <cell r="B8875" t="str">
            <v>F522738</v>
          </cell>
          <cell r="C8875" t="str">
            <v>F522738</v>
          </cell>
          <cell r="D8875">
            <v>13</v>
          </cell>
          <cell r="E8875" t="str">
            <v>F</v>
          </cell>
        </row>
        <row r="8876">
          <cell r="B8876" t="str">
            <v>F522739</v>
          </cell>
          <cell r="C8876" t="str">
            <v>F522739</v>
          </cell>
          <cell r="D8876">
            <v>13</v>
          </cell>
          <cell r="E8876" t="str">
            <v>F</v>
          </cell>
        </row>
        <row r="8877">
          <cell r="B8877" t="str">
            <v>F522740</v>
          </cell>
          <cell r="C8877" t="str">
            <v>F522740</v>
          </cell>
          <cell r="D8877">
            <v>13</v>
          </cell>
          <cell r="E8877" t="str">
            <v>F</v>
          </cell>
        </row>
        <row r="8878">
          <cell r="B8878" t="str">
            <v>F522981</v>
          </cell>
          <cell r="C8878" t="str">
            <v>F522981</v>
          </cell>
          <cell r="D8878">
            <v>13</v>
          </cell>
          <cell r="E8878" t="str">
            <v>F</v>
          </cell>
        </row>
        <row r="8879">
          <cell r="B8879" t="str">
            <v>F522990</v>
          </cell>
          <cell r="C8879" t="str">
            <v>F522990</v>
          </cell>
          <cell r="D8879">
            <v>13</v>
          </cell>
          <cell r="E8879" t="str">
            <v>F</v>
          </cell>
        </row>
        <row r="8880">
          <cell r="B8880" t="str">
            <v>F522999</v>
          </cell>
          <cell r="C8880" t="str">
            <v>F522999</v>
          </cell>
          <cell r="D8880">
            <v>13</v>
          </cell>
          <cell r="E8880" t="str">
            <v>F</v>
          </cell>
        </row>
        <row r="8881">
          <cell r="B8881" t="str">
            <v>F523008</v>
          </cell>
          <cell r="C8881" t="str">
            <v>F523008</v>
          </cell>
          <cell r="D8881">
            <v>13</v>
          </cell>
          <cell r="E8881" t="str">
            <v>F</v>
          </cell>
        </row>
        <row r="8882">
          <cell r="B8882" t="str">
            <v>F523017</v>
          </cell>
          <cell r="C8882" t="str">
            <v>F523017</v>
          </cell>
          <cell r="D8882">
            <v>13</v>
          </cell>
          <cell r="E8882" t="str">
            <v>F</v>
          </cell>
        </row>
        <row r="8883">
          <cell r="B8883" t="str">
            <v>F523413</v>
          </cell>
          <cell r="C8883" t="str">
            <v>F523413</v>
          </cell>
          <cell r="D8883">
            <v>13</v>
          </cell>
          <cell r="E8883" t="str">
            <v>F</v>
          </cell>
        </row>
        <row r="8884">
          <cell r="B8884" t="str">
            <v>F525336</v>
          </cell>
          <cell r="C8884" t="str">
            <v>F525336</v>
          </cell>
          <cell r="D8884">
            <v>13</v>
          </cell>
          <cell r="E8884" t="str">
            <v>F</v>
          </cell>
        </row>
        <row r="8885">
          <cell r="B8885" t="str">
            <v>1000KERDIST</v>
          </cell>
          <cell r="C8885" t="str">
            <v>KERDIST</v>
          </cell>
          <cell r="D8885">
            <v>14</v>
          </cell>
          <cell r="E8885" t="str">
            <v>G</v>
          </cell>
        </row>
        <row r="8886">
          <cell r="B8886" t="str">
            <v>1000FSRKERN</v>
          </cell>
          <cell r="C8886" t="str">
            <v>FSRKERN</v>
          </cell>
          <cell r="D8886">
            <v>16</v>
          </cell>
          <cell r="E8886" t="str">
            <v>G</v>
          </cell>
        </row>
        <row r="8887">
          <cell r="B8887" t="str">
            <v>F502678</v>
          </cell>
          <cell r="C8887" t="str">
            <v>F502678</v>
          </cell>
          <cell r="D8887">
            <v>17</v>
          </cell>
          <cell r="E8887" t="str">
            <v>F</v>
          </cell>
        </row>
        <row r="8888">
          <cell r="B8888" t="str">
            <v>F520349</v>
          </cell>
          <cell r="C8888" t="str">
            <v>F520349</v>
          </cell>
          <cell r="D8888">
            <v>17</v>
          </cell>
          <cell r="E8888" t="str">
            <v>F</v>
          </cell>
        </row>
        <row r="8889">
          <cell r="B8889" t="str">
            <v>F520367</v>
          </cell>
          <cell r="C8889" t="str">
            <v>F520367</v>
          </cell>
          <cell r="D8889">
            <v>17</v>
          </cell>
          <cell r="E8889" t="str">
            <v>F</v>
          </cell>
        </row>
        <row r="8890">
          <cell r="B8890" t="str">
            <v>F520404</v>
          </cell>
          <cell r="C8890" t="str">
            <v>F520404</v>
          </cell>
          <cell r="D8890">
            <v>17</v>
          </cell>
          <cell r="E8890" t="str">
            <v>F</v>
          </cell>
        </row>
        <row r="8891">
          <cell r="B8891" t="str">
            <v>F520408</v>
          </cell>
          <cell r="C8891" t="str">
            <v>F520408</v>
          </cell>
          <cell r="D8891">
            <v>17</v>
          </cell>
          <cell r="E8891" t="str">
            <v>F</v>
          </cell>
        </row>
        <row r="8892">
          <cell r="B8892" t="str">
            <v>F520417</v>
          </cell>
          <cell r="C8892" t="str">
            <v>F520417</v>
          </cell>
          <cell r="D8892">
            <v>17</v>
          </cell>
          <cell r="E8892" t="str">
            <v>F</v>
          </cell>
        </row>
        <row r="8893">
          <cell r="B8893" t="str">
            <v>F521131</v>
          </cell>
          <cell r="C8893" t="str">
            <v>F521131</v>
          </cell>
          <cell r="D8893">
            <v>17</v>
          </cell>
          <cell r="E8893" t="str">
            <v>F</v>
          </cell>
        </row>
        <row r="8894">
          <cell r="B8894" t="str">
            <v>F521491</v>
          </cell>
          <cell r="C8894" t="str">
            <v>F521491</v>
          </cell>
          <cell r="D8894">
            <v>17</v>
          </cell>
          <cell r="E8894" t="str">
            <v>F</v>
          </cell>
        </row>
        <row r="8895">
          <cell r="B8895" t="str">
            <v>F521851</v>
          </cell>
          <cell r="C8895" t="str">
            <v>F521851</v>
          </cell>
          <cell r="D8895">
            <v>17</v>
          </cell>
          <cell r="E8895" t="str">
            <v>F</v>
          </cell>
        </row>
        <row r="8896">
          <cell r="B8896" t="str">
            <v>F522211</v>
          </cell>
          <cell r="C8896" t="str">
            <v>F522211</v>
          </cell>
          <cell r="D8896">
            <v>17</v>
          </cell>
          <cell r="E8896" t="str">
            <v>F</v>
          </cell>
        </row>
        <row r="8897">
          <cell r="B8897" t="str">
            <v>F522571</v>
          </cell>
          <cell r="C8897" t="str">
            <v>F522571</v>
          </cell>
          <cell r="D8897">
            <v>17</v>
          </cell>
          <cell r="E8897" t="str">
            <v>F</v>
          </cell>
        </row>
        <row r="8898">
          <cell r="B8898" t="str">
            <v>F522761</v>
          </cell>
          <cell r="C8898" t="str">
            <v>F522761</v>
          </cell>
          <cell r="D8898">
            <v>17</v>
          </cell>
          <cell r="E8898" t="str">
            <v>F</v>
          </cell>
        </row>
        <row r="8899">
          <cell r="B8899" t="str">
            <v>F522762</v>
          </cell>
          <cell r="C8899" t="str">
            <v>F522762</v>
          </cell>
          <cell r="D8899">
            <v>17</v>
          </cell>
          <cell r="E8899" t="str">
            <v>F</v>
          </cell>
        </row>
        <row r="8900">
          <cell r="B8900" t="str">
            <v>F523242</v>
          </cell>
          <cell r="C8900" t="str">
            <v>F523242</v>
          </cell>
          <cell r="D8900">
            <v>17</v>
          </cell>
          <cell r="E8900" t="str">
            <v>F</v>
          </cell>
        </row>
        <row r="8901">
          <cell r="B8901" t="str">
            <v>F523290</v>
          </cell>
          <cell r="C8901" t="str">
            <v>F523290</v>
          </cell>
          <cell r="D8901">
            <v>17</v>
          </cell>
          <cell r="E8901" t="str">
            <v>F</v>
          </cell>
        </row>
        <row r="8902">
          <cell r="B8902" t="str">
            <v>F525253</v>
          </cell>
          <cell r="C8902" t="str">
            <v>F525253</v>
          </cell>
          <cell r="D8902">
            <v>17</v>
          </cell>
          <cell r="E8902" t="str">
            <v>F</v>
          </cell>
        </row>
        <row r="8903">
          <cell r="B8903" t="str">
            <v>F525254</v>
          </cell>
          <cell r="C8903" t="str">
            <v>F525254</v>
          </cell>
          <cell r="D8903">
            <v>17</v>
          </cell>
          <cell r="E8903" t="str">
            <v>F</v>
          </cell>
        </row>
        <row r="8904">
          <cell r="B8904" t="str">
            <v>F525255</v>
          </cell>
          <cell r="C8904" t="str">
            <v>F525255</v>
          </cell>
          <cell r="D8904">
            <v>17</v>
          </cell>
          <cell r="E8904" t="str">
            <v>F</v>
          </cell>
        </row>
        <row r="8905">
          <cell r="B8905" t="str">
            <v>F525256</v>
          </cell>
          <cell r="C8905" t="str">
            <v>F525256</v>
          </cell>
          <cell r="D8905">
            <v>17</v>
          </cell>
          <cell r="E8905" t="str">
            <v>F</v>
          </cell>
        </row>
        <row r="8906">
          <cell r="B8906" t="str">
            <v>1000MTRDKERN</v>
          </cell>
          <cell r="C8906" t="str">
            <v>MTRDKERN</v>
          </cell>
          <cell r="D8906">
            <v>16</v>
          </cell>
          <cell r="E8906" t="str">
            <v>G</v>
          </cell>
        </row>
        <row r="8907">
          <cell r="B8907" t="str">
            <v>F523249</v>
          </cell>
          <cell r="C8907" t="str">
            <v>F523249</v>
          </cell>
          <cell r="D8907">
            <v>17</v>
          </cell>
          <cell r="E8907" t="str">
            <v>F</v>
          </cell>
        </row>
        <row r="8908">
          <cell r="B8908" t="str">
            <v>F523300</v>
          </cell>
          <cell r="C8908" t="str">
            <v>F523300</v>
          </cell>
          <cell r="D8908">
            <v>17</v>
          </cell>
          <cell r="E8908" t="str">
            <v>F</v>
          </cell>
        </row>
        <row r="8909">
          <cell r="B8909" t="str">
            <v>F525291</v>
          </cell>
          <cell r="C8909" t="str">
            <v>F525291</v>
          </cell>
          <cell r="D8909">
            <v>17</v>
          </cell>
          <cell r="E8909" t="str">
            <v>F</v>
          </cell>
        </row>
        <row r="8910">
          <cell r="B8910" t="str">
            <v>F525292</v>
          </cell>
          <cell r="C8910" t="str">
            <v>F525292</v>
          </cell>
          <cell r="D8910">
            <v>17</v>
          </cell>
          <cell r="E8910" t="str">
            <v>F</v>
          </cell>
        </row>
        <row r="8911">
          <cell r="B8911" t="str">
            <v>F525293</v>
          </cell>
          <cell r="C8911" t="str">
            <v>F525293</v>
          </cell>
          <cell r="D8911">
            <v>17</v>
          </cell>
          <cell r="E8911" t="str">
            <v>F</v>
          </cell>
        </row>
        <row r="8912">
          <cell r="B8912" t="str">
            <v>F525294</v>
          </cell>
          <cell r="C8912" t="str">
            <v>F525294</v>
          </cell>
          <cell r="D8912">
            <v>17</v>
          </cell>
          <cell r="E8912" t="str">
            <v>F</v>
          </cell>
        </row>
        <row r="8913">
          <cell r="B8913" t="str">
            <v>F525295</v>
          </cell>
          <cell r="C8913" t="str">
            <v>F525295</v>
          </cell>
          <cell r="D8913">
            <v>17</v>
          </cell>
          <cell r="E8913" t="str">
            <v>F</v>
          </cell>
        </row>
        <row r="8914">
          <cell r="B8914" t="str">
            <v>F525296</v>
          </cell>
          <cell r="C8914" t="str">
            <v>F525296</v>
          </cell>
          <cell r="D8914">
            <v>17</v>
          </cell>
          <cell r="E8914" t="str">
            <v>F</v>
          </cell>
        </row>
        <row r="8915">
          <cell r="B8915" t="str">
            <v>F525297</v>
          </cell>
          <cell r="C8915" t="str">
            <v>F525297</v>
          </cell>
          <cell r="D8915">
            <v>17</v>
          </cell>
          <cell r="E8915" t="str">
            <v>F</v>
          </cell>
        </row>
        <row r="8916">
          <cell r="B8916" t="str">
            <v>1000OFADKERN</v>
          </cell>
          <cell r="C8916" t="str">
            <v>OFADKERN</v>
          </cell>
          <cell r="D8916">
            <v>16</v>
          </cell>
          <cell r="E8916" t="str">
            <v>G</v>
          </cell>
        </row>
        <row r="8917">
          <cell r="B8917" t="str">
            <v>F502686</v>
          </cell>
          <cell r="C8917" t="str">
            <v>F502686</v>
          </cell>
          <cell r="D8917">
            <v>17</v>
          </cell>
          <cell r="E8917" t="str">
            <v>F</v>
          </cell>
        </row>
        <row r="8918">
          <cell r="B8918" t="str">
            <v>F523237</v>
          </cell>
          <cell r="C8918" t="str">
            <v>F523237</v>
          </cell>
          <cell r="D8918">
            <v>17</v>
          </cell>
          <cell r="E8918" t="str">
            <v>F</v>
          </cell>
        </row>
        <row r="8919">
          <cell r="B8919" t="str">
            <v>F523276</v>
          </cell>
          <cell r="C8919" t="str">
            <v>F523276</v>
          </cell>
          <cell r="D8919">
            <v>17</v>
          </cell>
          <cell r="E8919" t="str">
            <v>F</v>
          </cell>
        </row>
        <row r="8920">
          <cell r="B8920" t="str">
            <v>1000LOGRURAL</v>
          </cell>
          <cell r="C8920" t="str">
            <v>LOGRURAL</v>
          </cell>
          <cell r="D8920">
            <v>12</v>
          </cell>
          <cell r="E8920" t="str">
            <v>G</v>
          </cell>
        </row>
        <row r="8921">
          <cell r="B8921" t="str">
            <v>F520328</v>
          </cell>
          <cell r="C8921" t="str">
            <v>F520328</v>
          </cell>
          <cell r="D8921">
            <v>13</v>
          </cell>
          <cell r="E8921" t="str">
            <v>F</v>
          </cell>
        </row>
        <row r="8922">
          <cell r="B8922" t="str">
            <v>F521121</v>
          </cell>
          <cell r="C8922" t="str">
            <v>F521121</v>
          </cell>
          <cell r="D8922">
            <v>13</v>
          </cell>
          <cell r="E8922" t="str">
            <v>F</v>
          </cell>
        </row>
        <row r="8923">
          <cell r="B8923" t="str">
            <v>F521481</v>
          </cell>
          <cell r="C8923" t="str">
            <v>F521481</v>
          </cell>
          <cell r="D8923">
            <v>13</v>
          </cell>
          <cell r="E8923" t="str">
            <v>F</v>
          </cell>
        </row>
        <row r="8924">
          <cell r="B8924" t="str">
            <v>F521841</v>
          </cell>
          <cell r="C8924" t="str">
            <v>F521841</v>
          </cell>
          <cell r="D8924">
            <v>13</v>
          </cell>
          <cell r="E8924" t="str">
            <v>F</v>
          </cell>
        </row>
        <row r="8925">
          <cell r="B8925" t="str">
            <v>F522201</v>
          </cell>
          <cell r="C8925" t="str">
            <v>F522201</v>
          </cell>
          <cell r="D8925">
            <v>13</v>
          </cell>
          <cell r="E8925" t="str">
            <v>F</v>
          </cell>
        </row>
        <row r="8926">
          <cell r="B8926" t="str">
            <v>F522561</v>
          </cell>
          <cell r="C8926" t="str">
            <v>F522561</v>
          </cell>
          <cell r="D8926">
            <v>13</v>
          </cell>
          <cell r="E8926" t="str">
            <v>F</v>
          </cell>
        </row>
        <row r="8927">
          <cell r="B8927" t="str">
            <v>1000PLNGRUR</v>
          </cell>
          <cell r="C8927" t="str">
            <v>PLNGRUR</v>
          </cell>
          <cell r="D8927">
            <v>12</v>
          </cell>
          <cell r="E8927" t="str">
            <v>G</v>
          </cell>
        </row>
        <row r="8928">
          <cell r="B8928" t="str">
            <v>F520079</v>
          </cell>
          <cell r="C8928" t="str">
            <v>F520079</v>
          </cell>
          <cell r="D8928">
            <v>13</v>
          </cell>
          <cell r="E8928" t="str">
            <v>F</v>
          </cell>
        </row>
        <row r="8929">
          <cell r="B8929" t="str">
            <v>F520663</v>
          </cell>
          <cell r="C8929" t="str">
            <v>F520663</v>
          </cell>
          <cell r="D8929">
            <v>13</v>
          </cell>
          <cell r="E8929" t="str">
            <v>F</v>
          </cell>
        </row>
        <row r="8930">
          <cell r="B8930" t="str">
            <v>F521062</v>
          </cell>
          <cell r="C8930" t="str">
            <v>F521062</v>
          </cell>
          <cell r="D8930">
            <v>13</v>
          </cell>
          <cell r="E8930" t="str">
            <v>F</v>
          </cell>
        </row>
        <row r="8931">
          <cell r="B8931" t="str">
            <v>F521422</v>
          </cell>
          <cell r="C8931" t="str">
            <v>F521422</v>
          </cell>
          <cell r="D8931">
            <v>13</v>
          </cell>
          <cell r="E8931" t="str">
            <v>F</v>
          </cell>
        </row>
        <row r="8932">
          <cell r="B8932" t="str">
            <v>F521782</v>
          </cell>
          <cell r="C8932" t="str">
            <v>F521782</v>
          </cell>
          <cell r="D8932">
            <v>13</v>
          </cell>
          <cell r="E8932" t="str">
            <v>F</v>
          </cell>
        </row>
        <row r="8933">
          <cell r="B8933" t="str">
            <v>F522142</v>
          </cell>
          <cell r="C8933" t="str">
            <v>F522142</v>
          </cell>
          <cell r="D8933">
            <v>13</v>
          </cell>
          <cell r="E8933" t="str">
            <v>F</v>
          </cell>
        </row>
        <row r="8934">
          <cell r="B8934" t="str">
            <v>F522502</v>
          </cell>
          <cell r="C8934" t="str">
            <v>F522502</v>
          </cell>
          <cell r="D8934">
            <v>13</v>
          </cell>
          <cell r="E8934" t="str">
            <v>F</v>
          </cell>
        </row>
        <row r="8935">
          <cell r="B8935" t="str">
            <v>1000FLDPLRUR</v>
          </cell>
          <cell r="C8935" t="str">
            <v>FLDPLRUR</v>
          </cell>
          <cell r="D8935">
            <v>14</v>
          </cell>
          <cell r="E8935" t="str">
            <v>G</v>
          </cell>
        </row>
        <row r="8936">
          <cell r="B8936" t="str">
            <v>1000PLARROSC</v>
          </cell>
          <cell r="C8936" t="str">
            <v>PLARROSC</v>
          </cell>
          <cell r="D8936">
            <v>16</v>
          </cell>
          <cell r="E8936" t="str">
            <v>G</v>
          </cell>
        </row>
        <row r="8937">
          <cell r="B8937" t="str">
            <v>1000PLBARSSC</v>
          </cell>
          <cell r="C8937" t="str">
            <v>PLBARSSC</v>
          </cell>
          <cell r="D8937">
            <v>16</v>
          </cell>
          <cell r="E8937" t="str">
            <v>G</v>
          </cell>
        </row>
        <row r="8938">
          <cell r="B8938" t="str">
            <v>1000PLBISHSC</v>
          </cell>
          <cell r="C8938" t="str">
            <v>PLBISHSC</v>
          </cell>
          <cell r="D8938">
            <v>16</v>
          </cell>
          <cell r="E8938" t="str">
            <v>G</v>
          </cell>
        </row>
        <row r="8939">
          <cell r="B8939" t="str">
            <v>1000PLBLYSC</v>
          </cell>
          <cell r="C8939" t="str">
            <v>PLBLYSC</v>
          </cell>
          <cell r="D8939">
            <v>16</v>
          </cell>
          <cell r="E8939" t="str">
            <v>G</v>
          </cell>
        </row>
        <row r="8940">
          <cell r="B8940" t="str">
            <v>1000PLKERNSC</v>
          </cell>
          <cell r="C8940" t="str">
            <v>PLKERNSC</v>
          </cell>
          <cell r="D8940">
            <v>16</v>
          </cell>
          <cell r="E8940" t="str">
            <v>G</v>
          </cell>
        </row>
        <row r="8941">
          <cell r="B8941" t="str">
            <v>1000PLRIDGSC</v>
          </cell>
          <cell r="C8941" t="str">
            <v>PLRIDGSC</v>
          </cell>
          <cell r="D8941">
            <v>16</v>
          </cell>
          <cell r="E8941" t="str">
            <v>G</v>
          </cell>
        </row>
        <row r="8942">
          <cell r="B8942" t="str">
            <v>1000PLSHAVSC</v>
          </cell>
          <cell r="C8942" t="str">
            <v>PLSHAVSC</v>
          </cell>
          <cell r="D8942">
            <v>16</v>
          </cell>
          <cell r="E8942" t="str">
            <v>G</v>
          </cell>
        </row>
        <row r="8943">
          <cell r="B8943" t="str">
            <v>1000PLTEHASC</v>
          </cell>
          <cell r="C8943" t="str">
            <v>PLTEHASC</v>
          </cell>
          <cell r="D8943">
            <v>16</v>
          </cell>
          <cell r="E8943" t="str">
            <v>G</v>
          </cell>
        </row>
        <row r="8944">
          <cell r="B8944" t="str">
            <v>1000PLYUCCSC</v>
          </cell>
          <cell r="C8944" t="str">
            <v>PLYUCCSC</v>
          </cell>
          <cell r="D8944">
            <v>16</v>
          </cell>
          <cell r="E8944" t="str">
            <v>G</v>
          </cell>
        </row>
        <row r="8945">
          <cell r="B8945" t="str">
            <v>1000LOCPLRUR</v>
          </cell>
          <cell r="C8945" t="str">
            <v>LOCPLRUR</v>
          </cell>
          <cell r="D8945">
            <v>14</v>
          </cell>
          <cell r="E8945" t="str">
            <v>G</v>
          </cell>
        </row>
        <row r="8946">
          <cell r="B8946" t="str">
            <v>1000RIDGECRST</v>
          </cell>
          <cell r="C8946" t="str">
            <v>RIDGECRST</v>
          </cell>
          <cell r="D8946">
            <v>12</v>
          </cell>
          <cell r="E8946" t="str">
            <v>G</v>
          </cell>
        </row>
        <row r="8947">
          <cell r="B8947" t="str">
            <v>F500692</v>
          </cell>
          <cell r="C8947" t="str">
            <v>F500692</v>
          </cell>
          <cell r="D8947">
            <v>13</v>
          </cell>
          <cell r="E8947" t="str">
            <v>F</v>
          </cell>
        </row>
        <row r="8948">
          <cell r="B8948" t="str">
            <v>F500693</v>
          </cell>
          <cell r="C8948" t="str">
            <v>F500693</v>
          </cell>
          <cell r="D8948">
            <v>13</v>
          </cell>
          <cell r="E8948" t="str">
            <v>F</v>
          </cell>
        </row>
        <row r="8949">
          <cell r="B8949" t="str">
            <v>F500762</v>
          </cell>
          <cell r="C8949" t="str">
            <v>F500762</v>
          </cell>
          <cell r="D8949">
            <v>13</v>
          </cell>
          <cell r="E8949" t="str">
            <v>F</v>
          </cell>
        </row>
        <row r="8950">
          <cell r="B8950" t="str">
            <v>F500763</v>
          </cell>
          <cell r="C8950" t="str">
            <v>F500763</v>
          </cell>
          <cell r="D8950">
            <v>13</v>
          </cell>
          <cell r="E8950" t="str">
            <v>F</v>
          </cell>
        </row>
        <row r="8951">
          <cell r="B8951" t="str">
            <v>F500832</v>
          </cell>
          <cell r="C8951" t="str">
            <v>F500832</v>
          </cell>
          <cell r="D8951">
            <v>13</v>
          </cell>
          <cell r="E8951" t="str">
            <v>F</v>
          </cell>
        </row>
        <row r="8952">
          <cell r="B8952" t="str">
            <v>F500873</v>
          </cell>
          <cell r="C8952" t="str">
            <v>F500873</v>
          </cell>
          <cell r="D8952">
            <v>13</v>
          </cell>
          <cell r="E8952" t="str">
            <v>F</v>
          </cell>
        </row>
        <row r="8953">
          <cell r="B8953" t="str">
            <v>F500908</v>
          </cell>
          <cell r="C8953" t="str">
            <v>F500908</v>
          </cell>
          <cell r="D8953">
            <v>13</v>
          </cell>
          <cell r="E8953" t="str">
            <v>F</v>
          </cell>
        </row>
        <row r="8954">
          <cell r="B8954" t="str">
            <v>F500978</v>
          </cell>
          <cell r="C8954" t="str">
            <v>F500978</v>
          </cell>
          <cell r="D8954">
            <v>13</v>
          </cell>
          <cell r="E8954" t="str">
            <v>F</v>
          </cell>
        </row>
        <row r="8955">
          <cell r="B8955" t="str">
            <v>F501013</v>
          </cell>
          <cell r="C8955" t="str">
            <v>F501013</v>
          </cell>
          <cell r="D8955">
            <v>13</v>
          </cell>
          <cell r="E8955" t="str">
            <v>F</v>
          </cell>
        </row>
        <row r="8956">
          <cell r="B8956" t="str">
            <v>F501077</v>
          </cell>
          <cell r="C8956" t="str">
            <v>F501077</v>
          </cell>
          <cell r="D8956">
            <v>13</v>
          </cell>
          <cell r="E8956" t="str">
            <v>F</v>
          </cell>
        </row>
        <row r="8957">
          <cell r="B8957" t="str">
            <v>F501078</v>
          </cell>
          <cell r="C8957" t="str">
            <v>F501078</v>
          </cell>
          <cell r="D8957">
            <v>13</v>
          </cell>
          <cell r="E8957" t="str">
            <v>F</v>
          </cell>
        </row>
        <row r="8958">
          <cell r="B8958" t="str">
            <v>F501118</v>
          </cell>
          <cell r="C8958" t="str">
            <v>F501118</v>
          </cell>
          <cell r="D8958">
            <v>13</v>
          </cell>
          <cell r="E8958" t="str">
            <v>F</v>
          </cell>
        </row>
        <row r="8959">
          <cell r="B8959" t="str">
            <v>F501183</v>
          </cell>
          <cell r="C8959" t="str">
            <v>F501183</v>
          </cell>
          <cell r="D8959">
            <v>13</v>
          </cell>
          <cell r="E8959" t="str">
            <v>F</v>
          </cell>
        </row>
        <row r="8960">
          <cell r="B8960" t="str">
            <v>F501252</v>
          </cell>
          <cell r="C8960" t="str">
            <v>F501252</v>
          </cell>
          <cell r="D8960">
            <v>13</v>
          </cell>
          <cell r="E8960" t="str">
            <v>F</v>
          </cell>
        </row>
        <row r="8961">
          <cell r="B8961" t="str">
            <v>F501293</v>
          </cell>
          <cell r="C8961" t="str">
            <v>F501293</v>
          </cell>
          <cell r="D8961">
            <v>13</v>
          </cell>
          <cell r="E8961" t="str">
            <v>F</v>
          </cell>
        </row>
        <row r="8962">
          <cell r="B8962" t="str">
            <v>F501503</v>
          </cell>
          <cell r="C8962" t="str">
            <v>F501503</v>
          </cell>
          <cell r="D8962">
            <v>13</v>
          </cell>
          <cell r="E8962" t="str">
            <v>F</v>
          </cell>
        </row>
        <row r="8963">
          <cell r="B8963" t="str">
            <v>F502454</v>
          </cell>
          <cell r="C8963" t="str">
            <v>F502454</v>
          </cell>
          <cell r="D8963">
            <v>13</v>
          </cell>
          <cell r="E8963" t="str">
            <v>F</v>
          </cell>
        </row>
        <row r="8964">
          <cell r="B8964" t="str">
            <v>F502674</v>
          </cell>
          <cell r="C8964" t="str">
            <v>F502674</v>
          </cell>
          <cell r="D8964">
            <v>13</v>
          </cell>
          <cell r="E8964" t="str">
            <v>F</v>
          </cell>
        </row>
        <row r="8965">
          <cell r="B8965" t="str">
            <v>F502714</v>
          </cell>
          <cell r="C8965" t="str">
            <v>F502714</v>
          </cell>
          <cell r="D8965">
            <v>13</v>
          </cell>
          <cell r="E8965" t="str">
            <v>F</v>
          </cell>
        </row>
        <row r="8966">
          <cell r="B8966" t="str">
            <v>F502722</v>
          </cell>
          <cell r="C8966" t="str">
            <v>F502722</v>
          </cell>
          <cell r="D8966">
            <v>13</v>
          </cell>
          <cell r="E8966" t="str">
            <v>F</v>
          </cell>
        </row>
        <row r="8967">
          <cell r="B8967" t="str">
            <v>F520249</v>
          </cell>
          <cell r="C8967" t="str">
            <v>F520249</v>
          </cell>
          <cell r="D8967">
            <v>13</v>
          </cell>
          <cell r="E8967" t="str">
            <v>F</v>
          </cell>
        </row>
        <row r="8968">
          <cell r="B8968" t="str">
            <v>F520282</v>
          </cell>
          <cell r="C8968" t="str">
            <v>F520282</v>
          </cell>
          <cell r="D8968">
            <v>13</v>
          </cell>
          <cell r="E8968" t="str">
            <v>F</v>
          </cell>
        </row>
        <row r="8969">
          <cell r="B8969" t="str">
            <v>F520317</v>
          </cell>
          <cell r="C8969" t="str">
            <v>F520317</v>
          </cell>
          <cell r="D8969">
            <v>13</v>
          </cell>
          <cell r="E8969" t="str">
            <v>F</v>
          </cell>
        </row>
        <row r="8970">
          <cell r="B8970" t="str">
            <v>F520344</v>
          </cell>
          <cell r="C8970" t="str">
            <v>F520344</v>
          </cell>
          <cell r="D8970">
            <v>13</v>
          </cell>
          <cell r="E8970" t="str">
            <v>F</v>
          </cell>
        </row>
        <row r="8971">
          <cell r="B8971" t="str">
            <v>F520362</v>
          </cell>
          <cell r="C8971" t="str">
            <v>F520362</v>
          </cell>
          <cell r="D8971">
            <v>13</v>
          </cell>
          <cell r="E8971" t="str">
            <v>F</v>
          </cell>
        </row>
        <row r="8972">
          <cell r="B8972" t="str">
            <v>F520391</v>
          </cell>
          <cell r="C8972" t="str">
            <v>F520391</v>
          </cell>
          <cell r="D8972">
            <v>13</v>
          </cell>
          <cell r="E8972" t="str">
            <v>F</v>
          </cell>
        </row>
        <row r="8973">
          <cell r="B8973" t="str">
            <v>F520392</v>
          </cell>
          <cell r="C8973" t="str">
            <v>F520392</v>
          </cell>
          <cell r="D8973">
            <v>13</v>
          </cell>
          <cell r="E8973" t="str">
            <v>F</v>
          </cell>
        </row>
        <row r="8974">
          <cell r="B8974" t="str">
            <v>F520445</v>
          </cell>
          <cell r="C8974" t="str">
            <v>F520445</v>
          </cell>
          <cell r="D8974">
            <v>13</v>
          </cell>
          <cell r="E8974" t="str">
            <v>F</v>
          </cell>
        </row>
        <row r="8975">
          <cell r="B8975" t="str">
            <v>F521112</v>
          </cell>
          <cell r="C8975" t="str">
            <v>F521112</v>
          </cell>
          <cell r="D8975">
            <v>13</v>
          </cell>
          <cell r="E8975" t="str">
            <v>F</v>
          </cell>
        </row>
        <row r="8976">
          <cell r="B8976" t="str">
            <v>F521472</v>
          </cell>
          <cell r="C8976" t="str">
            <v>F521472</v>
          </cell>
          <cell r="D8976">
            <v>13</v>
          </cell>
          <cell r="E8976" t="str">
            <v>F</v>
          </cell>
        </row>
        <row r="8977">
          <cell r="B8977" t="str">
            <v>F521832</v>
          </cell>
          <cell r="C8977" t="str">
            <v>F521832</v>
          </cell>
          <cell r="D8977">
            <v>13</v>
          </cell>
          <cell r="E8977" t="str">
            <v>F</v>
          </cell>
        </row>
        <row r="8978">
          <cell r="B8978" t="str">
            <v>F522192</v>
          </cell>
          <cell r="C8978" t="str">
            <v>F522192</v>
          </cell>
          <cell r="D8978">
            <v>13</v>
          </cell>
          <cell r="E8978" t="str">
            <v>F</v>
          </cell>
        </row>
        <row r="8979">
          <cell r="B8979" t="str">
            <v>F522552</v>
          </cell>
          <cell r="C8979" t="str">
            <v>F522552</v>
          </cell>
          <cell r="D8979">
            <v>13</v>
          </cell>
          <cell r="E8979" t="str">
            <v>F</v>
          </cell>
        </row>
        <row r="8980">
          <cell r="B8980" t="str">
            <v>F522752</v>
          </cell>
          <cell r="C8980" t="str">
            <v>F522752</v>
          </cell>
          <cell r="D8980">
            <v>13</v>
          </cell>
          <cell r="E8980" t="str">
            <v>F</v>
          </cell>
        </row>
        <row r="8981">
          <cell r="B8981" t="str">
            <v>F522753</v>
          </cell>
          <cell r="C8981" t="str">
            <v>F522753</v>
          </cell>
          <cell r="D8981">
            <v>13</v>
          </cell>
          <cell r="E8981" t="str">
            <v>F</v>
          </cell>
        </row>
        <row r="8982">
          <cell r="B8982" t="str">
            <v>F522797</v>
          </cell>
          <cell r="C8982" t="str">
            <v>F522797</v>
          </cell>
          <cell r="D8982">
            <v>13</v>
          </cell>
          <cell r="E8982" t="str">
            <v>F</v>
          </cell>
        </row>
        <row r="8983">
          <cell r="B8983" t="str">
            <v>F522982</v>
          </cell>
          <cell r="C8983" t="str">
            <v>F522982</v>
          </cell>
          <cell r="D8983">
            <v>13</v>
          </cell>
          <cell r="E8983" t="str">
            <v>F</v>
          </cell>
        </row>
        <row r="8984">
          <cell r="B8984" t="str">
            <v>F522991</v>
          </cell>
          <cell r="C8984" t="str">
            <v>F522991</v>
          </cell>
          <cell r="D8984">
            <v>13</v>
          </cell>
          <cell r="E8984" t="str">
            <v>F</v>
          </cell>
        </row>
        <row r="8985">
          <cell r="B8985" t="str">
            <v>F523000</v>
          </cell>
          <cell r="C8985" t="str">
            <v>F523000</v>
          </cell>
          <cell r="D8985">
            <v>13</v>
          </cell>
          <cell r="E8985" t="str">
            <v>F</v>
          </cell>
        </row>
        <row r="8986">
          <cell r="B8986" t="str">
            <v>F523009</v>
          </cell>
          <cell r="C8986" t="str">
            <v>F523009</v>
          </cell>
          <cell r="D8986">
            <v>13</v>
          </cell>
          <cell r="E8986" t="str">
            <v>F</v>
          </cell>
        </row>
        <row r="8987">
          <cell r="B8987" t="str">
            <v>F523018</v>
          </cell>
          <cell r="C8987" t="str">
            <v>F523018</v>
          </cell>
          <cell r="D8987">
            <v>13</v>
          </cell>
          <cell r="E8987" t="str">
            <v>F</v>
          </cell>
        </row>
        <row r="8988">
          <cell r="B8988" t="str">
            <v>F525340</v>
          </cell>
          <cell r="C8988" t="str">
            <v>F525340</v>
          </cell>
          <cell r="D8988">
            <v>13</v>
          </cell>
          <cell r="E8988" t="str">
            <v>F</v>
          </cell>
        </row>
        <row r="8989">
          <cell r="B8989" t="str">
            <v>1000RIDDIST</v>
          </cell>
          <cell r="C8989" t="str">
            <v>RIDDIST</v>
          </cell>
          <cell r="D8989">
            <v>14</v>
          </cell>
          <cell r="E8989" t="str">
            <v>G</v>
          </cell>
        </row>
        <row r="8990">
          <cell r="B8990" t="str">
            <v>1000FSRRIDGE</v>
          </cell>
          <cell r="C8990" t="str">
            <v>FSRRIDGE</v>
          </cell>
          <cell r="D8990">
            <v>16</v>
          </cell>
          <cell r="E8990" t="str">
            <v>G</v>
          </cell>
        </row>
        <row r="8991">
          <cell r="B8991" t="str">
            <v>F502682</v>
          </cell>
          <cell r="C8991" t="str">
            <v>F502682</v>
          </cell>
          <cell r="D8991">
            <v>17</v>
          </cell>
          <cell r="E8991" t="str">
            <v>F</v>
          </cell>
        </row>
        <row r="8992">
          <cell r="B8992" t="str">
            <v>F520354</v>
          </cell>
          <cell r="C8992" t="str">
            <v>F520354</v>
          </cell>
          <cell r="D8992">
            <v>17</v>
          </cell>
          <cell r="E8992" t="str">
            <v>F</v>
          </cell>
        </row>
        <row r="8993">
          <cell r="B8993" t="str">
            <v>F520372</v>
          </cell>
          <cell r="C8993" t="str">
            <v>F520372</v>
          </cell>
          <cell r="D8993">
            <v>17</v>
          </cell>
          <cell r="E8993" t="str">
            <v>F</v>
          </cell>
        </row>
        <row r="8994">
          <cell r="B8994" t="str">
            <v>F520403</v>
          </cell>
          <cell r="C8994" t="str">
            <v>F520403</v>
          </cell>
          <cell r="D8994">
            <v>17</v>
          </cell>
          <cell r="E8994" t="str">
            <v>F</v>
          </cell>
        </row>
        <row r="8995">
          <cell r="B8995" t="str">
            <v>F520412</v>
          </cell>
          <cell r="C8995" t="str">
            <v>F520412</v>
          </cell>
          <cell r="D8995">
            <v>17</v>
          </cell>
          <cell r="E8995" t="str">
            <v>F</v>
          </cell>
        </row>
        <row r="8996">
          <cell r="B8996" t="str">
            <v>F520421</v>
          </cell>
          <cell r="C8996" t="str">
            <v>F520421</v>
          </cell>
          <cell r="D8996">
            <v>17</v>
          </cell>
          <cell r="E8996" t="str">
            <v>F</v>
          </cell>
        </row>
        <row r="8997">
          <cell r="B8997" t="str">
            <v>F521135</v>
          </cell>
          <cell r="C8997" t="str">
            <v>F521135</v>
          </cell>
          <cell r="D8997">
            <v>17</v>
          </cell>
          <cell r="E8997" t="str">
            <v>F</v>
          </cell>
        </row>
        <row r="8998">
          <cell r="B8998" t="str">
            <v>F521495</v>
          </cell>
          <cell r="C8998" t="str">
            <v>F521495</v>
          </cell>
          <cell r="D8998">
            <v>17</v>
          </cell>
          <cell r="E8998" t="str">
            <v>F</v>
          </cell>
        </row>
        <row r="8999">
          <cell r="B8999" t="str">
            <v>F521855</v>
          </cell>
          <cell r="C8999" t="str">
            <v>F521855</v>
          </cell>
          <cell r="D8999">
            <v>17</v>
          </cell>
          <cell r="E8999" t="str">
            <v>F</v>
          </cell>
        </row>
        <row r="9000">
          <cell r="B9000" t="str">
            <v>F522215</v>
          </cell>
          <cell r="C9000" t="str">
            <v>F522215</v>
          </cell>
          <cell r="D9000">
            <v>17</v>
          </cell>
          <cell r="E9000" t="str">
            <v>F</v>
          </cell>
        </row>
        <row r="9001">
          <cell r="B9001" t="str">
            <v>F522575</v>
          </cell>
          <cell r="C9001" t="str">
            <v>F522575</v>
          </cell>
          <cell r="D9001">
            <v>17</v>
          </cell>
          <cell r="E9001" t="str">
            <v>F</v>
          </cell>
        </row>
        <row r="9002">
          <cell r="B9002" t="str">
            <v>F522773</v>
          </cell>
          <cell r="C9002" t="str">
            <v>F522773</v>
          </cell>
          <cell r="D9002">
            <v>17</v>
          </cell>
          <cell r="E9002" t="str">
            <v>F</v>
          </cell>
        </row>
        <row r="9003">
          <cell r="B9003" t="str">
            <v>F522774</v>
          </cell>
          <cell r="C9003" t="str">
            <v>F522774</v>
          </cell>
          <cell r="D9003">
            <v>17</v>
          </cell>
          <cell r="E9003" t="str">
            <v>F</v>
          </cell>
        </row>
        <row r="9004">
          <cell r="B9004" t="str">
            <v>F522775</v>
          </cell>
          <cell r="C9004" t="str">
            <v>F522775</v>
          </cell>
          <cell r="D9004">
            <v>17</v>
          </cell>
          <cell r="E9004" t="str">
            <v>F</v>
          </cell>
        </row>
        <row r="9005">
          <cell r="B9005" t="str">
            <v>F523245</v>
          </cell>
          <cell r="C9005" t="str">
            <v>F523245</v>
          </cell>
          <cell r="D9005">
            <v>17</v>
          </cell>
          <cell r="E9005" t="str">
            <v>F</v>
          </cell>
        </row>
        <row r="9006">
          <cell r="B9006" t="str">
            <v>F523295</v>
          </cell>
          <cell r="C9006" t="str">
            <v>F523295</v>
          </cell>
          <cell r="D9006">
            <v>17</v>
          </cell>
          <cell r="E9006" t="str">
            <v>F</v>
          </cell>
        </row>
        <row r="9007">
          <cell r="B9007" t="str">
            <v>F525268</v>
          </cell>
          <cell r="C9007" t="str">
            <v>F525268</v>
          </cell>
          <cell r="D9007">
            <v>17</v>
          </cell>
          <cell r="E9007" t="str">
            <v>F</v>
          </cell>
        </row>
        <row r="9008">
          <cell r="B9008" t="str">
            <v>F525269</v>
          </cell>
          <cell r="C9008" t="str">
            <v>F525269</v>
          </cell>
          <cell r="D9008">
            <v>17</v>
          </cell>
          <cell r="E9008" t="str">
            <v>F</v>
          </cell>
        </row>
        <row r="9009">
          <cell r="B9009" t="str">
            <v>F525270</v>
          </cell>
          <cell r="C9009" t="str">
            <v>F525270</v>
          </cell>
          <cell r="D9009">
            <v>17</v>
          </cell>
          <cell r="E9009" t="str">
            <v>F</v>
          </cell>
        </row>
        <row r="9010">
          <cell r="B9010" t="str">
            <v>1000MTRDRIDGE</v>
          </cell>
          <cell r="C9010" t="str">
            <v>MTRDRIDGE</v>
          </cell>
          <cell r="D9010">
            <v>16</v>
          </cell>
          <cell r="E9010" t="str">
            <v>G</v>
          </cell>
        </row>
        <row r="9011">
          <cell r="B9011" t="str">
            <v>F523251</v>
          </cell>
          <cell r="C9011" t="str">
            <v>F523251</v>
          </cell>
          <cell r="D9011">
            <v>17</v>
          </cell>
          <cell r="E9011" t="str">
            <v>F</v>
          </cell>
        </row>
        <row r="9012">
          <cell r="B9012" t="str">
            <v>F523304</v>
          </cell>
          <cell r="C9012" t="str">
            <v>F523304</v>
          </cell>
          <cell r="D9012">
            <v>17</v>
          </cell>
          <cell r="E9012" t="str">
            <v>F</v>
          </cell>
        </row>
        <row r="9013">
          <cell r="B9013" t="str">
            <v>F525320</v>
          </cell>
          <cell r="C9013" t="str">
            <v>F525320</v>
          </cell>
          <cell r="D9013">
            <v>17</v>
          </cell>
          <cell r="E9013" t="str">
            <v>F</v>
          </cell>
        </row>
        <row r="9014">
          <cell r="B9014" t="str">
            <v>F525321</v>
          </cell>
          <cell r="C9014" t="str">
            <v>F525321</v>
          </cell>
          <cell r="D9014">
            <v>17</v>
          </cell>
          <cell r="E9014" t="str">
            <v>F</v>
          </cell>
        </row>
        <row r="9015">
          <cell r="B9015" t="str">
            <v>F525322</v>
          </cell>
          <cell r="C9015" t="str">
            <v>F525322</v>
          </cell>
          <cell r="D9015">
            <v>17</v>
          </cell>
          <cell r="E9015" t="str">
            <v>F</v>
          </cell>
        </row>
        <row r="9016">
          <cell r="B9016" t="str">
            <v>F525323</v>
          </cell>
          <cell r="C9016" t="str">
            <v>F525323</v>
          </cell>
          <cell r="D9016">
            <v>17</v>
          </cell>
          <cell r="E9016" t="str">
            <v>F</v>
          </cell>
        </row>
        <row r="9017">
          <cell r="B9017" t="str">
            <v>F525324</v>
          </cell>
          <cell r="C9017" t="str">
            <v>F525324</v>
          </cell>
          <cell r="D9017">
            <v>17</v>
          </cell>
          <cell r="E9017" t="str">
            <v>F</v>
          </cell>
        </row>
        <row r="9018">
          <cell r="B9018" t="str">
            <v>F525325</v>
          </cell>
          <cell r="C9018" t="str">
            <v>F525325</v>
          </cell>
          <cell r="D9018">
            <v>17</v>
          </cell>
          <cell r="E9018" t="str">
            <v>F</v>
          </cell>
        </row>
        <row r="9019">
          <cell r="B9019" t="str">
            <v>F525326</v>
          </cell>
          <cell r="C9019" t="str">
            <v>F525326</v>
          </cell>
          <cell r="D9019">
            <v>17</v>
          </cell>
          <cell r="E9019" t="str">
            <v>F</v>
          </cell>
        </row>
        <row r="9020">
          <cell r="B9020" t="str">
            <v>1000OFADRIDGE</v>
          </cell>
          <cell r="C9020" t="str">
            <v>OFADRIDGE</v>
          </cell>
          <cell r="D9020">
            <v>16</v>
          </cell>
          <cell r="E9020" t="str">
            <v>G</v>
          </cell>
        </row>
        <row r="9021">
          <cell r="B9021" t="str">
            <v>F502690</v>
          </cell>
          <cell r="C9021" t="str">
            <v>F502690</v>
          </cell>
          <cell r="D9021">
            <v>17</v>
          </cell>
          <cell r="E9021" t="str">
            <v>F</v>
          </cell>
        </row>
        <row r="9022">
          <cell r="B9022" t="str">
            <v>F523228</v>
          </cell>
          <cell r="C9022" t="str">
            <v>F523228</v>
          </cell>
          <cell r="D9022">
            <v>17</v>
          </cell>
          <cell r="E9022" t="str">
            <v>F</v>
          </cell>
        </row>
        <row r="9023">
          <cell r="B9023" t="str">
            <v>F523279</v>
          </cell>
          <cell r="C9023" t="str">
            <v>F523279</v>
          </cell>
          <cell r="D9023">
            <v>17</v>
          </cell>
          <cell r="E9023" t="str">
            <v>F</v>
          </cell>
        </row>
        <row r="9024">
          <cell r="B9024" t="str">
            <v>1000SHAVER</v>
          </cell>
          <cell r="C9024" t="str">
            <v>SHAVER</v>
          </cell>
          <cell r="D9024">
            <v>12</v>
          </cell>
          <cell r="E9024" t="str">
            <v>G</v>
          </cell>
        </row>
        <row r="9025">
          <cell r="B9025" t="str">
            <v>F500680</v>
          </cell>
          <cell r="C9025" t="str">
            <v>F500680</v>
          </cell>
          <cell r="D9025">
            <v>13</v>
          </cell>
          <cell r="E9025" t="str">
            <v>F</v>
          </cell>
        </row>
        <row r="9026">
          <cell r="B9026" t="str">
            <v>F500681</v>
          </cell>
          <cell r="C9026" t="str">
            <v>F500681</v>
          </cell>
          <cell r="D9026">
            <v>13</v>
          </cell>
          <cell r="E9026" t="str">
            <v>F</v>
          </cell>
        </row>
        <row r="9027">
          <cell r="B9027" t="str">
            <v>F500750</v>
          </cell>
          <cell r="C9027" t="str">
            <v>F500750</v>
          </cell>
          <cell r="D9027">
            <v>13</v>
          </cell>
          <cell r="E9027" t="str">
            <v>F</v>
          </cell>
        </row>
        <row r="9028">
          <cell r="B9028" t="str">
            <v>F500751</v>
          </cell>
          <cell r="C9028" t="str">
            <v>F500751</v>
          </cell>
          <cell r="D9028">
            <v>13</v>
          </cell>
          <cell r="E9028" t="str">
            <v>F</v>
          </cell>
        </row>
        <row r="9029">
          <cell r="B9029" t="str">
            <v>F500820</v>
          </cell>
          <cell r="C9029" t="str">
            <v>F500820</v>
          </cell>
          <cell r="D9029">
            <v>13</v>
          </cell>
          <cell r="E9029" t="str">
            <v>F</v>
          </cell>
        </row>
        <row r="9030">
          <cell r="B9030" t="str">
            <v>F500867</v>
          </cell>
          <cell r="C9030" t="str">
            <v>F500867</v>
          </cell>
          <cell r="D9030">
            <v>13</v>
          </cell>
          <cell r="E9030" t="str">
            <v>F</v>
          </cell>
        </row>
        <row r="9031">
          <cell r="B9031" t="str">
            <v>F500972</v>
          </cell>
          <cell r="C9031" t="str">
            <v>F500972</v>
          </cell>
          <cell r="D9031">
            <v>13</v>
          </cell>
          <cell r="E9031" t="str">
            <v>F</v>
          </cell>
        </row>
        <row r="9032">
          <cell r="B9032" t="str">
            <v>F501007</v>
          </cell>
          <cell r="C9032" t="str">
            <v>F501007</v>
          </cell>
          <cell r="D9032">
            <v>13</v>
          </cell>
          <cell r="E9032" t="str">
            <v>F</v>
          </cell>
        </row>
        <row r="9033">
          <cell r="B9033" t="str">
            <v>F501065</v>
          </cell>
          <cell r="C9033" t="str">
            <v>F501065</v>
          </cell>
          <cell r="D9033">
            <v>13</v>
          </cell>
          <cell r="E9033" t="str">
            <v>F</v>
          </cell>
        </row>
        <row r="9034">
          <cell r="B9034" t="str">
            <v>F501066</v>
          </cell>
          <cell r="C9034" t="str">
            <v>F501066</v>
          </cell>
          <cell r="D9034">
            <v>13</v>
          </cell>
          <cell r="E9034" t="str">
            <v>F</v>
          </cell>
        </row>
        <row r="9035">
          <cell r="B9035" t="str">
            <v>F501112</v>
          </cell>
          <cell r="C9035" t="str">
            <v>F501112</v>
          </cell>
          <cell r="D9035">
            <v>13</v>
          </cell>
          <cell r="E9035" t="str">
            <v>F</v>
          </cell>
        </row>
        <row r="9036">
          <cell r="B9036" t="str">
            <v>F501171</v>
          </cell>
          <cell r="C9036" t="str">
            <v>F501171</v>
          </cell>
          <cell r="D9036">
            <v>13</v>
          </cell>
          <cell r="E9036" t="str">
            <v>F</v>
          </cell>
        </row>
        <row r="9037">
          <cell r="B9037" t="str">
            <v>F501240</v>
          </cell>
          <cell r="C9037" t="str">
            <v>F501240</v>
          </cell>
          <cell r="D9037">
            <v>13</v>
          </cell>
          <cell r="E9037" t="str">
            <v>F</v>
          </cell>
        </row>
        <row r="9038">
          <cell r="B9038" t="str">
            <v>F501241</v>
          </cell>
          <cell r="C9038" t="str">
            <v>F501241</v>
          </cell>
          <cell r="D9038">
            <v>13</v>
          </cell>
          <cell r="E9038" t="str">
            <v>F</v>
          </cell>
        </row>
        <row r="9039">
          <cell r="B9039" t="str">
            <v>F501287</v>
          </cell>
          <cell r="C9039" t="str">
            <v>F501287</v>
          </cell>
          <cell r="D9039">
            <v>13</v>
          </cell>
          <cell r="E9039" t="str">
            <v>F</v>
          </cell>
        </row>
        <row r="9040">
          <cell r="B9040" t="str">
            <v>F501497</v>
          </cell>
          <cell r="C9040" t="str">
            <v>F501497</v>
          </cell>
          <cell r="D9040">
            <v>13</v>
          </cell>
          <cell r="E9040" t="str">
            <v>F</v>
          </cell>
        </row>
        <row r="9041">
          <cell r="B9041" t="str">
            <v>F502448</v>
          </cell>
          <cell r="C9041" t="str">
            <v>F502448</v>
          </cell>
          <cell r="D9041">
            <v>13</v>
          </cell>
          <cell r="E9041" t="str">
            <v>F</v>
          </cell>
        </row>
        <row r="9042">
          <cell r="B9042" t="str">
            <v>F502890</v>
          </cell>
          <cell r="C9042" t="str">
            <v>F502890</v>
          </cell>
          <cell r="D9042">
            <v>13</v>
          </cell>
          <cell r="E9042" t="str">
            <v>F</v>
          </cell>
        </row>
        <row r="9043">
          <cell r="B9043" t="str">
            <v>F520008</v>
          </cell>
          <cell r="C9043" t="str">
            <v>F520008</v>
          </cell>
          <cell r="D9043">
            <v>13</v>
          </cell>
          <cell r="E9043" t="str">
            <v>F</v>
          </cell>
        </row>
        <row r="9044">
          <cell r="B9044" t="str">
            <v>F520017</v>
          </cell>
          <cell r="C9044" t="str">
            <v>F520017</v>
          </cell>
          <cell r="D9044">
            <v>13</v>
          </cell>
          <cell r="E9044" t="str">
            <v>F</v>
          </cell>
        </row>
        <row r="9045">
          <cell r="B9045" t="str">
            <v>F520019</v>
          </cell>
          <cell r="C9045" t="str">
            <v>F520019</v>
          </cell>
          <cell r="D9045">
            <v>13</v>
          </cell>
          <cell r="E9045" t="str">
            <v>F</v>
          </cell>
        </row>
        <row r="9046">
          <cell r="B9046" t="str">
            <v>F520020</v>
          </cell>
          <cell r="C9046" t="str">
            <v>F520020</v>
          </cell>
          <cell r="D9046">
            <v>13</v>
          </cell>
          <cell r="E9046" t="str">
            <v>F</v>
          </cell>
        </row>
        <row r="9047">
          <cell r="B9047" t="str">
            <v>F520021</v>
          </cell>
          <cell r="C9047" t="str">
            <v>F520021</v>
          </cell>
          <cell r="D9047">
            <v>13</v>
          </cell>
          <cell r="E9047" t="str">
            <v>F</v>
          </cell>
        </row>
        <row r="9048">
          <cell r="B9048" t="str">
            <v>F520234</v>
          </cell>
          <cell r="C9048" t="str">
            <v>F520234</v>
          </cell>
          <cell r="D9048">
            <v>13</v>
          </cell>
          <cell r="E9048" t="str">
            <v>F</v>
          </cell>
        </row>
        <row r="9049">
          <cell r="B9049" t="str">
            <v>F520305</v>
          </cell>
          <cell r="C9049" t="str">
            <v>F520305</v>
          </cell>
          <cell r="D9049">
            <v>13</v>
          </cell>
          <cell r="E9049" t="str">
            <v>F</v>
          </cell>
        </row>
        <row r="9050">
          <cell r="B9050" t="str">
            <v>F520337</v>
          </cell>
          <cell r="C9050" t="str">
            <v>F520337</v>
          </cell>
          <cell r="D9050">
            <v>13</v>
          </cell>
          <cell r="E9050" t="str">
            <v>F</v>
          </cell>
        </row>
        <row r="9051">
          <cell r="B9051" t="str">
            <v>F521105</v>
          </cell>
          <cell r="C9051" t="str">
            <v>F521105</v>
          </cell>
          <cell r="D9051">
            <v>13</v>
          </cell>
          <cell r="E9051" t="str">
            <v>F</v>
          </cell>
        </row>
        <row r="9052">
          <cell r="B9052" t="str">
            <v>F521465</v>
          </cell>
          <cell r="C9052" t="str">
            <v>F521465</v>
          </cell>
          <cell r="D9052">
            <v>13</v>
          </cell>
          <cell r="E9052" t="str">
            <v>F</v>
          </cell>
        </row>
        <row r="9053">
          <cell r="B9053" t="str">
            <v>F521825</v>
          </cell>
          <cell r="C9053" t="str">
            <v>F521825</v>
          </cell>
          <cell r="D9053">
            <v>13</v>
          </cell>
          <cell r="E9053" t="str">
            <v>F</v>
          </cell>
        </row>
        <row r="9054">
          <cell r="B9054" t="str">
            <v>F522185</v>
          </cell>
          <cell r="C9054" t="str">
            <v>F522185</v>
          </cell>
          <cell r="D9054">
            <v>13</v>
          </cell>
          <cell r="E9054" t="str">
            <v>F</v>
          </cell>
        </row>
        <row r="9055">
          <cell r="B9055" t="str">
            <v>F522545</v>
          </cell>
          <cell r="C9055" t="str">
            <v>F522545</v>
          </cell>
          <cell r="D9055">
            <v>13</v>
          </cell>
          <cell r="E9055" t="str">
            <v>F</v>
          </cell>
        </row>
        <row r="9056">
          <cell r="B9056" t="str">
            <v>F522730</v>
          </cell>
          <cell r="C9056" t="str">
            <v>F522730</v>
          </cell>
          <cell r="D9056">
            <v>13</v>
          </cell>
          <cell r="E9056" t="str">
            <v>F</v>
          </cell>
        </row>
        <row r="9057">
          <cell r="B9057" t="str">
            <v>F522731</v>
          </cell>
          <cell r="C9057" t="str">
            <v>F522731</v>
          </cell>
          <cell r="D9057">
            <v>13</v>
          </cell>
          <cell r="E9057" t="str">
            <v>F</v>
          </cell>
        </row>
        <row r="9058">
          <cell r="B9058" t="str">
            <v>F522732</v>
          </cell>
          <cell r="C9058" t="str">
            <v>F522732</v>
          </cell>
          <cell r="D9058">
            <v>13</v>
          </cell>
          <cell r="E9058" t="str">
            <v>F</v>
          </cell>
        </row>
        <row r="9059">
          <cell r="B9059" t="str">
            <v>F522733</v>
          </cell>
          <cell r="C9059" t="str">
            <v>F522733</v>
          </cell>
          <cell r="D9059">
            <v>13</v>
          </cell>
          <cell r="E9059" t="str">
            <v>F</v>
          </cell>
        </row>
        <row r="9060">
          <cell r="B9060" t="str">
            <v>F522983</v>
          </cell>
          <cell r="C9060" t="str">
            <v>F522983</v>
          </cell>
          <cell r="D9060">
            <v>13</v>
          </cell>
          <cell r="E9060" t="str">
            <v>F</v>
          </cell>
        </row>
        <row r="9061">
          <cell r="B9061" t="str">
            <v>F522992</v>
          </cell>
          <cell r="C9061" t="str">
            <v>F522992</v>
          </cell>
          <cell r="D9061">
            <v>13</v>
          </cell>
          <cell r="E9061" t="str">
            <v>F</v>
          </cell>
        </row>
        <row r="9062">
          <cell r="B9062" t="str">
            <v>F523001</v>
          </cell>
          <cell r="C9062" t="str">
            <v>F523001</v>
          </cell>
          <cell r="D9062">
            <v>13</v>
          </cell>
          <cell r="E9062" t="str">
            <v>F</v>
          </cell>
        </row>
        <row r="9063">
          <cell r="B9063" t="str">
            <v>F523010</v>
          </cell>
          <cell r="C9063" t="str">
            <v>F523010</v>
          </cell>
          <cell r="D9063">
            <v>13</v>
          </cell>
          <cell r="E9063" t="str">
            <v>F</v>
          </cell>
        </row>
        <row r="9064">
          <cell r="B9064" t="str">
            <v>F523019</v>
          </cell>
          <cell r="C9064" t="str">
            <v>F523019</v>
          </cell>
          <cell r="D9064">
            <v>13</v>
          </cell>
          <cell r="E9064" t="str">
            <v>F</v>
          </cell>
        </row>
        <row r="9065">
          <cell r="B9065" t="str">
            <v>F525334</v>
          </cell>
          <cell r="C9065" t="str">
            <v>F525334</v>
          </cell>
          <cell r="D9065">
            <v>13</v>
          </cell>
          <cell r="E9065" t="str">
            <v>F</v>
          </cell>
        </row>
        <row r="9066">
          <cell r="B9066" t="str">
            <v>1000SHLDIST</v>
          </cell>
          <cell r="C9066" t="str">
            <v>SHLDIST</v>
          </cell>
          <cell r="D9066">
            <v>14</v>
          </cell>
          <cell r="E9066" t="str">
            <v>G</v>
          </cell>
        </row>
        <row r="9067">
          <cell r="B9067" t="str">
            <v>1000FSRSHAV</v>
          </cell>
          <cell r="C9067" t="str">
            <v>FSRSHAV</v>
          </cell>
          <cell r="D9067">
            <v>16</v>
          </cell>
          <cell r="E9067" t="str">
            <v>G</v>
          </cell>
        </row>
        <row r="9068">
          <cell r="B9068" t="str">
            <v>F520018</v>
          </cell>
          <cell r="C9068" t="str">
            <v>F520018</v>
          </cell>
          <cell r="D9068">
            <v>17</v>
          </cell>
          <cell r="E9068" t="str">
            <v>F</v>
          </cell>
        </row>
        <row r="9069">
          <cell r="B9069" t="str">
            <v>F520347</v>
          </cell>
          <cell r="C9069" t="str">
            <v>F520347</v>
          </cell>
          <cell r="D9069">
            <v>17</v>
          </cell>
          <cell r="E9069" t="str">
            <v>F</v>
          </cell>
        </row>
        <row r="9070">
          <cell r="B9070" t="str">
            <v>F520365</v>
          </cell>
          <cell r="C9070" t="str">
            <v>F520365</v>
          </cell>
          <cell r="D9070">
            <v>17</v>
          </cell>
          <cell r="E9070" t="str">
            <v>F</v>
          </cell>
        </row>
        <row r="9071">
          <cell r="B9071" t="str">
            <v>F520400</v>
          </cell>
          <cell r="C9071" t="str">
            <v>F520400</v>
          </cell>
          <cell r="D9071">
            <v>17</v>
          </cell>
          <cell r="E9071" t="str">
            <v>F</v>
          </cell>
        </row>
        <row r="9072">
          <cell r="B9072" t="str">
            <v>F520406</v>
          </cell>
          <cell r="C9072" t="str">
            <v>F520406</v>
          </cell>
          <cell r="D9072">
            <v>17</v>
          </cell>
          <cell r="E9072" t="str">
            <v>F</v>
          </cell>
        </row>
        <row r="9073">
          <cell r="B9073" t="str">
            <v>F520415</v>
          </cell>
          <cell r="C9073" t="str">
            <v>F520415</v>
          </cell>
          <cell r="D9073">
            <v>17</v>
          </cell>
          <cell r="E9073" t="str">
            <v>F</v>
          </cell>
        </row>
        <row r="9074">
          <cell r="B9074" t="str">
            <v>F521129</v>
          </cell>
          <cell r="C9074" t="str">
            <v>F521129</v>
          </cell>
          <cell r="D9074">
            <v>17</v>
          </cell>
          <cell r="E9074" t="str">
            <v>F</v>
          </cell>
        </row>
        <row r="9075">
          <cell r="B9075" t="str">
            <v>F521489</v>
          </cell>
          <cell r="C9075" t="str">
            <v>F521489</v>
          </cell>
          <cell r="D9075">
            <v>17</v>
          </cell>
          <cell r="E9075" t="str">
            <v>F</v>
          </cell>
        </row>
        <row r="9076">
          <cell r="B9076" t="str">
            <v>F521849</v>
          </cell>
          <cell r="C9076" t="str">
            <v>F521849</v>
          </cell>
          <cell r="D9076">
            <v>17</v>
          </cell>
          <cell r="E9076" t="str">
            <v>F</v>
          </cell>
        </row>
        <row r="9077">
          <cell r="B9077" t="str">
            <v>F522209</v>
          </cell>
          <cell r="C9077" t="str">
            <v>F522209</v>
          </cell>
          <cell r="D9077">
            <v>17</v>
          </cell>
          <cell r="E9077" t="str">
            <v>F</v>
          </cell>
        </row>
        <row r="9078">
          <cell r="B9078" t="str">
            <v>F522569</v>
          </cell>
          <cell r="C9078" t="str">
            <v>F522569</v>
          </cell>
          <cell r="D9078">
            <v>17</v>
          </cell>
          <cell r="E9078" t="str">
            <v>F</v>
          </cell>
        </row>
        <row r="9079">
          <cell r="B9079" t="str">
            <v>F522757</v>
          </cell>
          <cell r="C9079" t="str">
            <v>F522757</v>
          </cell>
          <cell r="D9079">
            <v>17</v>
          </cell>
          <cell r="E9079" t="str">
            <v>F</v>
          </cell>
        </row>
        <row r="9080">
          <cell r="B9080" t="str">
            <v>F522758</v>
          </cell>
          <cell r="C9080" t="str">
            <v>F522758</v>
          </cell>
          <cell r="D9080">
            <v>17</v>
          </cell>
          <cell r="E9080" t="str">
            <v>F</v>
          </cell>
        </row>
        <row r="9081">
          <cell r="B9081" t="str">
            <v>F523240</v>
          </cell>
          <cell r="C9081" t="str">
            <v>F523240</v>
          </cell>
          <cell r="D9081">
            <v>17</v>
          </cell>
          <cell r="E9081" t="str">
            <v>F</v>
          </cell>
        </row>
        <row r="9082">
          <cell r="B9082" t="str">
            <v>F523288</v>
          </cell>
          <cell r="C9082" t="str">
            <v>F523288</v>
          </cell>
          <cell r="D9082">
            <v>17</v>
          </cell>
          <cell r="E9082" t="str">
            <v>F</v>
          </cell>
        </row>
        <row r="9083">
          <cell r="B9083" t="str">
            <v>F525248</v>
          </cell>
          <cell r="C9083" t="str">
            <v>F525248</v>
          </cell>
          <cell r="D9083">
            <v>17</v>
          </cell>
          <cell r="E9083" t="str">
            <v>F</v>
          </cell>
        </row>
        <row r="9084">
          <cell r="B9084" t="str">
            <v>F525249</v>
          </cell>
          <cell r="C9084" t="str">
            <v>F525249</v>
          </cell>
          <cell r="D9084">
            <v>17</v>
          </cell>
          <cell r="E9084" t="str">
            <v>F</v>
          </cell>
        </row>
        <row r="9085">
          <cell r="B9085" t="str">
            <v>1000MTRDSHAV</v>
          </cell>
          <cell r="C9085" t="str">
            <v>MTRDSHAV</v>
          </cell>
          <cell r="D9085">
            <v>16</v>
          </cell>
          <cell r="E9085" t="str">
            <v>G</v>
          </cell>
        </row>
        <row r="9086">
          <cell r="B9086" t="str">
            <v>F522781</v>
          </cell>
          <cell r="C9086" t="str">
            <v>F522781</v>
          </cell>
          <cell r="D9086">
            <v>17</v>
          </cell>
          <cell r="E9086" t="str">
            <v>F</v>
          </cell>
        </row>
        <row r="9087">
          <cell r="B9087" t="str">
            <v>F523248</v>
          </cell>
          <cell r="C9087" t="str">
            <v>F523248</v>
          </cell>
          <cell r="D9087">
            <v>17</v>
          </cell>
          <cell r="E9087" t="str">
            <v>F</v>
          </cell>
        </row>
        <row r="9088">
          <cell r="B9088" t="str">
            <v>F523298</v>
          </cell>
          <cell r="C9088" t="str">
            <v>F523298</v>
          </cell>
          <cell r="D9088">
            <v>17</v>
          </cell>
          <cell r="E9088" t="str">
            <v>F</v>
          </cell>
        </row>
        <row r="9089">
          <cell r="B9089" t="str">
            <v>F523299</v>
          </cell>
          <cell r="C9089" t="str">
            <v>F523299</v>
          </cell>
          <cell r="D9089">
            <v>17</v>
          </cell>
          <cell r="E9089" t="str">
            <v>F</v>
          </cell>
        </row>
        <row r="9090">
          <cell r="B9090" t="str">
            <v>F525277</v>
          </cell>
          <cell r="C9090" t="str">
            <v>F525277</v>
          </cell>
          <cell r="D9090">
            <v>17</v>
          </cell>
          <cell r="E9090" t="str">
            <v>F</v>
          </cell>
        </row>
        <row r="9091">
          <cell r="B9091" t="str">
            <v>F525278</v>
          </cell>
          <cell r="C9091" t="str">
            <v>F525278</v>
          </cell>
          <cell r="D9091">
            <v>17</v>
          </cell>
          <cell r="E9091" t="str">
            <v>F</v>
          </cell>
        </row>
        <row r="9092">
          <cell r="B9092" t="str">
            <v>F525279</v>
          </cell>
          <cell r="C9092" t="str">
            <v>F525279</v>
          </cell>
          <cell r="D9092">
            <v>17</v>
          </cell>
          <cell r="E9092" t="str">
            <v>F</v>
          </cell>
        </row>
        <row r="9093">
          <cell r="B9093" t="str">
            <v>F525280</v>
          </cell>
          <cell r="C9093" t="str">
            <v>F525280</v>
          </cell>
          <cell r="D9093">
            <v>17</v>
          </cell>
          <cell r="E9093" t="str">
            <v>F</v>
          </cell>
        </row>
        <row r="9094">
          <cell r="B9094" t="str">
            <v>F525281</v>
          </cell>
          <cell r="C9094" t="str">
            <v>F525281</v>
          </cell>
          <cell r="D9094">
            <v>17</v>
          </cell>
          <cell r="E9094" t="str">
            <v>F</v>
          </cell>
        </row>
        <row r="9095">
          <cell r="B9095" t="str">
            <v>F525282</v>
          </cell>
          <cell r="C9095" t="str">
            <v>F525282</v>
          </cell>
          <cell r="D9095">
            <v>17</v>
          </cell>
          <cell r="E9095" t="str">
            <v>F</v>
          </cell>
        </row>
        <row r="9096">
          <cell r="B9096" t="str">
            <v>1000OFADSHAV</v>
          </cell>
          <cell r="C9096" t="str">
            <v>OFADSHAV</v>
          </cell>
          <cell r="D9096">
            <v>16</v>
          </cell>
          <cell r="E9096" t="str">
            <v>G</v>
          </cell>
        </row>
        <row r="9097">
          <cell r="B9097" t="str">
            <v>F523274</v>
          </cell>
          <cell r="C9097" t="str">
            <v>F523274</v>
          </cell>
          <cell r="D9097">
            <v>17</v>
          </cell>
          <cell r="E9097" t="str">
            <v>F</v>
          </cell>
        </row>
        <row r="9098">
          <cell r="B9098" t="str">
            <v>1000TEHACHAPI</v>
          </cell>
          <cell r="C9098" t="str">
            <v>TEHACHAPI</v>
          </cell>
          <cell r="D9098">
            <v>12</v>
          </cell>
          <cell r="E9098" t="str">
            <v>G</v>
          </cell>
        </row>
        <row r="9099">
          <cell r="B9099" t="str">
            <v>F500682</v>
          </cell>
          <cell r="C9099" t="str">
            <v>F500682</v>
          </cell>
          <cell r="D9099">
            <v>13</v>
          </cell>
          <cell r="E9099" t="str">
            <v>F</v>
          </cell>
        </row>
        <row r="9100">
          <cell r="B9100" t="str">
            <v>F500683</v>
          </cell>
          <cell r="C9100" t="str">
            <v>F500683</v>
          </cell>
          <cell r="D9100">
            <v>13</v>
          </cell>
          <cell r="E9100" t="str">
            <v>F</v>
          </cell>
        </row>
        <row r="9101">
          <cell r="B9101" t="str">
            <v>F500752</v>
          </cell>
          <cell r="C9101" t="str">
            <v>F500752</v>
          </cell>
          <cell r="D9101">
            <v>13</v>
          </cell>
          <cell r="E9101" t="str">
            <v>F</v>
          </cell>
        </row>
        <row r="9102">
          <cell r="B9102" t="str">
            <v>F500753</v>
          </cell>
          <cell r="C9102" t="str">
            <v>F500753</v>
          </cell>
          <cell r="D9102">
            <v>13</v>
          </cell>
          <cell r="E9102" t="str">
            <v>F</v>
          </cell>
        </row>
        <row r="9103">
          <cell r="B9103" t="str">
            <v>F500822</v>
          </cell>
          <cell r="C9103" t="str">
            <v>F500822</v>
          </cell>
          <cell r="D9103">
            <v>13</v>
          </cell>
          <cell r="E9103" t="str">
            <v>F</v>
          </cell>
        </row>
        <row r="9104">
          <cell r="B9104" t="str">
            <v>F500868</v>
          </cell>
          <cell r="C9104" t="str">
            <v>F500868</v>
          </cell>
          <cell r="D9104">
            <v>13</v>
          </cell>
          <cell r="E9104" t="str">
            <v>F</v>
          </cell>
        </row>
        <row r="9105">
          <cell r="B9105" t="str">
            <v>F500903</v>
          </cell>
          <cell r="C9105" t="str">
            <v>F500903</v>
          </cell>
          <cell r="D9105">
            <v>13</v>
          </cell>
          <cell r="E9105" t="str">
            <v>F</v>
          </cell>
        </row>
        <row r="9106">
          <cell r="B9106" t="str">
            <v>F500973</v>
          </cell>
          <cell r="C9106" t="str">
            <v>F500973</v>
          </cell>
          <cell r="D9106">
            <v>13</v>
          </cell>
          <cell r="E9106" t="str">
            <v>F</v>
          </cell>
        </row>
        <row r="9107">
          <cell r="B9107" t="str">
            <v>F501008</v>
          </cell>
          <cell r="C9107" t="str">
            <v>F501008</v>
          </cell>
          <cell r="D9107">
            <v>13</v>
          </cell>
          <cell r="E9107" t="str">
            <v>F</v>
          </cell>
        </row>
        <row r="9108">
          <cell r="B9108" t="str">
            <v>F501067</v>
          </cell>
          <cell r="C9108" t="str">
            <v>F501067</v>
          </cell>
          <cell r="D9108">
            <v>13</v>
          </cell>
          <cell r="E9108" t="str">
            <v>F</v>
          </cell>
        </row>
        <row r="9109">
          <cell r="B9109" t="str">
            <v>F501068</v>
          </cell>
          <cell r="C9109" t="str">
            <v>F501068</v>
          </cell>
          <cell r="D9109">
            <v>13</v>
          </cell>
          <cell r="E9109" t="str">
            <v>F</v>
          </cell>
        </row>
        <row r="9110">
          <cell r="B9110" t="str">
            <v>F501113</v>
          </cell>
          <cell r="C9110" t="str">
            <v>F501113</v>
          </cell>
          <cell r="D9110">
            <v>13</v>
          </cell>
          <cell r="E9110" t="str">
            <v>F</v>
          </cell>
        </row>
        <row r="9111">
          <cell r="B9111" t="str">
            <v>F501173</v>
          </cell>
          <cell r="C9111" t="str">
            <v>F501173</v>
          </cell>
          <cell r="D9111">
            <v>13</v>
          </cell>
          <cell r="E9111" t="str">
            <v>F</v>
          </cell>
        </row>
        <row r="9112">
          <cell r="B9112" t="str">
            <v>F501242</v>
          </cell>
          <cell r="C9112" t="str">
            <v>F501242</v>
          </cell>
          <cell r="D9112">
            <v>13</v>
          </cell>
          <cell r="E9112" t="str">
            <v>F</v>
          </cell>
        </row>
        <row r="9113">
          <cell r="B9113" t="str">
            <v>F501243</v>
          </cell>
          <cell r="C9113" t="str">
            <v>F501243</v>
          </cell>
          <cell r="D9113">
            <v>13</v>
          </cell>
          <cell r="E9113" t="str">
            <v>F</v>
          </cell>
        </row>
        <row r="9114">
          <cell r="B9114" t="str">
            <v>F501288</v>
          </cell>
          <cell r="C9114" t="str">
            <v>F501288</v>
          </cell>
          <cell r="D9114">
            <v>13</v>
          </cell>
          <cell r="E9114" t="str">
            <v>F</v>
          </cell>
        </row>
        <row r="9115">
          <cell r="B9115" t="str">
            <v>F501498</v>
          </cell>
          <cell r="C9115" t="str">
            <v>F501498</v>
          </cell>
          <cell r="D9115">
            <v>13</v>
          </cell>
          <cell r="E9115" t="str">
            <v>F</v>
          </cell>
        </row>
        <row r="9116">
          <cell r="B9116" t="str">
            <v>F502449</v>
          </cell>
          <cell r="C9116" t="str">
            <v>F502449</v>
          </cell>
          <cell r="D9116">
            <v>13</v>
          </cell>
          <cell r="E9116" t="str">
            <v>F</v>
          </cell>
        </row>
        <row r="9117">
          <cell r="B9117" t="str">
            <v>F502585</v>
          </cell>
          <cell r="C9117" t="str">
            <v>F502585</v>
          </cell>
          <cell r="D9117">
            <v>13</v>
          </cell>
          <cell r="E9117" t="str">
            <v>F</v>
          </cell>
        </row>
        <row r="9118">
          <cell r="B9118" t="str">
            <v>F502669</v>
          </cell>
          <cell r="C9118" t="str">
            <v>F502669</v>
          </cell>
          <cell r="D9118">
            <v>13</v>
          </cell>
          <cell r="E9118" t="str">
            <v>F</v>
          </cell>
        </row>
        <row r="9119">
          <cell r="B9119" t="str">
            <v>F502709</v>
          </cell>
          <cell r="C9119" t="str">
            <v>F502709</v>
          </cell>
          <cell r="D9119">
            <v>13</v>
          </cell>
          <cell r="E9119" t="str">
            <v>F</v>
          </cell>
        </row>
        <row r="9120">
          <cell r="B9120" t="str">
            <v>F502717</v>
          </cell>
          <cell r="C9120" t="str">
            <v>F502717</v>
          </cell>
          <cell r="D9120">
            <v>13</v>
          </cell>
          <cell r="E9120" t="str">
            <v>F</v>
          </cell>
        </row>
        <row r="9121">
          <cell r="B9121" t="str">
            <v>F520236</v>
          </cell>
          <cell r="C9121" t="str">
            <v>F520236</v>
          </cell>
          <cell r="D9121">
            <v>13</v>
          </cell>
          <cell r="E9121" t="str">
            <v>F</v>
          </cell>
        </row>
        <row r="9122">
          <cell r="B9122" t="str">
            <v>F520307</v>
          </cell>
          <cell r="C9122" t="str">
            <v>F520307</v>
          </cell>
          <cell r="D9122">
            <v>13</v>
          </cell>
          <cell r="E9122" t="str">
            <v>F</v>
          </cell>
        </row>
        <row r="9123">
          <cell r="B9123" t="str">
            <v>F520338</v>
          </cell>
          <cell r="C9123" t="str">
            <v>F520338</v>
          </cell>
          <cell r="D9123">
            <v>13</v>
          </cell>
          <cell r="E9123" t="str">
            <v>F</v>
          </cell>
        </row>
        <row r="9124">
          <cell r="B9124" t="str">
            <v>F520357</v>
          </cell>
          <cell r="C9124" t="str">
            <v>F520357</v>
          </cell>
          <cell r="D9124">
            <v>13</v>
          </cell>
          <cell r="E9124" t="str">
            <v>F</v>
          </cell>
        </row>
        <row r="9125">
          <cell r="B9125" t="str">
            <v>F520489</v>
          </cell>
          <cell r="C9125" t="str">
            <v>F520489</v>
          </cell>
          <cell r="D9125">
            <v>13</v>
          </cell>
          <cell r="E9125" t="str">
            <v>F</v>
          </cell>
        </row>
        <row r="9126">
          <cell r="B9126" t="str">
            <v>F521007</v>
          </cell>
          <cell r="C9126" t="str">
            <v>F521007</v>
          </cell>
          <cell r="D9126">
            <v>13</v>
          </cell>
          <cell r="E9126" t="str">
            <v>F</v>
          </cell>
        </row>
        <row r="9127">
          <cell r="B9127" t="str">
            <v>F521367</v>
          </cell>
          <cell r="C9127" t="str">
            <v>F521367</v>
          </cell>
          <cell r="D9127">
            <v>13</v>
          </cell>
          <cell r="E9127" t="str">
            <v>F</v>
          </cell>
        </row>
        <row r="9128">
          <cell r="B9128" t="str">
            <v>F521727</v>
          </cell>
          <cell r="C9128" t="str">
            <v>F521727</v>
          </cell>
          <cell r="D9128">
            <v>13</v>
          </cell>
          <cell r="E9128" t="str">
            <v>F</v>
          </cell>
        </row>
        <row r="9129">
          <cell r="B9129" t="str">
            <v>F522087</v>
          </cell>
          <cell r="C9129" t="str">
            <v>F522087</v>
          </cell>
          <cell r="D9129">
            <v>13</v>
          </cell>
          <cell r="E9129" t="str">
            <v>F</v>
          </cell>
        </row>
        <row r="9130">
          <cell r="B9130" t="str">
            <v>F522447</v>
          </cell>
          <cell r="C9130" t="str">
            <v>F522447</v>
          </cell>
          <cell r="D9130">
            <v>13</v>
          </cell>
          <cell r="E9130" t="str">
            <v>F</v>
          </cell>
        </row>
        <row r="9131">
          <cell r="B9131" t="str">
            <v>F522736</v>
          </cell>
          <cell r="C9131" t="str">
            <v>F522736</v>
          </cell>
          <cell r="D9131">
            <v>13</v>
          </cell>
          <cell r="E9131" t="str">
            <v>F</v>
          </cell>
        </row>
        <row r="9132">
          <cell r="B9132" t="str">
            <v>F522791</v>
          </cell>
          <cell r="C9132" t="str">
            <v>F522791</v>
          </cell>
          <cell r="D9132">
            <v>13</v>
          </cell>
          <cell r="E9132" t="str">
            <v>F</v>
          </cell>
        </row>
        <row r="9133">
          <cell r="B9133" t="str">
            <v>F522801</v>
          </cell>
          <cell r="C9133" t="str">
            <v>F522801</v>
          </cell>
          <cell r="D9133">
            <v>13</v>
          </cell>
          <cell r="E9133" t="str">
            <v>F</v>
          </cell>
        </row>
        <row r="9134">
          <cell r="B9134" t="str">
            <v>F522984</v>
          </cell>
          <cell r="C9134" t="str">
            <v>F522984</v>
          </cell>
          <cell r="D9134">
            <v>13</v>
          </cell>
          <cell r="E9134" t="str">
            <v>F</v>
          </cell>
        </row>
        <row r="9135">
          <cell r="B9135" t="str">
            <v>F522993</v>
          </cell>
          <cell r="C9135" t="str">
            <v>F522993</v>
          </cell>
          <cell r="D9135">
            <v>13</v>
          </cell>
          <cell r="E9135" t="str">
            <v>F</v>
          </cell>
        </row>
        <row r="9136">
          <cell r="B9136" t="str">
            <v>F523002</v>
          </cell>
          <cell r="C9136" t="str">
            <v>F523002</v>
          </cell>
          <cell r="D9136">
            <v>13</v>
          </cell>
          <cell r="E9136" t="str">
            <v>F</v>
          </cell>
        </row>
        <row r="9137">
          <cell r="B9137" t="str">
            <v>F523011</v>
          </cell>
          <cell r="C9137" t="str">
            <v>F523011</v>
          </cell>
          <cell r="D9137">
            <v>13</v>
          </cell>
          <cell r="E9137" t="str">
            <v>F</v>
          </cell>
        </row>
        <row r="9138">
          <cell r="B9138" t="str">
            <v>F523020</v>
          </cell>
          <cell r="C9138" t="str">
            <v>F523020</v>
          </cell>
          <cell r="D9138">
            <v>13</v>
          </cell>
          <cell r="E9138" t="str">
            <v>F</v>
          </cell>
        </row>
        <row r="9139">
          <cell r="B9139" t="str">
            <v>F525335</v>
          </cell>
          <cell r="C9139" t="str">
            <v>F525335</v>
          </cell>
          <cell r="D9139">
            <v>13</v>
          </cell>
          <cell r="E9139" t="str">
            <v>F</v>
          </cell>
        </row>
        <row r="9140">
          <cell r="B9140" t="str">
            <v>1000TEHDIST</v>
          </cell>
          <cell r="C9140" t="str">
            <v>TEHDIST</v>
          </cell>
          <cell r="D9140">
            <v>14</v>
          </cell>
          <cell r="E9140" t="str">
            <v>G</v>
          </cell>
        </row>
        <row r="9141">
          <cell r="B9141" t="str">
            <v>1000ADPYTEH</v>
          </cell>
          <cell r="C9141" t="str">
            <v>ADPYTEH</v>
          </cell>
          <cell r="D9141">
            <v>16</v>
          </cell>
          <cell r="E9141" t="str">
            <v>G</v>
          </cell>
        </row>
        <row r="9142">
          <cell r="B9142" t="str">
            <v>1000FSRTEHA</v>
          </cell>
          <cell r="C9142" t="str">
            <v>FSRTEHA</v>
          </cell>
          <cell r="D9142">
            <v>16</v>
          </cell>
          <cell r="E9142" t="str">
            <v>G</v>
          </cell>
        </row>
        <row r="9143">
          <cell r="B9143" t="str">
            <v>F502677</v>
          </cell>
          <cell r="C9143" t="str">
            <v>F502677</v>
          </cell>
          <cell r="D9143">
            <v>17</v>
          </cell>
          <cell r="E9143" t="str">
            <v>F</v>
          </cell>
        </row>
        <row r="9144">
          <cell r="B9144" t="str">
            <v>F520348</v>
          </cell>
          <cell r="C9144" t="str">
            <v>F520348</v>
          </cell>
          <cell r="D9144">
            <v>17</v>
          </cell>
          <cell r="E9144" t="str">
            <v>F</v>
          </cell>
        </row>
        <row r="9145">
          <cell r="B9145" t="str">
            <v>F520366</v>
          </cell>
          <cell r="C9145" t="str">
            <v>F520366</v>
          </cell>
          <cell r="D9145">
            <v>17</v>
          </cell>
          <cell r="E9145" t="str">
            <v>F</v>
          </cell>
        </row>
        <row r="9146">
          <cell r="B9146" t="str">
            <v>F520401</v>
          </cell>
          <cell r="C9146" t="str">
            <v>F520401</v>
          </cell>
          <cell r="D9146">
            <v>17</v>
          </cell>
          <cell r="E9146" t="str">
            <v>F</v>
          </cell>
        </row>
        <row r="9147">
          <cell r="B9147" t="str">
            <v>F520407</v>
          </cell>
          <cell r="C9147" t="str">
            <v>F520407</v>
          </cell>
          <cell r="D9147">
            <v>17</v>
          </cell>
          <cell r="E9147" t="str">
            <v>F</v>
          </cell>
        </row>
        <row r="9148">
          <cell r="B9148" t="str">
            <v>F520416</v>
          </cell>
          <cell r="C9148" t="str">
            <v>F520416</v>
          </cell>
          <cell r="D9148">
            <v>17</v>
          </cell>
          <cell r="E9148" t="str">
            <v>F</v>
          </cell>
        </row>
        <row r="9149">
          <cell r="B9149" t="str">
            <v>F521130</v>
          </cell>
          <cell r="C9149" t="str">
            <v>F521130</v>
          </cell>
          <cell r="D9149">
            <v>17</v>
          </cell>
          <cell r="E9149" t="str">
            <v>F</v>
          </cell>
        </row>
        <row r="9150">
          <cell r="B9150" t="str">
            <v>F521490</v>
          </cell>
          <cell r="C9150" t="str">
            <v>F521490</v>
          </cell>
          <cell r="D9150">
            <v>17</v>
          </cell>
          <cell r="E9150" t="str">
            <v>F</v>
          </cell>
        </row>
        <row r="9151">
          <cell r="B9151" t="str">
            <v>F521850</v>
          </cell>
          <cell r="C9151" t="str">
            <v>F521850</v>
          </cell>
          <cell r="D9151">
            <v>17</v>
          </cell>
          <cell r="E9151" t="str">
            <v>F</v>
          </cell>
        </row>
        <row r="9152">
          <cell r="B9152" t="str">
            <v>F522210</v>
          </cell>
          <cell r="C9152" t="str">
            <v>F522210</v>
          </cell>
          <cell r="D9152">
            <v>17</v>
          </cell>
          <cell r="E9152" t="str">
            <v>F</v>
          </cell>
        </row>
        <row r="9153">
          <cell r="B9153" t="str">
            <v>F522570</v>
          </cell>
          <cell r="C9153" t="str">
            <v>F522570</v>
          </cell>
          <cell r="D9153">
            <v>17</v>
          </cell>
          <cell r="E9153" t="str">
            <v>F</v>
          </cell>
        </row>
        <row r="9154">
          <cell r="B9154" t="str">
            <v>F522759</v>
          </cell>
          <cell r="C9154" t="str">
            <v>F522759</v>
          </cell>
          <cell r="D9154">
            <v>17</v>
          </cell>
          <cell r="E9154" t="str">
            <v>F</v>
          </cell>
        </row>
        <row r="9155">
          <cell r="B9155" t="str">
            <v>F522760</v>
          </cell>
          <cell r="C9155" t="str">
            <v>F522760</v>
          </cell>
          <cell r="D9155">
            <v>17</v>
          </cell>
          <cell r="E9155" t="str">
            <v>F</v>
          </cell>
        </row>
        <row r="9156">
          <cell r="B9156" t="str">
            <v>F523241</v>
          </cell>
          <cell r="C9156" t="str">
            <v>F523241</v>
          </cell>
          <cell r="D9156">
            <v>17</v>
          </cell>
          <cell r="E9156" t="str">
            <v>F</v>
          </cell>
        </row>
        <row r="9157">
          <cell r="B9157" t="str">
            <v>F523289</v>
          </cell>
          <cell r="C9157" t="str">
            <v>F523289</v>
          </cell>
          <cell r="D9157">
            <v>17</v>
          </cell>
          <cell r="E9157" t="str">
            <v>F</v>
          </cell>
        </row>
        <row r="9158">
          <cell r="B9158" t="str">
            <v>F525250</v>
          </cell>
          <cell r="C9158" t="str">
            <v>F525250</v>
          </cell>
          <cell r="D9158">
            <v>17</v>
          </cell>
          <cell r="E9158" t="str">
            <v>F</v>
          </cell>
        </row>
        <row r="9159">
          <cell r="B9159" t="str">
            <v>F525251</v>
          </cell>
          <cell r="C9159" t="str">
            <v>F525251</v>
          </cell>
          <cell r="D9159">
            <v>17</v>
          </cell>
          <cell r="E9159" t="str">
            <v>F</v>
          </cell>
        </row>
        <row r="9160">
          <cell r="B9160" t="str">
            <v>F525252</v>
          </cell>
          <cell r="C9160" t="str">
            <v>F525252</v>
          </cell>
          <cell r="D9160">
            <v>17</v>
          </cell>
          <cell r="E9160" t="str">
            <v>F</v>
          </cell>
        </row>
        <row r="9161">
          <cell r="B9161" t="str">
            <v>1000OFADTEHA</v>
          </cell>
          <cell r="C9161" t="str">
            <v>OFADTEHA</v>
          </cell>
          <cell r="D9161">
            <v>16</v>
          </cell>
          <cell r="E9161" t="str">
            <v>G</v>
          </cell>
        </row>
        <row r="9162">
          <cell r="B9162" t="str">
            <v>F502685</v>
          </cell>
          <cell r="C9162" t="str">
            <v>F502685</v>
          </cell>
          <cell r="D9162">
            <v>17</v>
          </cell>
          <cell r="E9162" t="str">
            <v>F</v>
          </cell>
        </row>
        <row r="9163">
          <cell r="B9163" t="str">
            <v>F521168</v>
          </cell>
          <cell r="C9163" t="str">
            <v>F521168</v>
          </cell>
          <cell r="D9163">
            <v>17</v>
          </cell>
          <cell r="E9163" t="str">
            <v>F</v>
          </cell>
        </row>
        <row r="9164">
          <cell r="B9164" t="str">
            <v>F521528</v>
          </cell>
          <cell r="C9164" t="str">
            <v>F521528</v>
          </cell>
          <cell r="D9164">
            <v>17</v>
          </cell>
          <cell r="E9164" t="str">
            <v>F</v>
          </cell>
        </row>
        <row r="9165">
          <cell r="B9165" t="str">
            <v>F521888</v>
          </cell>
          <cell r="C9165" t="str">
            <v>F521888</v>
          </cell>
          <cell r="D9165">
            <v>17</v>
          </cell>
          <cell r="E9165" t="str">
            <v>F</v>
          </cell>
        </row>
        <row r="9166">
          <cell r="B9166" t="str">
            <v>F522248</v>
          </cell>
          <cell r="C9166" t="str">
            <v>F522248</v>
          </cell>
          <cell r="D9166">
            <v>17</v>
          </cell>
          <cell r="E9166" t="str">
            <v>F</v>
          </cell>
        </row>
        <row r="9167">
          <cell r="B9167" t="str">
            <v>F522608</v>
          </cell>
          <cell r="C9167" t="str">
            <v>F522608</v>
          </cell>
          <cell r="D9167">
            <v>17</v>
          </cell>
          <cell r="E9167" t="str">
            <v>F</v>
          </cell>
        </row>
        <row r="9168">
          <cell r="B9168" t="str">
            <v>F523275</v>
          </cell>
          <cell r="C9168" t="str">
            <v>F523275</v>
          </cell>
          <cell r="D9168">
            <v>17</v>
          </cell>
          <cell r="E9168" t="str">
            <v>F</v>
          </cell>
        </row>
        <row r="9169">
          <cell r="B9169" t="str">
            <v>1000MTRDTEHA</v>
          </cell>
          <cell r="C9169" t="str">
            <v>MTRDTEHA</v>
          </cell>
          <cell r="D9169">
            <v>16</v>
          </cell>
          <cell r="E9169" t="str">
            <v>G</v>
          </cell>
        </row>
        <row r="9170">
          <cell r="B9170" t="str">
            <v>F525283</v>
          </cell>
          <cell r="C9170" t="str">
            <v>F525283</v>
          </cell>
          <cell r="D9170">
            <v>17</v>
          </cell>
          <cell r="E9170" t="str">
            <v>F</v>
          </cell>
        </row>
        <row r="9171">
          <cell r="B9171" t="str">
            <v>F525284</v>
          </cell>
          <cell r="C9171" t="str">
            <v>F525284</v>
          </cell>
          <cell r="D9171">
            <v>17</v>
          </cell>
          <cell r="E9171" t="str">
            <v>F</v>
          </cell>
        </row>
        <row r="9172">
          <cell r="B9172" t="str">
            <v>F525285</v>
          </cell>
          <cell r="C9172" t="str">
            <v>F525285</v>
          </cell>
          <cell r="D9172">
            <v>17</v>
          </cell>
          <cell r="E9172" t="str">
            <v>F</v>
          </cell>
        </row>
        <row r="9173">
          <cell r="B9173" t="str">
            <v>F525286</v>
          </cell>
          <cell r="C9173" t="str">
            <v>F525286</v>
          </cell>
          <cell r="D9173">
            <v>17</v>
          </cell>
          <cell r="E9173" t="str">
            <v>F</v>
          </cell>
        </row>
        <row r="9174">
          <cell r="B9174" t="str">
            <v>F525287</v>
          </cell>
          <cell r="C9174" t="str">
            <v>F525287</v>
          </cell>
          <cell r="D9174">
            <v>17</v>
          </cell>
          <cell r="E9174" t="str">
            <v>F</v>
          </cell>
        </row>
        <row r="9175">
          <cell r="B9175" t="str">
            <v>F525288</v>
          </cell>
          <cell r="C9175" t="str">
            <v>F525288</v>
          </cell>
          <cell r="D9175">
            <v>17</v>
          </cell>
          <cell r="E9175" t="str">
            <v>F</v>
          </cell>
        </row>
        <row r="9176">
          <cell r="B9176" t="str">
            <v>F525289</v>
          </cell>
          <cell r="C9176" t="str">
            <v>F525289</v>
          </cell>
          <cell r="D9176">
            <v>17</v>
          </cell>
          <cell r="E9176" t="str">
            <v>F</v>
          </cell>
        </row>
        <row r="9177">
          <cell r="B9177" t="str">
            <v>F525290</v>
          </cell>
          <cell r="C9177" t="str">
            <v>F525290</v>
          </cell>
          <cell r="D9177">
            <v>17</v>
          </cell>
          <cell r="E9177" t="str">
            <v>F</v>
          </cell>
        </row>
        <row r="9178">
          <cell r="B9178" t="str">
            <v>1000YUCCAVLY</v>
          </cell>
          <cell r="C9178" t="str">
            <v>YUCCAVLY</v>
          </cell>
          <cell r="D9178">
            <v>12</v>
          </cell>
          <cell r="E9178" t="str">
            <v>G</v>
          </cell>
        </row>
        <row r="9179">
          <cell r="B9179" t="str">
            <v>F500688</v>
          </cell>
          <cell r="C9179" t="str">
            <v>F500688</v>
          </cell>
          <cell r="D9179">
            <v>13</v>
          </cell>
          <cell r="E9179" t="str">
            <v>F</v>
          </cell>
        </row>
        <row r="9180">
          <cell r="B9180" t="str">
            <v>F500689</v>
          </cell>
          <cell r="C9180" t="str">
            <v>F500689</v>
          </cell>
          <cell r="D9180">
            <v>13</v>
          </cell>
          <cell r="E9180" t="str">
            <v>F</v>
          </cell>
        </row>
        <row r="9181">
          <cell r="B9181" t="str">
            <v>F500758</v>
          </cell>
          <cell r="C9181" t="str">
            <v>F500758</v>
          </cell>
          <cell r="D9181">
            <v>13</v>
          </cell>
          <cell r="E9181" t="str">
            <v>F</v>
          </cell>
        </row>
        <row r="9182">
          <cell r="B9182" t="str">
            <v>F500759</v>
          </cell>
          <cell r="C9182" t="str">
            <v>F500759</v>
          </cell>
          <cell r="D9182">
            <v>13</v>
          </cell>
          <cell r="E9182" t="str">
            <v>F</v>
          </cell>
        </row>
        <row r="9183">
          <cell r="B9183" t="str">
            <v>F500828</v>
          </cell>
          <cell r="C9183" t="str">
            <v>F500828</v>
          </cell>
          <cell r="D9183">
            <v>13</v>
          </cell>
          <cell r="E9183" t="str">
            <v>F</v>
          </cell>
        </row>
        <row r="9184">
          <cell r="B9184" t="str">
            <v>F500871</v>
          </cell>
          <cell r="C9184" t="str">
            <v>F500871</v>
          </cell>
          <cell r="D9184">
            <v>13</v>
          </cell>
          <cell r="E9184" t="str">
            <v>F</v>
          </cell>
        </row>
        <row r="9185">
          <cell r="B9185" t="str">
            <v>F500906</v>
          </cell>
          <cell r="C9185" t="str">
            <v>F500906</v>
          </cell>
          <cell r="D9185">
            <v>13</v>
          </cell>
          <cell r="E9185" t="str">
            <v>F</v>
          </cell>
        </row>
        <row r="9186">
          <cell r="B9186" t="str">
            <v>F500976</v>
          </cell>
          <cell r="C9186" t="str">
            <v>F500976</v>
          </cell>
          <cell r="D9186">
            <v>13</v>
          </cell>
          <cell r="E9186" t="str">
            <v>F</v>
          </cell>
        </row>
        <row r="9187">
          <cell r="B9187" t="str">
            <v>F501011</v>
          </cell>
          <cell r="C9187" t="str">
            <v>F501011</v>
          </cell>
          <cell r="D9187">
            <v>13</v>
          </cell>
          <cell r="E9187" t="str">
            <v>F</v>
          </cell>
        </row>
        <row r="9188">
          <cell r="B9188" t="str">
            <v>F501073</v>
          </cell>
          <cell r="C9188" t="str">
            <v>F501073</v>
          </cell>
          <cell r="D9188">
            <v>13</v>
          </cell>
          <cell r="E9188" t="str">
            <v>F</v>
          </cell>
        </row>
        <row r="9189">
          <cell r="B9189" t="str">
            <v>F501074</v>
          </cell>
          <cell r="C9189" t="str">
            <v>F501074</v>
          </cell>
          <cell r="D9189">
            <v>13</v>
          </cell>
          <cell r="E9189" t="str">
            <v>F</v>
          </cell>
        </row>
        <row r="9190">
          <cell r="B9190" t="str">
            <v>F501116</v>
          </cell>
          <cell r="C9190" t="str">
            <v>F501116</v>
          </cell>
          <cell r="D9190">
            <v>13</v>
          </cell>
          <cell r="E9190" t="str">
            <v>F</v>
          </cell>
        </row>
        <row r="9191">
          <cell r="B9191" t="str">
            <v>F501179</v>
          </cell>
          <cell r="C9191" t="str">
            <v>F501179</v>
          </cell>
          <cell r="D9191">
            <v>13</v>
          </cell>
          <cell r="E9191" t="str">
            <v>F</v>
          </cell>
        </row>
        <row r="9192">
          <cell r="B9192" t="str">
            <v>F501248</v>
          </cell>
          <cell r="C9192" t="str">
            <v>F501248</v>
          </cell>
          <cell r="D9192">
            <v>13</v>
          </cell>
          <cell r="E9192" t="str">
            <v>F</v>
          </cell>
        </row>
        <row r="9193">
          <cell r="B9193" t="str">
            <v>F501249</v>
          </cell>
          <cell r="C9193" t="str">
            <v>F501249</v>
          </cell>
          <cell r="D9193">
            <v>13</v>
          </cell>
          <cell r="E9193" t="str">
            <v>F</v>
          </cell>
        </row>
        <row r="9194">
          <cell r="B9194" t="str">
            <v>F501291</v>
          </cell>
          <cell r="C9194" t="str">
            <v>F501291</v>
          </cell>
          <cell r="D9194">
            <v>13</v>
          </cell>
          <cell r="E9194" t="str">
            <v>F</v>
          </cell>
        </row>
        <row r="9195">
          <cell r="B9195" t="str">
            <v>F501501</v>
          </cell>
          <cell r="C9195" t="str">
            <v>F501501</v>
          </cell>
          <cell r="D9195">
            <v>13</v>
          </cell>
          <cell r="E9195" t="str">
            <v>F</v>
          </cell>
        </row>
        <row r="9196">
          <cell r="B9196" t="str">
            <v>F502452</v>
          </cell>
          <cell r="C9196" t="str">
            <v>F502452</v>
          </cell>
          <cell r="D9196">
            <v>13</v>
          </cell>
          <cell r="E9196" t="str">
            <v>F</v>
          </cell>
        </row>
        <row r="9197">
          <cell r="B9197" t="str">
            <v>F502672</v>
          </cell>
          <cell r="C9197" t="str">
            <v>F502672</v>
          </cell>
          <cell r="D9197">
            <v>13</v>
          </cell>
          <cell r="E9197" t="str">
            <v>F</v>
          </cell>
        </row>
        <row r="9198">
          <cell r="B9198" t="str">
            <v>F502712</v>
          </cell>
          <cell r="C9198" t="str">
            <v>F502712</v>
          </cell>
          <cell r="D9198">
            <v>13</v>
          </cell>
          <cell r="E9198" t="str">
            <v>F</v>
          </cell>
        </row>
        <row r="9199">
          <cell r="B9199" t="str">
            <v>F502720</v>
          </cell>
          <cell r="C9199" t="str">
            <v>F502720</v>
          </cell>
          <cell r="D9199">
            <v>13</v>
          </cell>
          <cell r="E9199" t="str">
            <v>F</v>
          </cell>
        </row>
        <row r="9200">
          <cell r="B9200" t="str">
            <v>F520247</v>
          </cell>
          <cell r="C9200" t="str">
            <v>F520247</v>
          </cell>
          <cell r="D9200">
            <v>13</v>
          </cell>
          <cell r="E9200" t="str">
            <v>F</v>
          </cell>
        </row>
        <row r="9201">
          <cell r="B9201" t="str">
            <v>F520280</v>
          </cell>
          <cell r="C9201" t="str">
            <v>F520280</v>
          </cell>
          <cell r="D9201">
            <v>13</v>
          </cell>
          <cell r="E9201" t="str">
            <v>F</v>
          </cell>
        </row>
        <row r="9202">
          <cell r="B9202" t="str">
            <v>F520315</v>
          </cell>
          <cell r="C9202" t="str">
            <v>F520315</v>
          </cell>
          <cell r="D9202">
            <v>13</v>
          </cell>
          <cell r="E9202" t="str">
            <v>F</v>
          </cell>
        </row>
        <row r="9203">
          <cell r="B9203" t="str">
            <v>F520342</v>
          </cell>
          <cell r="C9203" t="str">
            <v>F520342</v>
          </cell>
          <cell r="D9203">
            <v>13</v>
          </cell>
          <cell r="E9203" t="str">
            <v>F</v>
          </cell>
        </row>
        <row r="9204">
          <cell r="B9204" t="str">
            <v>F520360</v>
          </cell>
          <cell r="C9204" t="str">
            <v>F520360</v>
          </cell>
          <cell r="D9204">
            <v>13</v>
          </cell>
          <cell r="E9204" t="str">
            <v>F</v>
          </cell>
        </row>
        <row r="9205">
          <cell r="B9205" t="str">
            <v>F520443</v>
          </cell>
          <cell r="C9205" t="str">
            <v>F520443</v>
          </cell>
          <cell r="D9205">
            <v>13</v>
          </cell>
          <cell r="E9205" t="str">
            <v>F</v>
          </cell>
        </row>
        <row r="9206">
          <cell r="B9206" t="str">
            <v>F521111</v>
          </cell>
          <cell r="C9206" t="str">
            <v>F521111</v>
          </cell>
          <cell r="D9206">
            <v>13</v>
          </cell>
          <cell r="E9206" t="str">
            <v>F</v>
          </cell>
        </row>
        <row r="9207">
          <cell r="B9207" t="str">
            <v>F521471</v>
          </cell>
          <cell r="C9207" t="str">
            <v>F521471</v>
          </cell>
          <cell r="D9207">
            <v>13</v>
          </cell>
          <cell r="E9207" t="str">
            <v>F</v>
          </cell>
        </row>
        <row r="9208">
          <cell r="B9208" t="str">
            <v>F521831</v>
          </cell>
          <cell r="C9208" t="str">
            <v>F521831</v>
          </cell>
          <cell r="D9208">
            <v>13</v>
          </cell>
          <cell r="E9208" t="str">
            <v>F</v>
          </cell>
        </row>
        <row r="9209">
          <cell r="B9209" t="str">
            <v>F522191</v>
          </cell>
          <cell r="C9209" t="str">
            <v>F522191</v>
          </cell>
          <cell r="D9209">
            <v>13</v>
          </cell>
          <cell r="E9209" t="str">
            <v>F</v>
          </cell>
        </row>
        <row r="9210">
          <cell r="B9210" t="str">
            <v>F522551</v>
          </cell>
          <cell r="C9210" t="str">
            <v>F522551</v>
          </cell>
          <cell r="D9210">
            <v>13</v>
          </cell>
          <cell r="E9210" t="str">
            <v>F</v>
          </cell>
        </row>
        <row r="9211">
          <cell r="B9211" t="str">
            <v>F522745</v>
          </cell>
          <cell r="C9211" t="str">
            <v>F522745</v>
          </cell>
          <cell r="D9211">
            <v>13</v>
          </cell>
          <cell r="E9211" t="str">
            <v>F</v>
          </cell>
        </row>
        <row r="9212">
          <cell r="B9212" t="str">
            <v>F522746</v>
          </cell>
          <cell r="C9212" t="str">
            <v>F522746</v>
          </cell>
          <cell r="D9212">
            <v>13</v>
          </cell>
          <cell r="E9212" t="str">
            <v>F</v>
          </cell>
        </row>
        <row r="9213">
          <cell r="B9213" t="str">
            <v>F522985</v>
          </cell>
          <cell r="C9213" t="str">
            <v>F522985</v>
          </cell>
          <cell r="D9213">
            <v>13</v>
          </cell>
          <cell r="E9213" t="str">
            <v>F</v>
          </cell>
        </row>
        <row r="9214">
          <cell r="B9214" t="str">
            <v>F522994</v>
          </cell>
          <cell r="C9214" t="str">
            <v>F522994</v>
          </cell>
          <cell r="D9214">
            <v>13</v>
          </cell>
          <cell r="E9214" t="str">
            <v>F</v>
          </cell>
        </row>
        <row r="9215">
          <cell r="B9215" t="str">
            <v>F523003</v>
          </cell>
          <cell r="C9215" t="str">
            <v>F523003</v>
          </cell>
          <cell r="D9215">
            <v>13</v>
          </cell>
          <cell r="E9215" t="str">
            <v>F</v>
          </cell>
        </row>
        <row r="9216">
          <cell r="B9216" t="str">
            <v>F523012</v>
          </cell>
          <cell r="C9216" t="str">
            <v>F523012</v>
          </cell>
          <cell r="D9216">
            <v>13</v>
          </cell>
          <cell r="E9216" t="str">
            <v>F</v>
          </cell>
        </row>
        <row r="9217">
          <cell r="B9217" t="str">
            <v>F523021</v>
          </cell>
          <cell r="C9217" t="str">
            <v>F523021</v>
          </cell>
          <cell r="D9217">
            <v>13</v>
          </cell>
          <cell r="E9217" t="str">
            <v>F</v>
          </cell>
        </row>
        <row r="9218">
          <cell r="B9218" t="str">
            <v>F525338</v>
          </cell>
          <cell r="C9218" t="str">
            <v>F525338</v>
          </cell>
          <cell r="D9218">
            <v>13</v>
          </cell>
          <cell r="E9218" t="str">
            <v>F</v>
          </cell>
        </row>
        <row r="9219">
          <cell r="B9219" t="str">
            <v>1000YUCDIST</v>
          </cell>
          <cell r="C9219" t="str">
            <v>YUCDIST</v>
          </cell>
          <cell r="D9219">
            <v>14</v>
          </cell>
          <cell r="E9219" t="str">
            <v>G</v>
          </cell>
        </row>
        <row r="9220">
          <cell r="B9220" t="str">
            <v>1000FSRYUCCA</v>
          </cell>
          <cell r="C9220" t="str">
            <v>FSRYUCCA</v>
          </cell>
          <cell r="D9220">
            <v>16</v>
          </cell>
          <cell r="E9220" t="str">
            <v>G</v>
          </cell>
        </row>
        <row r="9221">
          <cell r="B9221" t="str">
            <v>F502680</v>
          </cell>
          <cell r="C9221" t="str">
            <v>F502680</v>
          </cell>
          <cell r="D9221">
            <v>17</v>
          </cell>
          <cell r="E9221" t="str">
            <v>F</v>
          </cell>
        </row>
        <row r="9222">
          <cell r="B9222" t="str">
            <v>F520352</v>
          </cell>
          <cell r="C9222" t="str">
            <v>F520352</v>
          </cell>
          <cell r="D9222">
            <v>17</v>
          </cell>
          <cell r="E9222" t="str">
            <v>F</v>
          </cell>
        </row>
        <row r="9223">
          <cell r="B9223" t="str">
            <v>F520370</v>
          </cell>
          <cell r="C9223" t="str">
            <v>F520370</v>
          </cell>
          <cell r="D9223">
            <v>17</v>
          </cell>
          <cell r="E9223" t="str">
            <v>F</v>
          </cell>
        </row>
        <row r="9224">
          <cell r="B9224" t="str">
            <v>F520402</v>
          </cell>
          <cell r="C9224" t="str">
            <v>F520402</v>
          </cell>
          <cell r="D9224">
            <v>17</v>
          </cell>
          <cell r="E9224" t="str">
            <v>F</v>
          </cell>
        </row>
        <row r="9225">
          <cell r="B9225" t="str">
            <v>F520410</v>
          </cell>
          <cell r="C9225" t="str">
            <v>F520410</v>
          </cell>
          <cell r="D9225">
            <v>17</v>
          </cell>
          <cell r="E9225" t="str">
            <v>F</v>
          </cell>
        </row>
        <row r="9226">
          <cell r="B9226" t="str">
            <v>F520419</v>
          </cell>
          <cell r="C9226" t="str">
            <v>F520419</v>
          </cell>
          <cell r="D9226">
            <v>17</v>
          </cell>
          <cell r="E9226" t="str">
            <v>F</v>
          </cell>
        </row>
        <row r="9227">
          <cell r="B9227" t="str">
            <v>F521133</v>
          </cell>
          <cell r="C9227" t="str">
            <v>F521133</v>
          </cell>
          <cell r="D9227">
            <v>17</v>
          </cell>
          <cell r="E9227" t="str">
            <v>F</v>
          </cell>
        </row>
        <row r="9228">
          <cell r="B9228" t="str">
            <v>F521493</v>
          </cell>
          <cell r="C9228" t="str">
            <v>F521493</v>
          </cell>
          <cell r="D9228">
            <v>17</v>
          </cell>
          <cell r="E9228" t="str">
            <v>F</v>
          </cell>
        </row>
        <row r="9229">
          <cell r="B9229" t="str">
            <v>F521853</v>
          </cell>
          <cell r="C9229" t="str">
            <v>F521853</v>
          </cell>
          <cell r="D9229">
            <v>17</v>
          </cell>
          <cell r="E9229" t="str">
            <v>F</v>
          </cell>
        </row>
        <row r="9230">
          <cell r="B9230" t="str">
            <v>F522213</v>
          </cell>
          <cell r="C9230" t="str">
            <v>F522213</v>
          </cell>
          <cell r="D9230">
            <v>17</v>
          </cell>
          <cell r="E9230" t="str">
            <v>F</v>
          </cell>
        </row>
        <row r="9231">
          <cell r="B9231" t="str">
            <v>F522573</v>
          </cell>
          <cell r="C9231" t="str">
            <v>F522573</v>
          </cell>
          <cell r="D9231">
            <v>17</v>
          </cell>
          <cell r="E9231" t="str">
            <v>F</v>
          </cell>
        </row>
        <row r="9232">
          <cell r="B9232" t="str">
            <v>F522767</v>
          </cell>
          <cell r="C9232" t="str">
            <v>F522767</v>
          </cell>
          <cell r="D9232">
            <v>17</v>
          </cell>
          <cell r="E9232" t="str">
            <v>F</v>
          </cell>
        </row>
        <row r="9233">
          <cell r="B9233" t="str">
            <v>F522768</v>
          </cell>
          <cell r="C9233" t="str">
            <v>F522768</v>
          </cell>
          <cell r="D9233">
            <v>17</v>
          </cell>
          <cell r="E9233" t="str">
            <v>F</v>
          </cell>
        </row>
        <row r="9234">
          <cell r="B9234" t="str">
            <v>F522769</v>
          </cell>
          <cell r="C9234" t="str">
            <v>F522769</v>
          </cell>
          <cell r="D9234">
            <v>17</v>
          </cell>
          <cell r="E9234" t="str">
            <v>F</v>
          </cell>
        </row>
        <row r="9235">
          <cell r="B9235" t="str">
            <v>F523229</v>
          </cell>
          <cell r="C9235" t="str">
            <v>F523229</v>
          </cell>
          <cell r="D9235">
            <v>17</v>
          </cell>
          <cell r="E9235" t="str">
            <v>F</v>
          </cell>
        </row>
        <row r="9236">
          <cell r="B9236" t="str">
            <v>F523293</v>
          </cell>
          <cell r="C9236" t="str">
            <v>F523293</v>
          </cell>
          <cell r="D9236">
            <v>17</v>
          </cell>
          <cell r="E9236" t="str">
            <v>F</v>
          </cell>
        </row>
        <row r="9237">
          <cell r="B9237" t="str">
            <v>F525261</v>
          </cell>
          <cell r="C9237" t="str">
            <v>F525261</v>
          </cell>
          <cell r="D9237">
            <v>17</v>
          </cell>
          <cell r="E9237" t="str">
            <v>F</v>
          </cell>
        </row>
        <row r="9238">
          <cell r="B9238" t="str">
            <v>F525262</v>
          </cell>
          <cell r="C9238" t="str">
            <v>F525262</v>
          </cell>
          <cell r="D9238">
            <v>17</v>
          </cell>
          <cell r="E9238" t="str">
            <v>F</v>
          </cell>
        </row>
        <row r="9239">
          <cell r="B9239" t="str">
            <v>F525263</v>
          </cell>
          <cell r="C9239" t="str">
            <v>F525263</v>
          </cell>
          <cell r="D9239">
            <v>17</v>
          </cell>
          <cell r="E9239" t="str">
            <v>F</v>
          </cell>
        </row>
        <row r="9240">
          <cell r="B9240" t="str">
            <v>1000MTRDYUCCA</v>
          </cell>
          <cell r="C9240" t="str">
            <v>MTRDYUCCA</v>
          </cell>
          <cell r="D9240">
            <v>16</v>
          </cell>
          <cell r="E9240" t="str">
            <v>G</v>
          </cell>
        </row>
        <row r="9241">
          <cell r="B9241" t="str">
            <v>F523234</v>
          </cell>
          <cell r="C9241" t="str">
            <v>F523234</v>
          </cell>
          <cell r="D9241">
            <v>17</v>
          </cell>
          <cell r="E9241" t="str">
            <v>F</v>
          </cell>
        </row>
        <row r="9242">
          <cell r="B9242" t="str">
            <v>F523302</v>
          </cell>
          <cell r="C9242" t="str">
            <v>F523302</v>
          </cell>
          <cell r="D9242">
            <v>17</v>
          </cell>
          <cell r="E9242" t="str">
            <v>F</v>
          </cell>
        </row>
        <row r="9243">
          <cell r="B9243" t="str">
            <v>F525306</v>
          </cell>
          <cell r="C9243" t="str">
            <v>F525306</v>
          </cell>
          <cell r="D9243">
            <v>17</v>
          </cell>
          <cell r="E9243" t="str">
            <v>F</v>
          </cell>
        </row>
        <row r="9244">
          <cell r="B9244" t="str">
            <v>F525307</v>
          </cell>
          <cell r="C9244" t="str">
            <v>F525307</v>
          </cell>
          <cell r="D9244">
            <v>17</v>
          </cell>
          <cell r="E9244" t="str">
            <v>F</v>
          </cell>
        </row>
        <row r="9245">
          <cell r="B9245" t="str">
            <v>F525308</v>
          </cell>
          <cell r="C9245" t="str">
            <v>F525308</v>
          </cell>
          <cell r="D9245">
            <v>17</v>
          </cell>
          <cell r="E9245" t="str">
            <v>F</v>
          </cell>
        </row>
        <row r="9246">
          <cell r="B9246" t="str">
            <v>F525309</v>
          </cell>
          <cell r="C9246" t="str">
            <v>F525309</v>
          </cell>
          <cell r="D9246">
            <v>17</v>
          </cell>
          <cell r="E9246" t="str">
            <v>F</v>
          </cell>
        </row>
        <row r="9247">
          <cell r="B9247" t="str">
            <v>F525310</v>
          </cell>
          <cell r="C9247" t="str">
            <v>F525310</v>
          </cell>
          <cell r="D9247">
            <v>17</v>
          </cell>
          <cell r="E9247" t="str">
            <v>F</v>
          </cell>
        </row>
        <row r="9248">
          <cell r="B9248" t="str">
            <v>F525311</v>
          </cell>
          <cell r="C9248" t="str">
            <v>F525311</v>
          </cell>
          <cell r="D9248">
            <v>17</v>
          </cell>
          <cell r="E9248" t="str">
            <v>F</v>
          </cell>
        </row>
        <row r="9249">
          <cell r="B9249" t="str">
            <v>F525312</v>
          </cell>
          <cell r="C9249" t="str">
            <v>F525312</v>
          </cell>
          <cell r="D9249">
            <v>17</v>
          </cell>
          <cell r="E9249" t="str">
            <v>F</v>
          </cell>
        </row>
        <row r="9250">
          <cell r="B9250" t="str">
            <v>1000OFADYUCCA</v>
          </cell>
          <cell r="C9250" t="str">
            <v>OFADYUCCA</v>
          </cell>
          <cell r="D9250">
            <v>16</v>
          </cell>
          <cell r="E9250" t="str">
            <v>G</v>
          </cell>
        </row>
        <row r="9251">
          <cell r="B9251" t="str">
            <v>F502688</v>
          </cell>
          <cell r="C9251" t="str">
            <v>F502688</v>
          </cell>
          <cell r="D9251">
            <v>17</v>
          </cell>
          <cell r="E9251" t="str">
            <v>F</v>
          </cell>
        </row>
        <row r="9252">
          <cell r="B9252" t="str">
            <v>F523277</v>
          </cell>
          <cell r="C9252" t="str">
            <v>F523277</v>
          </cell>
          <cell r="D9252">
            <v>17</v>
          </cell>
          <cell r="E9252" t="str">
            <v>F</v>
          </cell>
        </row>
        <row r="9253">
          <cell r="B9253" t="str">
            <v>1000SEDIVDCM</v>
          </cell>
          <cell r="C9253" t="str">
            <v>SEDIVDCM</v>
          </cell>
          <cell r="D9253">
            <v>8</v>
          </cell>
          <cell r="E9253" t="str">
            <v>G</v>
          </cell>
        </row>
        <row r="9254">
          <cell r="B9254" t="str">
            <v>1000CATALINA</v>
          </cell>
          <cell r="C9254" t="str">
            <v>CATALINA</v>
          </cell>
          <cell r="D9254">
            <v>10</v>
          </cell>
          <cell r="E9254" t="str">
            <v>G</v>
          </cell>
        </row>
        <row r="9255">
          <cell r="B9255" t="str">
            <v>F500314</v>
          </cell>
          <cell r="C9255" t="str">
            <v>F500314</v>
          </cell>
          <cell r="D9255">
            <v>11</v>
          </cell>
          <cell r="E9255" t="str">
            <v>F</v>
          </cell>
        </row>
        <row r="9256">
          <cell r="B9256" t="str">
            <v>F502556</v>
          </cell>
          <cell r="C9256" t="str">
            <v>F502556</v>
          </cell>
          <cell r="D9256">
            <v>11</v>
          </cell>
          <cell r="E9256" t="str">
            <v>F</v>
          </cell>
        </row>
        <row r="9257">
          <cell r="B9257" t="str">
            <v>F502557</v>
          </cell>
          <cell r="C9257" t="str">
            <v>F502557</v>
          </cell>
          <cell r="D9257">
            <v>11</v>
          </cell>
          <cell r="E9257" t="str">
            <v>F</v>
          </cell>
        </row>
        <row r="9258">
          <cell r="B9258" t="str">
            <v>F502558</v>
          </cell>
          <cell r="C9258" t="str">
            <v>F502558</v>
          </cell>
          <cell r="D9258">
            <v>11</v>
          </cell>
          <cell r="E9258" t="str">
            <v>F</v>
          </cell>
        </row>
        <row r="9259">
          <cell r="B9259" t="str">
            <v>F502559</v>
          </cell>
          <cell r="C9259" t="str">
            <v>F502559</v>
          </cell>
          <cell r="D9259">
            <v>11</v>
          </cell>
          <cell r="E9259" t="str">
            <v>F</v>
          </cell>
        </row>
        <row r="9260">
          <cell r="B9260" t="str">
            <v>F502560</v>
          </cell>
          <cell r="C9260" t="str">
            <v>F502560</v>
          </cell>
          <cell r="D9260">
            <v>11</v>
          </cell>
          <cell r="E9260" t="str">
            <v>F</v>
          </cell>
        </row>
        <row r="9261">
          <cell r="B9261" t="str">
            <v>F502561</v>
          </cell>
          <cell r="C9261" t="str">
            <v>F502561</v>
          </cell>
          <cell r="D9261">
            <v>11</v>
          </cell>
          <cell r="E9261" t="str">
            <v>F</v>
          </cell>
        </row>
        <row r="9262">
          <cell r="B9262" t="str">
            <v>F520921</v>
          </cell>
          <cell r="C9262" t="str">
            <v>F520921</v>
          </cell>
          <cell r="D9262">
            <v>11</v>
          </cell>
          <cell r="E9262" t="str">
            <v>F</v>
          </cell>
        </row>
        <row r="9263">
          <cell r="B9263" t="str">
            <v>F521281</v>
          </cell>
          <cell r="C9263" t="str">
            <v>F521281</v>
          </cell>
          <cell r="D9263">
            <v>11</v>
          </cell>
          <cell r="E9263" t="str">
            <v>F</v>
          </cell>
        </row>
        <row r="9264">
          <cell r="B9264" t="str">
            <v>F521641</v>
          </cell>
          <cell r="C9264" t="str">
            <v>F521641</v>
          </cell>
          <cell r="D9264">
            <v>11</v>
          </cell>
          <cell r="E9264" t="str">
            <v>F</v>
          </cell>
        </row>
        <row r="9265">
          <cell r="B9265" t="str">
            <v>F522001</v>
          </cell>
          <cell r="C9265" t="str">
            <v>F522001</v>
          </cell>
          <cell r="D9265">
            <v>11</v>
          </cell>
          <cell r="E9265" t="str">
            <v>F</v>
          </cell>
        </row>
        <row r="9266">
          <cell r="B9266" t="str">
            <v>F522361</v>
          </cell>
          <cell r="C9266" t="str">
            <v>F522361</v>
          </cell>
          <cell r="D9266">
            <v>11</v>
          </cell>
          <cell r="E9266" t="str">
            <v>F</v>
          </cell>
        </row>
        <row r="9267">
          <cell r="B9267" t="str">
            <v>F523365</v>
          </cell>
          <cell r="C9267" t="str">
            <v>F523365</v>
          </cell>
          <cell r="D9267">
            <v>11</v>
          </cell>
          <cell r="E9267" t="str">
            <v>F</v>
          </cell>
        </row>
        <row r="9268">
          <cell r="B9268" t="str">
            <v>F523431</v>
          </cell>
          <cell r="C9268" t="str">
            <v>F523431</v>
          </cell>
          <cell r="D9268">
            <v>11</v>
          </cell>
          <cell r="E9268" t="str">
            <v>F</v>
          </cell>
        </row>
        <row r="9269">
          <cell r="B9269" t="str">
            <v>1000CATDSL</v>
          </cell>
          <cell r="C9269" t="str">
            <v>CATDSL</v>
          </cell>
          <cell r="D9269">
            <v>12</v>
          </cell>
          <cell r="E9269" t="str">
            <v>G</v>
          </cell>
        </row>
        <row r="9270">
          <cell r="B9270" t="str">
            <v>F502191</v>
          </cell>
          <cell r="C9270" t="str">
            <v>F502191</v>
          </cell>
          <cell r="D9270">
            <v>13</v>
          </cell>
          <cell r="E9270" t="str">
            <v>F</v>
          </cell>
        </row>
        <row r="9271">
          <cell r="B9271" t="str">
            <v>F502192</v>
          </cell>
          <cell r="C9271" t="str">
            <v>F502192</v>
          </cell>
          <cell r="D9271">
            <v>13</v>
          </cell>
          <cell r="E9271" t="str">
            <v>F</v>
          </cell>
        </row>
        <row r="9272">
          <cell r="B9272" t="str">
            <v>F502193</v>
          </cell>
          <cell r="C9272" t="str">
            <v>F502193</v>
          </cell>
          <cell r="D9272">
            <v>13</v>
          </cell>
          <cell r="E9272" t="str">
            <v>F</v>
          </cell>
        </row>
        <row r="9273">
          <cell r="B9273" t="str">
            <v>F502476</v>
          </cell>
          <cell r="C9273" t="str">
            <v>F502476</v>
          </cell>
          <cell r="D9273">
            <v>13</v>
          </cell>
          <cell r="E9273" t="str">
            <v>F</v>
          </cell>
        </row>
        <row r="9274">
          <cell r="B9274" t="str">
            <v>F502477</v>
          </cell>
          <cell r="C9274" t="str">
            <v>F502477</v>
          </cell>
          <cell r="D9274">
            <v>13</v>
          </cell>
          <cell r="E9274" t="str">
            <v>F</v>
          </cell>
        </row>
        <row r="9275">
          <cell r="B9275" t="str">
            <v>F502478</v>
          </cell>
          <cell r="C9275" t="str">
            <v>F502478</v>
          </cell>
          <cell r="D9275">
            <v>13</v>
          </cell>
          <cell r="E9275" t="str">
            <v>F</v>
          </cell>
        </row>
        <row r="9276">
          <cell r="B9276" t="str">
            <v>F502480</v>
          </cell>
          <cell r="C9276" t="str">
            <v>F502480</v>
          </cell>
          <cell r="D9276">
            <v>13</v>
          </cell>
          <cell r="E9276" t="str">
            <v>F</v>
          </cell>
        </row>
        <row r="9277">
          <cell r="B9277" t="str">
            <v>F502481</v>
          </cell>
          <cell r="C9277" t="str">
            <v>F502481</v>
          </cell>
          <cell r="D9277">
            <v>13</v>
          </cell>
          <cell r="E9277" t="str">
            <v>F</v>
          </cell>
        </row>
        <row r="9278">
          <cell r="B9278" t="str">
            <v>F502482</v>
          </cell>
          <cell r="C9278" t="str">
            <v>F502482</v>
          </cell>
          <cell r="D9278">
            <v>13</v>
          </cell>
          <cell r="E9278" t="str">
            <v>F</v>
          </cell>
        </row>
        <row r="9279">
          <cell r="B9279" t="str">
            <v>F502483</v>
          </cell>
          <cell r="C9279" t="str">
            <v>F502483</v>
          </cell>
          <cell r="D9279">
            <v>13</v>
          </cell>
          <cell r="E9279" t="str">
            <v>F</v>
          </cell>
        </row>
        <row r="9280">
          <cell r="B9280" t="str">
            <v>F520683</v>
          </cell>
          <cell r="C9280" t="str">
            <v>F520683</v>
          </cell>
          <cell r="D9280">
            <v>13</v>
          </cell>
          <cell r="E9280" t="str">
            <v>F</v>
          </cell>
        </row>
        <row r="9281">
          <cell r="B9281" t="str">
            <v>F520994</v>
          </cell>
          <cell r="C9281" t="str">
            <v>F520994</v>
          </cell>
          <cell r="D9281">
            <v>13</v>
          </cell>
          <cell r="E9281" t="str">
            <v>F</v>
          </cell>
        </row>
        <row r="9282">
          <cell r="B9282" t="str">
            <v>F521354</v>
          </cell>
          <cell r="C9282" t="str">
            <v>F521354</v>
          </cell>
          <cell r="D9282">
            <v>13</v>
          </cell>
          <cell r="E9282" t="str">
            <v>F</v>
          </cell>
        </row>
        <row r="9283">
          <cell r="B9283" t="str">
            <v>F521714</v>
          </cell>
          <cell r="C9283" t="str">
            <v>F521714</v>
          </cell>
          <cell r="D9283">
            <v>13</v>
          </cell>
          <cell r="E9283" t="str">
            <v>F</v>
          </cell>
        </row>
        <row r="9284">
          <cell r="B9284" t="str">
            <v>F522074</v>
          </cell>
          <cell r="C9284" t="str">
            <v>F522074</v>
          </cell>
          <cell r="D9284">
            <v>13</v>
          </cell>
          <cell r="E9284" t="str">
            <v>F</v>
          </cell>
        </row>
        <row r="9285">
          <cell r="B9285" t="str">
            <v>F522434</v>
          </cell>
          <cell r="C9285" t="str">
            <v>F522434</v>
          </cell>
          <cell r="D9285">
            <v>13</v>
          </cell>
          <cell r="E9285" t="str">
            <v>F</v>
          </cell>
        </row>
        <row r="9286">
          <cell r="B9286" t="str">
            <v>1000CATELE</v>
          </cell>
          <cell r="C9286" t="str">
            <v>CATELE</v>
          </cell>
          <cell r="D9286">
            <v>12</v>
          </cell>
          <cell r="E9286" t="str">
            <v>G</v>
          </cell>
        </row>
        <row r="9287">
          <cell r="B9287" t="str">
            <v>F520680</v>
          </cell>
          <cell r="C9287" t="str">
            <v>F520680</v>
          </cell>
          <cell r="D9287">
            <v>13</v>
          </cell>
          <cell r="E9287" t="str">
            <v>F</v>
          </cell>
        </row>
        <row r="9288">
          <cell r="B9288" t="str">
            <v>F521186</v>
          </cell>
          <cell r="C9288" t="str">
            <v>F521186</v>
          </cell>
          <cell r="D9288">
            <v>13</v>
          </cell>
          <cell r="E9288" t="str">
            <v>F</v>
          </cell>
        </row>
        <row r="9289">
          <cell r="B9289" t="str">
            <v>F521546</v>
          </cell>
          <cell r="C9289" t="str">
            <v>F521546</v>
          </cell>
          <cell r="D9289">
            <v>13</v>
          </cell>
          <cell r="E9289" t="str">
            <v>F</v>
          </cell>
        </row>
        <row r="9290">
          <cell r="B9290" t="str">
            <v>F521906</v>
          </cell>
          <cell r="C9290" t="str">
            <v>F521906</v>
          </cell>
          <cell r="D9290">
            <v>13</v>
          </cell>
          <cell r="E9290" t="str">
            <v>F</v>
          </cell>
        </row>
        <row r="9291">
          <cell r="B9291" t="str">
            <v>F522266</v>
          </cell>
          <cell r="C9291" t="str">
            <v>F522266</v>
          </cell>
          <cell r="D9291">
            <v>13</v>
          </cell>
          <cell r="E9291" t="str">
            <v>F</v>
          </cell>
        </row>
        <row r="9292">
          <cell r="B9292" t="str">
            <v>F522626</v>
          </cell>
          <cell r="C9292" t="str">
            <v>F522626</v>
          </cell>
          <cell r="D9292">
            <v>13</v>
          </cell>
          <cell r="E9292" t="str">
            <v>F</v>
          </cell>
        </row>
        <row r="9293">
          <cell r="B9293" t="str">
            <v>F523353</v>
          </cell>
          <cell r="C9293" t="str">
            <v>F523353</v>
          </cell>
          <cell r="D9293">
            <v>13</v>
          </cell>
          <cell r="E9293" t="str">
            <v>F</v>
          </cell>
        </row>
        <row r="9294">
          <cell r="B9294" t="str">
            <v>1000CATDIST</v>
          </cell>
          <cell r="C9294" t="str">
            <v>CATDIST</v>
          </cell>
          <cell r="D9294">
            <v>14</v>
          </cell>
          <cell r="E9294" t="str">
            <v>G</v>
          </cell>
        </row>
        <row r="9295">
          <cell r="B9295" t="str">
            <v>1000FSRCATA</v>
          </cell>
          <cell r="C9295" t="str">
            <v>FSRCATA</v>
          </cell>
          <cell r="D9295">
            <v>16</v>
          </cell>
          <cell r="E9295" t="str">
            <v>G</v>
          </cell>
        </row>
        <row r="9296">
          <cell r="B9296" t="str">
            <v>F502496</v>
          </cell>
          <cell r="C9296" t="str">
            <v>F502496</v>
          </cell>
          <cell r="D9296">
            <v>17</v>
          </cell>
          <cell r="E9296" t="str">
            <v>F</v>
          </cell>
        </row>
        <row r="9297">
          <cell r="B9297" t="str">
            <v>F502510</v>
          </cell>
          <cell r="C9297" t="str">
            <v>F502510</v>
          </cell>
          <cell r="D9297">
            <v>17</v>
          </cell>
          <cell r="E9297" t="str">
            <v>F</v>
          </cell>
        </row>
        <row r="9298">
          <cell r="B9298" t="str">
            <v>F520047</v>
          </cell>
          <cell r="C9298" t="str">
            <v>F520047</v>
          </cell>
          <cell r="D9298">
            <v>17</v>
          </cell>
          <cell r="E9298" t="str">
            <v>F</v>
          </cell>
        </row>
        <row r="9299">
          <cell r="B9299" t="str">
            <v>F520350</v>
          </cell>
          <cell r="C9299" t="str">
            <v>F520350</v>
          </cell>
          <cell r="D9299">
            <v>17</v>
          </cell>
          <cell r="E9299" t="str">
            <v>F</v>
          </cell>
        </row>
        <row r="9300">
          <cell r="B9300" t="str">
            <v>F520368</v>
          </cell>
          <cell r="C9300" t="str">
            <v>F520368</v>
          </cell>
          <cell r="D9300">
            <v>17</v>
          </cell>
          <cell r="E9300" t="str">
            <v>F</v>
          </cell>
        </row>
        <row r="9301">
          <cell r="B9301" t="str">
            <v>F520996</v>
          </cell>
          <cell r="C9301" t="str">
            <v>F520996</v>
          </cell>
          <cell r="D9301">
            <v>17</v>
          </cell>
          <cell r="E9301" t="str">
            <v>F</v>
          </cell>
        </row>
        <row r="9302">
          <cell r="B9302" t="str">
            <v>F521356</v>
          </cell>
          <cell r="C9302" t="str">
            <v>F521356</v>
          </cell>
          <cell r="D9302">
            <v>17</v>
          </cell>
          <cell r="E9302" t="str">
            <v>F</v>
          </cell>
        </row>
        <row r="9303">
          <cell r="B9303" t="str">
            <v>F521716</v>
          </cell>
          <cell r="C9303" t="str">
            <v>F521716</v>
          </cell>
          <cell r="D9303">
            <v>17</v>
          </cell>
          <cell r="E9303" t="str">
            <v>F</v>
          </cell>
        </row>
        <row r="9304">
          <cell r="B9304" t="str">
            <v>F522076</v>
          </cell>
          <cell r="C9304" t="str">
            <v>F522076</v>
          </cell>
          <cell r="D9304">
            <v>17</v>
          </cell>
          <cell r="E9304" t="str">
            <v>F</v>
          </cell>
        </row>
        <row r="9305">
          <cell r="B9305" t="str">
            <v>F522436</v>
          </cell>
          <cell r="C9305" t="str">
            <v>F522436</v>
          </cell>
          <cell r="D9305">
            <v>17</v>
          </cell>
          <cell r="E9305" t="str">
            <v>F</v>
          </cell>
        </row>
        <row r="9306">
          <cell r="B9306" t="str">
            <v>F523243</v>
          </cell>
          <cell r="C9306" t="str">
            <v>F523243</v>
          </cell>
          <cell r="D9306">
            <v>17</v>
          </cell>
          <cell r="E9306" t="str">
            <v>F</v>
          </cell>
        </row>
        <row r="9307">
          <cell r="B9307" t="str">
            <v>F523291</v>
          </cell>
          <cell r="C9307" t="str">
            <v>F523291</v>
          </cell>
          <cell r="D9307">
            <v>17</v>
          </cell>
          <cell r="E9307" t="str">
            <v>F</v>
          </cell>
        </row>
        <row r="9308">
          <cell r="B9308" t="str">
            <v>1000MTRDCATA</v>
          </cell>
          <cell r="C9308" t="str">
            <v>MTRDCATA</v>
          </cell>
          <cell r="D9308">
            <v>16</v>
          </cell>
          <cell r="E9308" t="str">
            <v>G</v>
          </cell>
        </row>
        <row r="9309">
          <cell r="B9309" t="str">
            <v>1000FCCATSC</v>
          </cell>
          <cell r="C9309" t="str">
            <v>FCCATSC</v>
          </cell>
          <cell r="D9309">
            <v>14</v>
          </cell>
          <cell r="E9309" t="str">
            <v>G</v>
          </cell>
        </row>
        <row r="9310">
          <cell r="B9310" t="str">
            <v>F501968</v>
          </cell>
          <cell r="C9310" t="str">
            <v>F501968</v>
          </cell>
          <cell r="D9310">
            <v>15</v>
          </cell>
          <cell r="E9310" t="str">
            <v>F</v>
          </cell>
        </row>
        <row r="9311">
          <cell r="B9311" t="str">
            <v>F501969</v>
          </cell>
          <cell r="C9311" t="str">
            <v>F501969</v>
          </cell>
          <cell r="D9311">
            <v>15</v>
          </cell>
          <cell r="E9311" t="str">
            <v>F</v>
          </cell>
        </row>
        <row r="9312">
          <cell r="B9312" t="str">
            <v>F502171</v>
          </cell>
          <cell r="C9312" t="str">
            <v>F502171</v>
          </cell>
          <cell r="D9312">
            <v>15</v>
          </cell>
          <cell r="E9312" t="str">
            <v>F</v>
          </cell>
        </row>
        <row r="9313">
          <cell r="B9313" t="str">
            <v>F502172</v>
          </cell>
          <cell r="C9313" t="str">
            <v>F502172</v>
          </cell>
          <cell r="D9313">
            <v>15</v>
          </cell>
          <cell r="E9313" t="str">
            <v>F</v>
          </cell>
        </row>
        <row r="9314">
          <cell r="B9314" t="str">
            <v>F502173</v>
          </cell>
          <cell r="C9314" t="str">
            <v>F502173</v>
          </cell>
          <cell r="D9314">
            <v>15</v>
          </cell>
          <cell r="E9314" t="str">
            <v>F</v>
          </cell>
        </row>
        <row r="9315">
          <cell r="B9315" t="str">
            <v>F502174</v>
          </cell>
          <cell r="C9315" t="str">
            <v>F502174</v>
          </cell>
          <cell r="D9315">
            <v>15</v>
          </cell>
          <cell r="E9315" t="str">
            <v>F</v>
          </cell>
        </row>
        <row r="9316">
          <cell r="B9316" t="str">
            <v>F502175</v>
          </cell>
          <cell r="C9316" t="str">
            <v>F502175</v>
          </cell>
          <cell r="D9316">
            <v>15</v>
          </cell>
          <cell r="E9316" t="str">
            <v>F</v>
          </cell>
        </row>
        <row r="9317">
          <cell r="B9317" t="str">
            <v>F502176</v>
          </cell>
          <cell r="C9317" t="str">
            <v>F502176</v>
          </cell>
          <cell r="D9317">
            <v>15</v>
          </cell>
          <cell r="E9317" t="str">
            <v>F</v>
          </cell>
        </row>
        <row r="9318">
          <cell r="B9318" t="str">
            <v>F502177</v>
          </cell>
          <cell r="C9318" t="str">
            <v>F502177</v>
          </cell>
          <cell r="D9318">
            <v>15</v>
          </cell>
          <cell r="E9318" t="str">
            <v>F</v>
          </cell>
        </row>
        <row r="9319">
          <cell r="B9319" t="str">
            <v>F502178</v>
          </cell>
          <cell r="C9319" t="str">
            <v>F502178</v>
          </cell>
          <cell r="D9319">
            <v>15</v>
          </cell>
          <cell r="E9319" t="str">
            <v>F</v>
          </cell>
        </row>
        <row r="9320">
          <cell r="B9320" t="str">
            <v>F502179</v>
          </cell>
          <cell r="C9320" t="str">
            <v>F502179</v>
          </cell>
          <cell r="D9320">
            <v>15</v>
          </cell>
          <cell r="E9320" t="str">
            <v>F</v>
          </cell>
        </row>
        <row r="9321">
          <cell r="B9321" t="str">
            <v>F502180</v>
          </cell>
          <cell r="C9321" t="str">
            <v>F502180</v>
          </cell>
          <cell r="D9321">
            <v>15</v>
          </cell>
          <cell r="E9321" t="str">
            <v>F</v>
          </cell>
        </row>
        <row r="9322">
          <cell r="B9322" t="str">
            <v>F502181</v>
          </cell>
          <cell r="C9322" t="str">
            <v>F502181</v>
          </cell>
          <cell r="D9322">
            <v>15</v>
          </cell>
          <cell r="E9322" t="str">
            <v>F</v>
          </cell>
        </row>
        <row r="9323">
          <cell r="B9323" t="str">
            <v>F502183</v>
          </cell>
          <cell r="C9323" t="str">
            <v>F502183</v>
          </cell>
          <cell r="D9323">
            <v>15</v>
          </cell>
          <cell r="E9323" t="str">
            <v>F</v>
          </cell>
        </row>
        <row r="9324">
          <cell r="B9324" t="str">
            <v>F502186</v>
          </cell>
          <cell r="C9324" t="str">
            <v>F502186</v>
          </cell>
          <cell r="D9324">
            <v>15</v>
          </cell>
          <cell r="E9324" t="str">
            <v>F</v>
          </cell>
        </row>
        <row r="9325">
          <cell r="B9325" t="str">
            <v>F502467</v>
          </cell>
          <cell r="C9325" t="str">
            <v>F502467</v>
          </cell>
          <cell r="D9325">
            <v>15</v>
          </cell>
          <cell r="E9325" t="str">
            <v>F</v>
          </cell>
        </row>
        <row r="9326">
          <cell r="B9326" t="str">
            <v>F502485</v>
          </cell>
          <cell r="C9326" t="str">
            <v>F502485</v>
          </cell>
          <cell r="D9326">
            <v>15</v>
          </cell>
          <cell r="E9326" t="str">
            <v>F</v>
          </cell>
        </row>
        <row r="9327">
          <cell r="B9327" t="str">
            <v>F502486</v>
          </cell>
          <cell r="C9327" t="str">
            <v>F502486</v>
          </cell>
          <cell r="D9327">
            <v>15</v>
          </cell>
          <cell r="E9327" t="str">
            <v>F</v>
          </cell>
        </row>
        <row r="9328">
          <cell r="B9328" t="str">
            <v>F502487</v>
          </cell>
          <cell r="C9328" t="str">
            <v>F502487</v>
          </cell>
          <cell r="D9328">
            <v>15</v>
          </cell>
          <cell r="E9328" t="str">
            <v>F</v>
          </cell>
        </row>
        <row r="9329">
          <cell r="B9329" t="str">
            <v>F502488</v>
          </cell>
          <cell r="C9329" t="str">
            <v>F502488</v>
          </cell>
          <cell r="D9329">
            <v>15</v>
          </cell>
          <cell r="E9329" t="str">
            <v>F</v>
          </cell>
        </row>
        <row r="9330">
          <cell r="B9330" t="str">
            <v>F502489</v>
          </cell>
          <cell r="C9330" t="str">
            <v>F502489</v>
          </cell>
          <cell r="D9330">
            <v>15</v>
          </cell>
          <cell r="E9330" t="str">
            <v>F</v>
          </cell>
        </row>
        <row r="9331">
          <cell r="B9331" t="str">
            <v>F502490</v>
          </cell>
          <cell r="C9331" t="str">
            <v>F502490</v>
          </cell>
          <cell r="D9331">
            <v>15</v>
          </cell>
          <cell r="E9331" t="str">
            <v>F</v>
          </cell>
        </row>
        <row r="9332">
          <cell r="B9332" t="str">
            <v>F502491</v>
          </cell>
          <cell r="C9332" t="str">
            <v>F502491</v>
          </cell>
          <cell r="D9332">
            <v>15</v>
          </cell>
          <cell r="E9332" t="str">
            <v>F</v>
          </cell>
        </row>
        <row r="9333">
          <cell r="B9333" t="str">
            <v>F502492</v>
          </cell>
          <cell r="C9333" t="str">
            <v>F502492</v>
          </cell>
          <cell r="D9333">
            <v>15</v>
          </cell>
          <cell r="E9333" t="str">
            <v>F</v>
          </cell>
        </row>
        <row r="9334">
          <cell r="B9334" t="str">
            <v>F502493</v>
          </cell>
          <cell r="C9334" t="str">
            <v>F502493</v>
          </cell>
          <cell r="D9334">
            <v>15</v>
          </cell>
          <cell r="E9334" t="str">
            <v>F</v>
          </cell>
        </row>
        <row r="9335">
          <cell r="B9335" t="str">
            <v>F502494</v>
          </cell>
          <cell r="C9335" t="str">
            <v>F502494</v>
          </cell>
          <cell r="D9335">
            <v>15</v>
          </cell>
          <cell r="E9335" t="str">
            <v>F</v>
          </cell>
        </row>
        <row r="9336">
          <cell r="B9336" t="str">
            <v>F502495</v>
          </cell>
          <cell r="C9336" t="str">
            <v>F502495</v>
          </cell>
          <cell r="D9336">
            <v>15</v>
          </cell>
          <cell r="E9336" t="str">
            <v>F</v>
          </cell>
        </row>
        <row r="9337">
          <cell r="B9337" t="str">
            <v>F502497</v>
          </cell>
          <cell r="C9337" t="str">
            <v>F502497</v>
          </cell>
          <cell r="D9337">
            <v>15</v>
          </cell>
          <cell r="E9337" t="str">
            <v>F</v>
          </cell>
        </row>
        <row r="9338">
          <cell r="B9338" t="str">
            <v>F502500</v>
          </cell>
          <cell r="C9338" t="str">
            <v>F502500</v>
          </cell>
          <cell r="D9338">
            <v>15</v>
          </cell>
          <cell r="E9338" t="str">
            <v>F</v>
          </cell>
        </row>
        <row r="9339">
          <cell r="B9339" t="str">
            <v>F502501</v>
          </cell>
          <cell r="C9339" t="str">
            <v>F502501</v>
          </cell>
          <cell r="D9339">
            <v>15</v>
          </cell>
          <cell r="E9339" t="str">
            <v>F</v>
          </cell>
        </row>
        <row r="9340">
          <cell r="B9340" t="str">
            <v>F502504</v>
          </cell>
          <cell r="C9340" t="str">
            <v>F502504</v>
          </cell>
          <cell r="D9340">
            <v>15</v>
          </cell>
          <cell r="E9340" t="str">
            <v>F</v>
          </cell>
        </row>
        <row r="9341">
          <cell r="B9341" t="str">
            <v>F502505</v>
          </cell>
          <cell r="C9341" t="str">
            <v>F502505</v>
          </cell>
          <cell r="D9341">
            <v>15</v>
          </cell>
          <cell r="E9341" t="str">
            <v>F</v>
          </cell>
        </row>
        <row r="9342">
          <cell r="B9342" t="str">
            <v>F502506</v>
          </cell>
          <cell r="C9342" t="str">
            <v>F502506</v>
          </cell>
          <cell r="D9342">
            <v>15</v>
          </cell>
          <cell r="E9342" t="str">
            <v>F</v>
          </cell>
        </row>
        <row r="9343">
          <cell r="B9343" t="str">
            <v>F502507</v>
          </cell>
          <cell r="C9343" t="str">
            <v>F502507</v>
          </cell>
          <cell r="D9343">
            <v>15</v>
          </cell>
          <cell r="E9343" t="str">
            <v>F</v>
          </cell>
        </row>
        <row r="9344">
          <cell r="B9344" t="str">
            <v>F502508</v>
          </cell>
          <cell r="C9344" t="str">
            <v>F502508</v>
          </cell>
          <cell r="D9344">
            <v>15</v>
          </cell>
          <cell r="E9344" t="str">
            <v>F</v>
          </cell>
        </row>
        <row r="9345">
          <cell r="B9345" t="str">
            <v>F502509</v>
          </cell>
          <cell r="C9345" t="str">
            <v>F502509</v>
          </cell>
          <cell r="D9345">
            <v>15</v>
          </cell>
          <cell r="E9345" t="str">
            <v>F</v>
          </cell>
        </row>
        <row r="9346">
          <cell r="B9346" t="str">
            <v>F502511</v>
          </cell>
          <cell r="C9346" t="str">
            <v>F502511</v>
          </cell>
          <cell r="D9346">
            <v>15</v>
          </cell>
          <cell r="E9346" t="str">
            <v>F</v>
          </cell>
        </row>
        <row r="9347">
          <cell r="B9347" t="str">
            <v>F502512</v>
          </cell>
          <cell r="C9347" t="str">
            <v>F502512</v>
          </cell>
          <cell r="D9347">
            <v>15</v>
          </cell>
          <cell r="E9347" t="str">
            <v>F</v>
          </cell>
        </row>
        <row r="9348">
          <cell r="B9348" t="str">
            <v>F520001</v>
          </cell>
          <cell r="C9348" t="str">
            <v>F520001</v>
          </cell>
          <cell r="D9348">
            <v>15</v>
          </cell>
          <cell r="E9348" t="str">
            <v>F</v>
          </cell>
        </row>
        <row r="9349">
          <cell r="B9349" t="str">
            <v>F520239</v>
          </cell>
          <cell r="C9349" t="str">
            <v>F520239</v>
          </cell>
          <cell r="D9349">
            <v>15</v>
          </cell>
          <cell r="E9349" t="str">
            <v>F</v>
          </cell>
        </row>
        <row r="9350">
          <cell r="B9350" t="str">
            <v>F520240</v>
          </cell>
          <cell r="C9350" t="str">
            <v>F520240</v>
          </cell>
          <cell r="D9350">
            <v>15</v>
          </cell>
          <cell r="E9350" t="str">
            <v>F</v>
          </cell>
        </row>
        <row r="9351">
          <cell r="B9351" t="str">
            <v>F520274</v>
          </cell>
          <cell r="C9351" t="str">
            <v>F520274</v>
          </cell>
          <cell r="D9351">
            <v>15</v>
          </cell>
          <cell r="E9351" t="str">
            <v>F</v>
          </cell>
        </row>
        <row r="9352">
          <cell r="B9352" t="str">
            <v>F520275</v>
          </cell>
          <cell r="C9352" t="str">
            <v>F520275</v>
          </cell>
          <cell r="D9352">
            <v>15</v>
          </cell>
          <cell r="E9352" t="str">
            <v>F</v>
          </cell>
        </row>
        <row r="9353">
          <cell r="B9353" t="str">
            <v>F520310</v>
          </cell>
          <cell r="C9353" t="str">
            <v>F520310</v>
          </cell>
          <cell r="D9353">
            <v>15</v>
          </cell>
          <cell r="E9353" t="str">
            <v>F</v>
          </cell>
        </row>
        <row r="9354">
          <cell r="B9354" t="str">
            <v>F520340</v>
          </cell>
          <cell r="C9354" t="str">
            <v>F520340</v>
          </cell>
          <cell r="D9354">
            <v>15</v>
          </cell>
          <cell r="E9354" t="str">
            <v>F</v>
          </cell>
        </row>
        <row r="9355">
          <cell r="B9355" t="str">
            <v>F520433</v>
          </cell>
          <cell r="C9355" t="str">
            <v>F520433</v>
          </cell>
          <cell r="D9355">
            <v>15</v>
          </cell>
          <cell r="E9355" t="str">
            <v>F</v>
          </cell>
        </row>
        <row r="9356">
          <cell r="B9356" t="str">
            <v>F520463</v>
          </cell>
          <cell r="C9356" t="str">
            <v>F520463</v>
          </cell>
          <cell r="D9356">
            <v>15</v>
          </cell>
          <cell r="E9356" t="str">
            <v>F</v>
          </cell>
        </row>
        <row r="9357">
          <cell r="B9357" t="str">
            <v>F520648</v>
          </cell>
          <cell r="C9357" t="str">
            <v>F520648</v>
          </cell>
          <cell r="D9357">
            <v>15</v>
          </cell>
          <cell r="E9357" t="str">
            <v>F</v>
          </cell>
        </row>
        <row r="9358">
          <cell r="B9358" t="str">
            <v>F520995</v>
          </cell>
          <cell r="C9358" t="str">
            <v>F520995</v>
          </cell>
          <cell r="D9358">
            <v>15</v>
          </cell>
          <cell r="E9358" t="str">
            <v>F</v>
          </cell>
        </row>
        <row r="9359">
          <cell r="B9359" t="str">
            <v>F521355</v>
          </cell>
          <cell r="C9359" t="str">
            <v>F521355</v>
          </cell>
          <cell r="D9359">
            <v>15</v>
          </cell>
          <cell r="E9359" t="str">
            <v>F</v>
          </cell>
        </row>
        <row r="9360">
          <cell r="B9360" t="str">
            <v>F521715</v>
          </cell>
          <cell r="C9360" t="str">
            <v>F521715</v>
          </cell>
          <cell r="D9360">
            <v>15</v>
          </cell>
          <cell r="E9360" t="str">
            <v>F</v>
          </cell>
        </row>
        <row r="9361">
          <cell r="B9361" t="str">
            <v>F522075</v>
          </cell>
          <cell r="C9361" t="str">
            <v>F522075</v>
          </cell>
          <cell r="D9361">
            <v>15</v>
          </cell>
          <cell r="E9361" t="str">
            <v>F</v>
          </cell>
        </row>
        <row r="9362">
          <cell r="B9362" t="str">
            <v>F522435</v>
          </cell>
          <cell r="C9362" t="str">
            <v>F522435</v>
          </cell>
          <cell r="D9362">
            <v>15</v>
          </cell>
          <cell r="E9362" t="str">
            <v>F</v>
          </cell>
        </row>
        <row r="9363">
          <cell r="B9363" t="str">
            <v>F523398</v>
          </cell>
          <cell r="C9363" t="str">
            <v>F523398</v>
          </cell>
          <cell r="D9363">
            <v>15</v>
          </cell>
          <cell r="E9363" t="str">
            <v>F</v>
          </cell>
        </row>
        <row r="9364">
          <cell r="B9364" t="str">
            <v>1000CATGAS</v>
          </cell>
          <cell r="C9364" t="str">
            <v>CATGAS</v>
          </cell>
          <cell r="D9364">
            <v>12</v>
          </cell>
          <cell r="E9364" t="str">
            <v>G</v>
          </cell>
        </row>
        <row r="9365">
          <cell r="B9365" t="str">
            <v>F502238</v>
          </cell>
          <cell r="C9365" t="str">
            <v>F502238</v>
          </cell>
          <cell r="D9365">
            <v>13</v>
          </cell>
          <cell r="E9365" t="str">
            <v>F</v>
          </cell>
        </row>
        <row r="9366">
          <cell r="B9366" t="str">
            <v>F502239</v>
          </cell>
          <cell r="C9366" t="str">
            <v>F502239</v>
          </cell>
          <cell r="D9366">
            <v>13</v>
          </cell>
          <cell r="E9366" t="str">
            <v>F</v>
          </cell>
        </row>
        <row r="9367">
          <cell r="B9367" t="str">
            <v>F502240</v>
          </cell>
          <cell r="C9367" t="str">
            <v>F502240</v>
          </cell>
          <cell r="D9367">
            <v>13</v>
          </cell>
          <cell r="E9367" t="str">
            <v>F</v>
          </cell>
        </row>
        <row r="9368">
          <cell r="B9368" t="str">
            <v>F502241</v>
          </cell>
          <cell r="C9368" t="str">
            <v>F502241</v>
          </cell>
          <cell r="D9368">
            <v>13</v>
          </cell>
          <cell r="E9368" t="str">
            <v>F</v>
          </cell>
        </row>
        <row r="9369">
          <cell r="B9369" t="str">
            <v>F502513</v>
          </cell>
          <cell r="C9369" t="str">
            <v>F502513</v>
          </cell>
          <cell r="D9369">
            <v>13</v>
          </cell>
          <cell r="E9369" t="str">
            <v>F</v>
          </cell>
        </row>
        <row r="9370">
          <cell r="B9370" t="str">
            <v>F502514</v>
          </cell>
          <cell r="C9370" t="str">
            <v>F502514</v>
          </cell>
          <cell r="D9370">
            <v>13</v>
          </cell>
          <cell r="E9370" t="str">
            <v>F</v>
          </cell>
        </row>
        <row r="9371">
          <cell r="B9371" t="str">
            <v>F502515</v>
          </cell>
          <cell r="C9371" t="str">
            <v>F502515</v>
          </cell>
          <cell r="D9371">
            <v>13</v>
          </cell>
          <cell r="E9371" t="str">
            <v>F</v>
          </cell>
        </row>
        <row r="9372">
          <cell r="B9372" t="str">
            <v>F502517</v>
          </cell>
          <cell r="C9372" t="str">
            <v>F502517</v>
          </cell>
          <cell r="D9372">
            <v>13</v>
          </cell>
          <cell r="E9372" t="str">
            <v>F</v>
          </cell>
        </row>
        <row r="9373">
          <cell r="B9373" t="str">
            <v>F502518</v>
          </cell>
          <cell r="C9373" t="str">
            <v>F502518</v>
          </cell>
          <cell r="D9373">
            <v>13</v>
          </cell>
          <cell r="E9373" t="str">
            <v>F</v>
          </cell>
        </row>
        <row r="9374">
          <cell r="B9374" t="str">
            <v>F502519</v>
          </cell>
          <cell r="C9374" t="str">
            <v>F502519</v>
          </cell>
          <cell r="D9374">
            <v>13</v>
          </cell>
          <cell r="E9374" t="str">
            <v>F</v>
          </cell>
        </row>
        <row r="9375">
          <cell r="B9375" t="str">
            <v>F502520</v>
          </cell>
          <cell r="C9375" t="str">
            <v>F502520</v>
          </cell>
          <cell r="D9375">
            <v>13</v>
          </cell>
          <cell r="E9375" t="str">
            <v>F</v>
          </cell>
        </row>
        <row r="9376">
          <cell r="B9376" t="str">
            <v>F502521</v>
          </cell>
          <cell r="C9376" t="str">
            <v>F502521</v>
          </cell>
          <cell r="D9376">
            <v>13</v>
          </cell>
          <cell r="E9376" t="str">
            <v>F</v>
          </cell>
        </row>
        <row r="9377">
          <cell r="B9377" t="str">
            <v>F502522</v>
          </cell>
          <cell r="C9377" t="str">
            <v>F502522</v>
          </cell>
          <cell r="D9377">
            <v>13</v>
          </cell>
          <cell r="E9377" t="str">
            <v>F</v>
          </cell>
        </row>
        <row r="9378">
          <cell r="B9378" t="str">
            <v>F502523</v>
          </cell>
          <cell r="C9378" t="str">
            <v>F502523</v>
          </cell>
          <cell r="D9378">
            <v>13</v>
          </cell>
          <cell r="E9378" t="str">
            <v>F</v>
          </cell>
        </row>
        <row r="9379">
          <cell r="B9379" t="str">
            <v>F520681</v>
          </cell>
          <cell r="C9379" t="str">
            <v>F520681</v>
          </cell>
          <cell r="D9379">
            <v>13</v>
          </cell>
          <cell r="E9379" t="str">
            <v>F</v>
          </cell>
        </row>
        <row r="9380">
          <cell r="B9380" t="str">
            <v>F520997</v>
          </cell>
          <cell r="C9380" t="str">
            <v>F520997</v>
          </cell>
          <cell r="D9380">
            <v>13</v>
          </cell>
          <cell r="E9380" t="str">
            <v>F</v>
          </cell>
        </row>
        <row r="9381">
          <cell r="B9381" t="str">
            <v>F521357</v>
          </cell>
          <cell r="C9381" t="str">
            <v>F521357</v>
          </cell>
          <cell r="D9381">
            <v>13</v>
          </cell>
          <cell r="E9381" t="str">
            <v>F</v>
          </cell>
        </row>
        <row r="9382">
          <cell r="B9382" t="str">
            <v>F521717</v>
          </cell>
          <cell r="C9382" t="str">
            <v>F521717</v>
          </cell>
          <cell r="D9382">
            <v>13</v>
          </cell>
          <cell r="E9382" t="str">
            <v>F</v>
          </cell>
        </row>
        <row r="9383">
          <cell r="B9383" t="str">
            <v>F522077</v>
          </cell>
          <cell r="C9383" t="str">
            <v>F522077</v>
          </cell>
          <cell r="D9383">
            <v>13</v>
          </cell>
          <cell r="E9383" t="str">
            <v>F</v>
          </cell>
        </row>
        <row r="9384">
          <cell r="B9384" t="str">
            <v>F522437</v>
          </cell>
          <cell r="C9384" t="str">
            <v>F522437</v>
          </cell>
          <cell r="D9384">
            <v>13</v>
          </cell>
          <cell r="E9384" t="str">
            <v>F</v>
          </cell>
        </row>
        <row r="9385">
          <cell r="B9385" t="str">
            <v>1000CATSPOP</v>
          </cell>
          <cell r="C9385" t="str">
            <v>CATSPOP</v>
          </cell>
          <cell r="D9385">
            <v>12</v>
          </cell>
          <cell r="E9385" t="str">
            <v>G</v>
          </cell>
        </row>
        <row r="9386">
          <cell r="B9386" t="str">
            <v>F502536</v>
          </cell>
          <cell r="C9386" t="str">
            <v>F502536</v>
          </cell>
          <cell r="D9386">
            <v>13</v>
          </cell>
          <cell r="E9386" t="str">
            <v>F</v>
          </cell>
        </row>
        <row r="9387">
          <cell r="B9387" t="str">
            <v>F502654</v>
          </cell>
          <cell r="C9387" t="str">
            <v>F502654</v>
          </cell>
          <cell r="D9387">
            <v>13</v>
          </cell>
          <cell r="E9387" t="str">
            <v>F</v>
          </cell>
        </row>
        <row r="9388">
          <cell r="B9388" t="str">
            <v>F520999</v>
          </cell>
          <cell r="C9388" t="str">
            <v>F520999</v>
          </cell>
          <cell r="D9388">
            <v>13</v>
          </cell>
          <cell r="E9388" t="str">
            <v>F</v>
          </cell>
        </row>
        <row r="9389">
          <cell r="B9389" t="str">
            <v>F521359</v>
          </cell>
          <cell r="C9389" t="str">
            <v>F521359</v>
          </cell>
          <cell r="D9389">
            <v>13</v>
          </cell>
          <cell r="E9389" t="str">
            <v>F</v>
          </cell>
        </row>
        <row r="9390">
          <cell r="B9390" t="str">
            <v>F521719</v>
          </cell>
          <cell r="C9390" t="str">
            <v>F521719</v>
          </cell>
          <cell r="D9390">
            <v>13</v>
          </cell>
          <cell r="E9390" t="str">
            <v>F</v>
          </cell>
        </row>
        <row r="9391">
          <cell r="B9391" t="str">
            <v>F522079</v>
          </cell>
          <cell r="C9391" t="str">
            <v>F522079</v>
          </cell>
          <cell r="D9391">
            <v>13</v>
          </cell>
          <cell r="E9391" t="str">
            <v>F</v>
          </cell>
        </row>
        <row r="9392">
          <cell r="B9392" t="str">
            <v>F522439</v>
          </cell>
          <cell r="C9392" t="str">
            <v>F522439</v>
          </cell>
          <cell r="D9392">
            <v>13</v>
          </cell>
          <cell r="E9392" t="str">
            <v>F</v>
          </cell>
        </row>
        <row r="9393">
          <cell r="B9393" t="str">
            <v>1000CATWAT</v>
          </cell>
          <cell r="C9393" t="str">
            <v>CATWAT</v>
          </cell>
          <cell r="D9393">
            <v>12</v>
          </cell>
          <cell r="E9393" t="str">
            <v>G</v>
          </cell>
        </row>
        <row r="9394">
          <cell r="B9394" t="str">
            <v>F521187</v>
          </cell>
          <cell r="C9394" t="str">
            <v>F521187</v>
          </cell>
          <cell r="D9394">
            <v>13</v>
          </cell>
          <cell r="E9394" t="str">
            <v>F</v>
          </cell>
        </row>
        <row r="9395">
          <cell r="B9395" t="str">
            <v>F521547</v>
          </cell>
          <cell r="C9395" t="str">
            <v>F521547</v>
          </cell>
          <cell r="D9395">
            <v>13</v>
          </cell>
          <cell r="E9395" t="str">
            <v>F</v>
          </cell>
        </row>
        <row r="9396">
          <cell r="B9396" t="str">
            <v>F521907</v>
          </cell>
          <cell r="C9396" t="str">
            <v>F521907</v>
          </cell>
          <cell r="D9396">
            <v>13</v>
          </cell>
          <cell r="E9396" t="str">
            <v>F</v>
          </cell>
        </row>
        <row r="9397">
          <cell r="B9397" t="str">
            <v>F522267</v>
          </cell>
          <cell r="C9397" t="str">
            <v>F522267</v>
          </cell>
          <cell r="D9397">
            <v>13</v>
          </cell>
          <cell r="E9397" t="str">
            <v>F</v>
          </cell>
        </row>
        <row r="9398">
          <cell r="B9398" t="str">
            <v>F522627</v>
          </cell>
          <cell r="C9398" t="str">
            <v>F522627</v>
          </cell>
          <cell r="D9398">
            <v>13</v>
          </cell>
          <cell r="E9398" t="str">
            <v>F</v>
          </cell>
        </row>
        <row r="9399">
          <cell r="B9399" t="str">
            <v>1000FRSHWATSY</v>
          </cell>
          <cell r="C9399" t="str">
            <v>FRSHWATSY</v>
          </cell>
          <cell r="D9399">
            <v>12</v>
          </cell>
          <cell r="E9399" t="str">
            <v>G</v>
          </cell>
        </row>
        <row r="9400">
          <cell r="B9400" t="str">
            <v>F502242</v>
          </cell>
          <cell r="C9400" t="str">
            <v>F502242</v>
          </cell>
          <cell r="D9400">
            <v>13</v>
          </cell>
          <cell r="E9400" t="str">
            <v>F</v>
          </cell>
        </row>
        <row r="9401">
          <cell r="B9401" t="str">
            <v>F502243</v>
          </cell>
          <cell r="C9401" t="str">
            <v>F502243</v>
          </cell>
          <cell r="D9401">
            <v>13</v>
          </cell>
          <cell r="E9401" t="str">
            <v>F</v>
          </cell>
        </row>
        <row r="9402">
          <cell r="B9402" t="str">
            <v>F502244</v>
          </cell>
          <cell r="C9402" t="str">
            <v>F502244</v>
          </cell>
          <cell r="D9402">
            <v>13</v>
          </cell>
          <cell r="E9402" t="str">
            <v>F</v>
          </cell>
        </row>
        <row r="9403">
          <cell r="B9403" t="str">
            <v>F502245</v>
          </cell>
          <cell r="C9403" t="str">
            <v>F502245</v>
          </cell>
          <cell r="D9403">
            <v>13</v>
          </cell>
          <cell r="E9403" t="str">
            <v>F</v>
          </cell>
        </row>
        <row r="9404">
          <cell r="B9404" t="str">
            <v>F502524</v>
          </cell>
          <cell r="C9404" t="str">
            <v>F502524</v>
          </cell>
          <cell r="D9404">
            <v>13</v>
          </cell>
          <cell r="E9404" t="str">
            <v>F</v>
          </cell>
        </row>
        <row r="9405">
          <cell r="B9405" t="str">
            <v>F502525</v>
          </cell>
          <cell r="C9405" t="str">
            <v>F502525</v>
          </cell>
          <cell r="D9405">
            <v>13</v>
          </cell>
          <cell r="E9405" t="str">
            <v>F</v>
          </cell>
        </row>
        <row r="9406">
          <cell r="B9406" t="str">
            <v>F502527</v>
          </cell>
          <cell r="C9406" t="str">
            <v>F502527</v>
          </cell>
          <cell r="D9406">
            <v>13</v>
          </cell>
          <cell r="E9406" t="str">
            <v>F</v>
          </cell>
        </row>
        <row r="9407">
          <cell r="B9407" t="str">
            <v>F502528</v>
          </cell>
          <cell r="C9407" t="str">
            <v>F502528</v>
          </cell>
          <cell r="D9407">
            <v>13</v>
          </cell>
          <cell r="E9407" t="str">
            <v>F</v>
          </cell>
        </row>
        <row r="9408">
          <cell r="B9408" t="str">
            <v>F502529</v>
          </cell>
          <cell r="C9408" t="str">
            <v>F502529</v>
          </cell>
          <cell r="D9408">
            <v>13</v>
          </cell>
          <cell r="E9408" t="str">
            <v>F</v>
          </cell>
        </row>
        <row r="9409">
          <cell r="B9409" t="str">
            <v>F502530</v>
          </cell>
          <cell r="C9409" t="str">
            <v>F502530</v>
          </cell>
          <cell r="D9409">
            <v>13</v>
          </cell>
          <cell r="E9409" t="str">
            <v>F</v>
          </cell>
        </row>
        <row r="9410">
          <cell r="B9410" t="str">
            <v>F502531</v>
          </cell>
          <cell r="C9410" t="str">
            <v>F502531</v>
          </cell>
          <cell r="D9410">
            <v>13</v>
          </cell>
          <cell r="E9410" t="str">
            <v>F</v>
          </cell>
        </row>
        <row r="9411">
          <cell r="B9411" t="str">
            <v>F502532</v>
          </cell>
          <cell r="C9411" t="str">
            <v>F502532</v>
          </cell>
          <cell r="D9411">
            <v>13</v>
          </cell>
          <cell r="E9411" t="str">
            <v>F</v>
          </cell>
        </row>
        <row r="9412">
          <cell r="B9412" t="str">
            <v>F502533</v>
          </cell>
          <cell r="C9412" t="str">
            <v>F502533</v>
          </cell>
          <cell r="D9412">
            <v>13</v>
          </cell>
          <cell r="E9412" t="str">
            <v>F</v>
          </cell>
        </row>
        <row r="9413">
          <cell r="B9413" t="str">
            <v>F502534</v>
          </cell>
          <cell r="C9413" t="str">
            <v>F502534</v>
          </cell>
          <cell r="D9413">
            <v>13</v>
          </cell>
          <cell r="E9413" t="str">
            <v>F</v>
          </cell>
        </row>
        <row r="9414">
          <cell r="B9414" t="str">
            <v>F502535</v>
          </cell>
          <cell r="C9414" t="str">
            <v>F502535</v>
          </cell>
          <cell r="D9414">
            <v>13</v>
          </cell>
          <cell r="E9414" t="str">
            <v>F</v>
          </cell>
        </row>
        <row r="9415">
          <cell r="B9415" t="str">
            <v>F502651</v>
          </cell>
          <cell r="C9415" t="str">
            <v>F502651</v>
          </cell>
          <cell r="D9415">
            <v>13</v>
          </cell>
          <cell r="E9415" t="str">
            <v>F</v>
          </cell>
        </row>
        <row r="9416">
          <cell r="B9416" t="str">
            <v>F502652</v>
          </cell>
          <cell r="C9416" t="str">
            <v>F502652</v>
          </cell>
          <cell r="D9416">
            <v>13</v>
          </cell>
          <cell r="E9416" t="str">
            <v>F</v>
          </cell>
        </row>
        <row r="9417">
          <cell r="B9417" t="str">
            <v>F502653</v>
          </cell>
          <cell r="C9417" t="str">
            <v>F502653</v>
          </cell>
          <cell r="D9417">
            <v>13</v>
          </cell>
          <cell r="E9417" t="str">
            <v>F</v>
          </cell>
        </row>
        <row r="9418">
          <cell r="B9418" t="str">
            <v>F520682</v>
          </cell>
          <cell r="C9418" t="str">
            <v>F520682</v>
          </cell>
          <cell r="D9418">
            <v>13</v>
          </cell>
          <cell r="E9418" t="str">
            <v>F</v>
          </cell>
        </row>
        <row r="9419">
          <cell r="B9419" t="str">
            <v>F520998</v>
          </cell>
          <cell r="C9419" t="str">
            <v>F520998</v>
          </cell>
          <cell r="D9419">
            <v>13</v>
          </cell>
          <cell r="E9419" t="str">
            <v>F</v>
          </cell>
        </row>
        <row r="9420">
          <cell r="B9420" t="str">
            <v>F521358</v>
          </cell>
          <cell r="C9420" t="str">
            <v>F521358</v>
          </cell>
          <cell r="D9420">
            <v>13</v>
          </cell>
          <cell r="E9420" t="str">
            <v>F</v>
          </cell>
        </row>
        <row r="9421">
          <cell r="B9421" t="str">
            <v>F521718</v>
          </cell>
          <cell r="C9421" t="str">
            <v>F521718</v>
          </cell>
          <cell r="D9421">
            <v>13</v>
          </cell>
          <cell r="E9421" t="str">
            <v>F</v>
          </cell>
        </row>
        <row r="9422">
          <cell r="B9422" t="str">
            <v>F522078</v>
          </cell>
          <cell r="C9422" t="str">
            <v>F522078</v>
          </cell>
          <cell r="D9422">
            <v>13</v>
          </cell>
          <cell r="E9422" t="str">
            <v>F</v>
          </cell>
        </row>
        <row r="9423">
          <cell r="B9423" t="str">
            <v>F522438</v>
          </cell>
          <cell r="C9423" t="str">
            <v>F522438</v>
          </cell>
          <cell r="D9423">
            <v>13</v>
          </cell>
          <cell r="E9423" t="str">
            <v>F</v>
          </cell>
        </row>
        <row r="9424">
          <cell r="B9424" t="str">
            <v>1000CMDES</v>
          </cell>
          <cell r="C9424" t="str">
            <v>CMDES</v>
          </cell>
          <cell r="D9424">
            <v>10</v>
          </cell>
          <cell r="E9424" t="str">
            <v>G</v>
          </cell>
        </row>
        <row r="9425">
          <cell r="B9425" t="str">
            <v>F501973</v>
          </cell>
          <cell r="C9425" t="str">
            <v>F501973</v>
          </cell>
          <cell r="D9425">
            <v>11</v>
          </cell>
          <cell r="E9425" t="str">
            <v>F</v>
          </cell>
        </row>
        <row r="9426">
          <cell r="B9426" t="str">
            <v>F501974</v>
          </cell>
          <cell r="C9426" t="str">
            <v>F501974</v>
          </cell>
          <cell r="D9426">
            <v>11</v>
          </cell>
          <cell r="E9426" t="str">
            <v>F</v>
          </cell>
        </row>
        <row r="9427">
          <cell r="B9427" t="str">
            <v>F501989</v>
          </cell>
          <cell r="C9427" t="str">
            <v>F501989</v>
          </cell>
          <cell r="D9427">
            <v>11</v>
          </cell>
          <cell r="E9427" t="str">
            <v>F</v>
          </cell>
        </row>
        <row r="9428">
          <cell r="B9428" t="str">
            <v>F501990</v>
          </cell>
          <cell r="C9428" t="str">
            <v>F501990</v>
          </cell>
          <cell r="D9428">
            <v>11</v>
          </cell>
          <cell r="E9428" t="str">
            <v>F</v>
          </cell>
        </row>
        <row r="9429">
          <cell r="B9429" t="str">
            <v>F502005</v>
          </cell>
          <cell r="C9429" t="str">
            <v>F502005</v>
          </cell>
          <cell r="D9429">
            <v>11</v>
          </cell>
          <cell r="E9429" t="str">
            <v>F</v>
          </cell>
        </row>
        <row r="9430">
          <cell r="B9430" t="str">
            <v>F502020</v>
          </cell>
          <cell r="C9430" t="str">
            <v>F502020</v>
          </cell>
          <cell r="D9430">
            <v>11</v>
          </cell>
          <cell r="E9430" t="str">
            <v>F</v>
          </cell>
        </row>
        <row r="9431">
          <cell r="B9431" t="str">
            <v>F502044</v>
          </cell>
          <cell r="C9431" t="str">
            <v>F502044</v>
          </cell>
          <cell r="D9431">
            <v>11</v>
          </cell>
          <cell r="E9431" t="str">
            <v>F</v>
          </cell>
        </row>
        <row r="9432">
          <cell r="B9432" t="str">
            <v>F502052</v>
          </cell>
          <cell r="C9432" t="str">
            <v>F502052</v>
          </cell>
          <cell r="D9432">
            <v>11</v>
          </cell>
          <cell r="E9432" t="str">
            <v>F</v>
          </cell>
        </row>
        <row r="9433">
          <cell r="B9433" t="str">
            <v>F502061</v>
          </cell>
          <cell r="C9433" t="str">
            <v>F502061</v>
          </cell>
          <cell r="D9433">
            <v>11</v>
          </cell>
          <cell r="E9433" t="str">
            <v>F</v>
          </cell>
        </row>
        <row r="9434">
          <cell r="B9434" t="str">
            <v>F502062</v>
          </cell>
          <cell r="C9434" t="str">
            <v>F502062</v>
          </cell>
          <cell r="D9434">
            <v>11</v>
          </cell>
          <cell r="E9434" t="str">
            <v>F</v>
          </cell>
        </row>
        <row r="9435">
          <cell r="B9435" t="str">
            <v>F502076</v>
          </cell>
          <cell r="C9435" t="str">
            <v>F502076</v>
          </cell>
          <cell r="D9435">
            <v>11</v>
          </cell>
          <cell r="E9435" t="str">
            <v>F</v>
          </cell>
        </row>
        <row r="9436">
          <cell r="B9436" t="str">
            <v>F502086</v>
          </cell>
          <cell r="C9436" t="str">
            <v>F502086</v>
          </cell>
          <cell r="D9436">
            <v>11</v>
          </cell>
          <cell r="E9436" t="str">
            <v>F</v>
          </cell>
        </row>
        <row r="9437">
          <cell r="B9437" t="str">
            <v>F502101</v>
          </cell>
          <cell r="C9437" t="str">
            <v>F502101</v>
          </cell>
          <cell r="D9437">
            <v>11</v>
          </cell>
          <cell r="E9437" t="str">
            <v>F</v>
          </cell>
        </row>
        <row r="9438">
          <cell r="B9438" t="str">
            <v>F502102</v>
          </cell>
          <cell r="C9438" t="str">
            <v>F502102</v>
          </cell>
          <cell r="D9438">
            <v>11</v>
          </cell>
          <cell r="E9438" t="str">
            <v>F</v>
          </cell>
        </row>
        <row r="9439">
          <cell r="B9439" t="str">
            <v>F502124</v>
          </cell>
          <cell r="C9439" t="str">
            <v>F502124</v>
          </cell>
          <cell r="D9439">
            <v>11</v>
          </cell>
          <cell r="E9439" t="str">
            <v>F</v>
          </cell>
        </row>
        <row r="9440">
          <cell r="B9440" t="str">
            <v>F502132</v>
          </cell>
          <cell r="C9440" t="str">
            <v>F502132</v>
          </cell>
          <cell r="D9440">
            <v>11</v>
          </cell>
          <cell r="E9440" t="str">
            <v>F</v>
          </cell>
        </row>
        <row r="9441">
          <cell r="B9441" t="str">
            <v>F502140</v>
          </cell>
          <cell r="C9441" t="str">
            <v>F502140</v>
          </cell>
          <cell r="D9441">
            <v>11</v>
          </cell>
          <cell r="E9441" t="str">
            <v>F</v>
          </cell>
        </row>
        <row r="9442">
          <cell r="B9442" t="str">
            <v>F502156</v>
          </cell>
          <cell r="C9442" t="str">
            <v>F502156</v>
          </cell>
          <cell r="D9442">
            <v>11</v>
          </cell>
          <cell r="E9442" t="str">
            <v>F</v>
          </cell>
        </row>
        <row r="9443">
          <cell r="B9443" t="str">
            <v>F502164</v>
          </cell>
          <cell r="C9443" t="str">
            <v>F502164</v>
          </cell>
          <cell r="D9443">
            <v>11</v>
          </cell>
          <cell r="E9443" t="str">
            <v>F</v>
          </cell>
        </row>
        <row r="9444">
          <cell r="B9444" t="str">
            <v>F502283</v>
          </cell>
          <cell r="C9444" t="str">
            <v>F502283</v>
          </cell>
          <cell r="D9444">
            <v>11</v>
          </cell>
          <cell r="E9444" t="str">
            <v>F</v>
          </cell>
        </row>
        <row r="9445">
          <cell r="B9445" t="str">
            <v>F502360</v>
          </cell>
          <cell r="C9445" t="str">
            <v>F502360</v>
          </cell>
          <cell r="D9445">
            <v>11</v>
          </cell>
          <cell r="E9445" t="str">
            <v>F</v>
          </cell>
        </row>
        <row r="9446">
          <cell r="B9446" t="str">
            <v>F502415</v>
          </cell>
          <cell r="C9446" t="str">
            <v>F502415</v>
          </cell>
          <cell r="D9446">
            <v>11</v>
          </cell>
          <cell r="E9446" t="str">
            <v>F</v>
          </cell>
        </row>
        <row r="9447">
          <cell r="B9447" t="str">
            <v>F502565</v>
          </cell>
          <cell r="C9447" t="str">
            <v>F502565</v>
          </cell>
          <cell r="D9447">
            <v>11</v>
          </cell>
          <cell r="E9447" t="str">
            <v>F</v>
          </cell>
        </row>
        <row r="9448">
          <cell r="B9448" t="str">
            <v>F502571</v>
          </cell>
          <cell r="C9448" t="str">
            <v>F502571</v>
          </cell>
          <cell r="D9448">
            <v>11</v>
          </cell>
          <cell r="E9448" t="str">
            <v>F</v>
          </cell>
        </row>
        <row r="9449">
          <cell r="B9449" t="str">
            <v>F502577</v>
          </cell>
          <cell r="C9449" t="str">
            <v>F502577</v>
          </cell>
          <cell r="D9449">
            <v>11</v>
          </cell>
          <cell r="E9449" t="str">
            <v>F</v>
          </cell>
        </row>
        <row r="9450">
          <cell r="B9450" t="str">
            <v>F502616</v>
          </cell>
          <cell r="C9450" t="str">
            <v>F502616</v>
          </cell>
          <cell r="D9450">
            <v>11</v>
          </cell>
          <cell r="E9450" t="str">
            <v>F</v>
          </cell>
        </row>
        <row r="9451">
          <cell r="B9451" t="str">
            <v>F502624</v>
          </cell>
          <cell r="C9451" t="str">
            <v>F502624</v>
          </cell>
          <cell r="D9451">
            <v>11</v>
          </cell>
          <cell r="E9451" t="str">
            <v>F</v>
          </cell>
        </row>
        <row r="9452">
          <cell r="B9452" t="str">
            <v>F502632</v>
          </cell>
          <cell r="C9452" t="str">
            <v>F502632</v>
          </cell>
          <cell r="D9452">
            <v>11</v>
          </cell>
          <cell r="E9452" t="str">
            <v>F</v>
          </cell>
        </row>
        <row r="9453">
          <cell r="B9453" t="str">
            <v>F521003</v>
          </cell>
          <cell r="C9453" t="str">
            <v>F521003</v>
          </cell>
          <cell r="D9453">
            <v>11</v>
          </cell>
          <cell r="E9453" t="str">
            <v>F</v>
          </cell>
        </row>
        <row r="9454">
          <cell r="B9454" t="str">
            <v>F521363</v>
          </cell>
          <cell r="C9454" t="str">
            <v>F521363</v>
          </cell>
          <cell r="D9454">
            <v>11</v>
          </cell>
          <cell r="E9454" t="str">
            <v>F</v>
          </cell>
        </row>
        <row r="9455">
          <cell r="B9455" t="str">
            <v>F521723</v>
          </cell>
          <cell r="C9455" t="str">
            <v>F521723</v>
          </cell>
          <cell r="D9455">
            <v>11</v>
          </cell>
          <cell r="E9455" t="str">
            <v>F</v>
          </cell>
        </row>
        <row r="9456">
          <cell r="B9456" t="str">
            <v>F522083</v>
          </cell>
          <cell r="C9456" t="str">
            <v>F522083</v>
          </cell>
          <cell r="D9456">
            <v>11</v>
          </cell>
          <cell r="E9456" t="str">
            <v>F</v>
          </cell>
        </row>
        <row r="9457">
          <cell r="B9457" t="str">
            <v>F522443</v>
          </cell>
          <cell r="C9457" t="str">
            <v>F522443</v>
          </cell>
          <cell r="D9457">
            <v>11</v>
          </cell>
          <cell r="E9457" t="str">
            <v>F</v>
          </cell>
        </row>
        <row r="9458">
          <cell r="B9458" t="str">
            <v>1000CMMGMTDES</v>
          </cell>
          <cell r="C9458" t="str">
            <v>CMMGMTDES</v>
          </cell>
          <cell r="D9458">
            <v>12</v>
          </cell>
          <cell r="E9458" t="str">
            <v>G</v>
          </cell>
        </row>
        <row r="9459">
          <cell r="B9459" t="str">
            <v>F520073</v>
          </cell>
          <cell r="C9459" t="str">
            <v>F520073</v>
          </cell>
          <cell r="D9459">
            <v>13</v>
          </cell>
          <cell r="E9459" t="str">
            <v>F</v>
          </cell>
        </row>
        <row r="9460">
          <cell r="B9460" t="str">
            <v>F521057</v>
          </cell>
          <cell r="C9460" t="str">
            <v>F521057</v>
          </cell>
          <cell r="D9460">
            <v>13</v>
          </cell>
          <cell r="E9460" t="str">
            <v>F</v>
          </cell>
        </row>
        <row r="9461">
          <cell r="B9461" t="str">
            <v>F521417</v>
          </cell>
          <cell r="C9461" t="str">
            <v>F521417</v>
          </cell>
          <cell r="D9461">
            <v>13</v>
          </cell>
          <cell r="E9461" t="str">
            <v>F</v>
          </cell>
        </row>
        <row r="9462">
          <cell r="B9462" t="str">
            <v>F521777</v>
          </cell>
          <cell r="C9462" t="str">
            <v>F521777</v>
          </cell>
          <cell r="D9462">
            <v>13</v>
          </cell>
          <cell r="E9462" t="str">
            <v>F</v>
          </cell>
        </row>
        <row r="9463">
          <cell r="B9463" t="str">
            <v>F522137</v>
          </cell>
          <cell r="C9463" t="str">
            <v>F522137</v>
          </cell>
          <cell r="D9463">
            <v>13</v>
          </cell>
          <cell r="E9463" t="str">
            <v>F</v>
          </cell>
        </row>
        <row r="9464">
          <cell r="B9464" t="str">
            <v>F522497</v>
          </cell>
          <cell r="C9464" t="str">
            <v>F522497</v>
          </cell>
          <cell r="D9464">
            <v>13</v>
          </cell>
          <cell r="E9464" t="str">
            <v>F</v>
          </cell>
        </row>
        <row r="9465">
          <cell r="B9465" t="str">
            <v>1000FLDCONDES</v>
          </cell>
          <cell r="C9465" t="str">
            <v>FLDCONDES</v>
          </cell>
          <cell r="D9465">
            <v>12</v>
          </cell>
          <cell r="E9465" t="str">
            <v>G</v>
          </cell>
        </row>
        <row r="9466">
          <cell r="B9466" t="str">
            <v>F520676</v>
          </cell>
          <cell r="C9466" t="str">
            <v>F520676</v>
          </cell>
          <cell r="D9466">
            <v>13</v>
          </cell>
          <cell r="E9466" t="str">
            <v>F</v>
          </cell>
        </row>
        <row r="9467">
          <cell r="B9467" t="str">
            <v>F521184</v>
          </cell>
          <cell r="C9467" t="str">
            <v>F521184</v>
          </cell>
          <cell r="D9467">
            <v>13</v>
          </cell>
          <cell r="E9467" t="str">
            <v>F</v>
          </cell>
        </row>
        <row r="9468">
          <cell r="B9468" t="str">
            <v>F521544</v>
          </cell>
          <cell r="C9468" t="str">
            <v>F521544</v>
          </cell>
          <cell r="D9468">
            <v>13</v>
          </cell>
          <cell r="E9468" t="str">
            <v>F</v>
          </cell>
        </row>
        <row r="9469">
          <cell r="B9469" t="str">
            <v>F521904</v>
          </cell>
          <cell r="C9469" t="str">
            <v>F521904</v>
          </cell>
          <cell r="D9469">
            <v>13</v>
          </cell>
          <cell r="E9469" t="str">
            <v>F</v>
          </cell>
        </row>
        <row r="9470">
          <cell r="B9470" t="str">
            <v>F522264</v>
          </cell>
          <cell r="C9470" t="str">
            <v>F522264</v>
          </cell>
          <cell r="D9470">
            <v>13</v>
          </cell>
          <cell r="E9470" t="str">
            <v>F</v>
          </cell>
        </row>
        <row r="9471">
          <cell r="B9471" t="str">
            <v>F522624</v>
          </cell>
          <cell r="C9471" t="str">
            <v>F522624</v>
          </cell>
          <cell r="D9471">
            <v>13</v>
          </cell>
          <cell r="E9471" t="str">
            <v>F</v>
          </cell>
        </row>
        <row r="9472">
          <cell r="B9472" t="str">
            <v>1000FCFOOTSC</v>
          </cell>
          <cell r="C9472" t="str">
            <v>FCFOOTSC</v>
          </cell>
          <cell r="D9472">
            <v>14</v>
          </cell>
          <cell r="E9472" t="str">
            <v>G</v>
          </cell>
        </row>
        <row r="9473">
          <cell r="B9473" t="str">
            <v>F500642</v>
          </cell>
          <cell r="C9473" t="str">
            <v>F500642</v>
          </cell>
          <cell r="D9473">
            <v>15</v>
          </cell>
          <cell r="E9473" t="str">
            <v>F</v>
          </cell>
        </row>
        <row r="9474">
          <cell r="B9474" t="str">
            <v>F500643</v>
          </cell>
          <cell r="C9474" t="str">
            <v>F500643</v>
          </cell>
          <cell r="D9474">
            <v>15</v>
          </cell>
          <cell r="E9474" t="str">
            <v>F</v>
          </cell>
        </row>
        <row r="9475">
          <cell r="B9475" t="str">
            <v>F500712</v>
          </cell>
          <cell r="C9475" t="str">
            <v>F500712</v>
          </cell>
          <cell r="D9475">
            <v>15</v>
          </cell>
          <cell r="E9475" t="str">
            <v>F</v>
          </cell>
        </row>
        <row r="9476">
          <cell r="B9476" t="str">
            <v>F500713</v>
          </cell>
          <cell r="C9476" t="str">
            <v>F500713</v>
          </cell>
          <cell r="D9476">
            <v>15</v>
          </cell>
          <cell r="E9476" t="str">
            <v>F</v>
          </cell>
        </row>
        <row r="9477">
          <cell r="B9477" t="str">
            <v>F500782</v>
          </cell>
          <cell r="C9477" t="str">
            <v>F500782</v>
          </cell>
          <cell r="D9477">
            <v>15</v>
          </cell>
          <cell r="E9477" t="str">
            <v>F</v>
          </cell>
        </row>
        <row r="9478">
          <cell r="B9478" t="str">
            <v>F500848</v>
          </cell>
          <cell r="C9478" t="str">
            <v>F500848</v>
          </cell>
          <cell r="D9478">
            <v>15</v>
          </cell>
          <cell r="E9478" t="str">
            <v>F</v>
          </cell>
        </row>
        <row r="9479">
          <cell r="B9479" t="str">
            <v>F500953</v>
          </cell>
          <cell r="C9479" t="str">
            <v>F500953</v>
          </cell>
          <cell r="D9479">
            <v>15</v>
          </cell>
          <cell r="E9479" t="str">
            <v>F</v>
          </cell>
        </row>
        <row r="9480">
          <cell r="B9480" t="str">
            <v>F500988</v>
          </cell>
          <cell r="C9480" t="str">
            <v>F500988</v>
          </cell>
          <cell r="D9480">
            <v>15</v>
          </cell>
          <cell r="E9480" t="str">
            <v>F</v>
          </cell>
        </row>
        <row r="9481">
          <cell r="B9481" t="str">
            <v>F501027</v>
          </cell>
          <cell r="C9481" t="str">
            <v>F501027</v>
          </cell>
          <cell r="D9481">
            <v>15</v>
          </cell>
          <cell r="E9481" t="str">
            <v>F</v>
          </cell>
        </row>
        <row r="9482">
          <cell r="B9482" t="str">
            <v>F501028</v>
          </cell>
          <cell r="C9482" t="str">
            <v>F501028</v>
          </cell>
          <cell r="D9482">
            <v>15</v>
          </cell>
          <cell r="E9482" t="str">
            <v>F</v>
          </cell>
        </row>
        <row r="9483">
          <cell r="B9483" t="str">
            <v>F501093</v>
          </cell>
          <cell r="C9483" t="str">
            <v>F501093</v>
          </cell>
          <cell r="D9483">
            <v>15</v>
          </cell>
          <cell r="E9483" t="str">
            <v>F</v>
          </cell>
        </row>
        <row r="9484">
          <cell r="B9484" t="str">
            <v>F501133</v>
          </cell>
          <cell r="C9484" t="str">
            <v>F501133</v>
          </cell>
          <cell r="D9484">
            <v>15</v>
          </cell>
          <cell r="E9484" t="str">
            <v>F</v>
          </cell>
        </row>
        <row r="9485">
          <cell r="B9485" t="str">
            <v>F501202</v>
          </cell>
          <cell r="C9485" t="str">
            <v>F501202</v>
          </cell>
          <cell r="D9485">
            <v>15</v>
          </cell>
          <cell r="E9485" t="str">
            <v>F</v>
          </cell>
        </row>
        <row r="9486">
          <cell r="B9486" t="str">
            <v>F501203</v>
          </cell>
          <cell r="C9486" t="str">
            <v>F501203</v>
          </cell>
          <cell r="D9486">
            <v>15</v>
          </cell>
          <cell r="E9486" t="str">
            <v>F</v>
          </cell>
        </row>
        <row r="9487">
          <cell r="B9487" t="str">
            <v>F501268</v>
          </cell>
          <cell r="C9487" t="str">
            <v>F501268</v>
          </cell>
          <cell r="D9487">
            <v>15</v>
          </cell>
          <cell r="E9487" t="str">
            <v>F</v>
          </cell>
        </row>
        <row r="9488">
          <cell r="B9488" t="str">
            <v>F501478</v>
          </cell>
          <cell r="C9488" t="str">
            <v>F501478</v>
          </cell>
          <cell r="D9488">
            <v>15</v>
          </cell>
          <cell r="E9488" t="str">
            <v>F</v>
          </cell>
        </row>
        <row r="9489">
          <cell r="B9489" t="str">
            <v>F502429</v>
          </cell>
          <cell r="C9489" t="str">
            <v>F502429</v>
          </cell>
          <cell r="D9489">
            <v>15</v>
          </cell>
          <cell r="E9489" t="str">
            <v>F</v>
          </cell>
        </row>
        <row r="9490">
          <cell r="B9490" t="str">
            <v>F520205</v>
          </cell>
          <cell r="C9490" t="str">
            <v>F520205</v>
          </cell>
          <cell r="D9490">
            <v>15</v>
          </cell>
          <cell r="E9490" t="str">
            <v>F</v>
          </cell>
        </row>
        <row r="9491">
          <cell r="B9491" t="str">
            <v>F520206</v>
          </cell>
          <cell r="C9491" t="str">
            <v>F520206</v>
          </cell>
          <cell r="D9491">
            <v>15</v>
          </cell>
          <cell r="E9491" t="str">
            <v>F</v>
          </cell>
        </row>
        <row r="9492">
          <cell r="B9492" t="str">
            <v>F520255</v>
          </cell>
          <cell r="C9492" t="str">
            <v>F520255</v>
          </cell>
          <cell r="D9492">
            <v>15</v>
          </cell>
          <cell r="E9492" t="str">
            <v>F</v>
          </cell>
        </row>
        <row r="9493">
          <cell r="B9493" t="str">
            <v>F520289</v>
          </cell>
          <cell r="C9493" t="str">
            <v>F520289</v>
          </cell>
          <cell r="D9493">
            <v>15</v>
          </cell>
          <cell r="E9493" t="str">
            <v>F</v>
          </cell>
        </row>
        <row r="9494">
          <cell r="B9494" t="str">
            <v>F520476</v>
          </cell>
          <cell r="C9494" t="str">
            <v>F520476</v>
          </cell>
          <cell r="D9494">
            <v>15</v>
          </cell>
          <cell r="E9494" t="str">
            <v>F</v>
          </cell>
        </row>
        <row r="9495">
          <cell r="B9495" t="str">
            <v>F521090</v>
          </cell>
          <cell r="C9495" t="str">
            <v>F521090</v>
          </cell>
          <cell r="D9495">
            <v>15</v>
          </cell>
          <cell r="E9495" t="str">
            <v>F</v>
          </cell>
        </row>
        <row r="9496">
          <cell r="B9496" t="str">
            <v>F521450</v>
          </cell>
          <cell r="C9496" t="str">
            <v>F521450</v>
          </cell>
          <cell r="D9496">
            <v>15</v>
          </cell>
          <cell r="E9496" t="str">
            <v>F</v>
          </cell>
        </row>
        <row r="9497">
          <cell r="B9497" t="str">
            <v>F521810</v>
          </cell>
          <cell r="C9497" t="str">
            <v>F521810</v>
          </cell>
          <cell r="D9497">
            <v>15</v>
          </cell>
          <cell r="E9497" t="str">
            <v>F</v>
          </cell>
        </row>
        <row r="9498">
          <cell r="B9498" t="str">
            <v>F522170</v>
          </cell>
          <cell r="C9498" t="str">
            <v>F522170</v>
          </cell>
          <cell r="D9498">
            <v>15</v>
          </cell>
          <cell r="E9498" t="str">
            <v>F</v>
          </cell>
        </row>
        <row r="9499">
          <cell r="B9499" t="str">
            <v>F522530</v>
          </cell>
          <cell r="C9499" t="str">
            <v>F522530</v>
          </cell>
          <cell r="D9499">
            <v>15</v>
          </cell>
          <cell r="E9499" t="str">
            <v>F</v>
          </cell>
        </row>
        <row r="9500">
          <cell r="B9500" t="str">
            <v>F522735</v>
          </cell>
          <cell r="C9500" t="str">
            <v>F522735</v>
          </cell>
          <cell r="D9500">
            <v>15</v>
          </cell>
          <cell r="E9500" t="str">
            <v>F</v>
          </cell>
        </row>
        <row r="9501">
          <cell r="B9501" t="str">
            <v>1000FCPALMSC</v>
          </cell>
          <cell r="C9501" t="str">
            <v>FCPALMSC</v>
          </cell>
          <cell r="D9501">
            <v>14</v>
          </cell>
          <cell r="E9501" t="str">
            <v>G</v>
          </cell>
        </row>
        <row r="9502">
          <cell r="B9502" t="str">
            <v>F500648</v>
          </cell>
          <cell r="C9502" t="str">
            <v>F500648</v>
          </cell>
          <cell r="D9502">
            <v>15</v>
          </cell>
          <cell r="E9502" t="str">
            <v>F</v>
          </cell>
        </row>
        <row r="9503">
          <cell r="B9503" t="str">
            <v>F500649</v>
          </cell>
          <cell r="C9503" t="str">
            <v>F500649</v>
          </cell>
          <cell r="D9503">
            <v>15</v>
          </cell>
          <cell r="E9503" t="str">
            <v>F</v>
          </cell>
        </row>
        <row r="9504">
          <cell r="B9504" t="str">
            <v>F500718</v>
          </cell>
          <cell r="C9504" t="str">
            <v>F500718</v>
          </cell>
          <cell r="D9504">
            <v>15</v>
          </cell>
          <cell r="E9504" t="str">
            <v>F</v>
          </cell>
        </row>
        <row r="9505">
          <cell r="B9505" t="str">
            <v>F500719</v>
          </cell>
          <cell r="C9505" t="str">
            <v>F500719</v>
          </cell>
          <cell r="D9505">
            <v>15</v>
          </cell>
          <cell r="E9505" t="str">
            <v>F</v>
          </cell>
        </row>
        <row r="9506">
          <cell r="B9506" t="str">
            <v>F500788</v>
          </cell>
          <cell r="C9506" t="str">
            <v>F500788</v>
          </cell>
          <cell r="D9506">
            <v>15</v>
          </cell>
          <cell r="E9506" t="str">
            <v>F</v>
          </cell>
        </row>
        <row r="9507">
          <cell r="B9507" t="str">
            <v>F500851</v>
          </cell>
          <cell r="C9507" t="str">
            <v>F500851</v>
          </cell>
          <cell r="D9507">
            <v>15</v>
          </cell>
          <cell r="E9507" t="str">
            <v>F</v>
          </cell>
        </row>
        <row r="9508">
          <cell r="B9508" t="str">
            <v>F500956</v>
          </cell>
          <cell r="C9508" t="str">
            <v>F500956</v>
          </cell>
          <cell r="D9508">
            <v>15</v>
          </cell>
          <cell r="E9508" t="str">
            <v>F</v>
          </cell>
        </row>
        <row r="9509">
          <cell r="B9509" t="str">
            <v>F500991</v>
          </cell>
          <cell r="C9509" t="str">
            <v>F500991</v>
          </cell>
          <cell r="D9509">
            <v>15</v>
          </cell>
          <cell r="E9509" t="str">
            <v>F</v>
          </cell>
        </row>
        <row r="9510">
          <cell r="B9510" t="str">
            <v>F501033</v>
          </cell>
          <cell r="C9510" t="str">
            <v>F501033</v>
          </cell>
          <cell r="D9510">
            <v>15</v>
          </cell>
          <cell r="E9510" t="str">
            <v>F</v>
          </cell>
        </row>
        <row r="9511">
          <cell r="B9511" t="str">
            <v>F501034</v>
          </cell>
          <cell r="C9511" t="str">
            <v>F501034</v>
          </cell>
          <cell r="D9511">
            <v>15</v>
          </cell>
          <cell r="E9511" t="str">
            <v>F</v>
          </cell>
        </row>
        <row r="9512">
          <cell r="B9512" t="str">
            <v>F501096</v>
          </cell>
          <cell r="C9512" t="str">
            <v>F501096</v>
          </cell>
          <cell r="D9512">
            <v>15</v>
          </cell>
          <cell r="E9512" t="str">
            <v>F</v>
          </cell>
        </row>
        <row r="9513">
          <cell r="B9513" t="str">
            <v>F501139</v>
          </cell>
          <cell r="C9513" t="str">
            <v>F501139</v>
          </cell>
          <cell r="D9513">
            <v>15</v>
          </cell>
          <cell r="E9513" t="str">
            <v>F</v>
          </cell>
        </row>
        <row r="9514">
          <cell r="B9514" t="str">
            <v>F501208</v>
          </cell>
          <cell r="C9514" t="str">
            <v>F501208</v>
          </cell>
          <cell r="D9514">
            <v>15</v>
          </cell>
          <cell r="E9514" t="str">
            <v>F</v>
          </cell>
        </row>
        <row r="9515">
          <cell r="B9515" t="str">
            <v>F501209</v>
          </cell>
          <cell r="C9515" t="str">
            <v>F501209</v>
          </cell>
          <cell r="D9515">
            <v>15</v>
          </cell>
          <cell r="E9515" t="str">
            <v>F</v>
          </cell>
        </row>
        <row r="9516">
          <cell r="B9516" t="str">
            <v>F501271</v>
          </cell>
          <cell r="C9516" t="str">
            <v>F501271</v>
          </cell>
          <cell r="D9516">
            <v>15</v>
          </cell>
          <cell r="E9516" t="str">
            <v>F</v>
          </cell>
        </row>
        <row r="9517">
          <cell r="B9517" t="str">
            <v>F501481</v>
          </cell>
          <cell r="C9517" t="str">
            <v>F501481</v>
          </cell>
          <cell r="D9517">
            <v>15</v>
          </cell>
          <cell r="E9517" t="str">
            <v>F</v>
          </cell>
        </row>
        <row r="9518">
          <cell r="B9518" t="str">
            <v>F502432</v>
          </cell>
          <cell r="C9518" t="str">
            <v>F502432</v>
          </cell>
          <cell r="D9518">
            <v>15</v>
          </cell>
          <cell r="E9518" t="str">
            <v>F</v>
          </cell>
        </row>
        <row r="9519">
          <cell r="B9519" t="str">
            <v>F520246</v>
          </cell>
          <cell r="C9519" t="str">
            <v>F520246</v>
          </cell>
          <cell r="D9519">
            <v>15</v>
          </cell>
          <cell r="E9519" t="str">
            <v>F</v>
          </cell>
        </row>
        <row r="9520">
          <cell r="B9520" t="str">
            <v>F520279</v>
          </cell>
          <cell r="C9520" t="str">
            <v>F520279</v>
          </cell>
          <cell r="D9520">
            <v>15</v>
          </cell>
          <cell r="E9520" t="str">
            <v>F</v>
          </cell>
        </row>
        <row r="9521">
          <cell r="B9521" t="str">
            <v>F520314</v>
          </cell>
          <cell r="C9521" t="str">
            <v>F520314</v>
          </cell>
          <cell r="D9521">
            <v>15</v>
          </cell>
          <cell r="E9521" t="str">
            <v>F</v>
          </cell>
        </row>
        <row r="9522">
          <cell r="B9522" t="str">
            <v>F520434</v>
          </cell>
          <cell r="C9522" t="str">
            <v>F520434</v>
          </cell>
          <cell r="D9522">
            <v>15</v>
          </cell>
          <cell r="E9522" t="str">
            <v>F</v>
          </cell>
        </row>
        <row r="9523">
          <cell r="B9523" t="str">
            <v>F521110</v>
          </cell>
          <cell r="C9523" t="str">
            <v>F521110</v>
          </cell>
          <cell r="D9523">
            <v>15</v>
          </cell>
          <cell r="E9523" t="str">
            <v>F</v>
          </cell>
        </row>
        <row r="9524">
          <cell r="B9524" t="str">
            <v>F521470</v>
          </cell>
          <cell r="C9524" t="str">
            <v>F521470</v>
          </cell>
          <cell r="D9524">
            <v>15</v>
          </cell>
          <cell r="E9524" t="str">
            <v>F</v>
          </cell>
        </row>
        <row r="9525">
          <cell r="B9525" t="str">
            <v>F521830</v>
          </cell>
          <cell r="C9525" t="str">
            <v>F521830</v>
          </cell>
          <cell r="D9525">
            <v>15</v>
          </cell>
          <cell r="E9525" t="str">
            <v>F</v>
          </cell>
        </row>
        <row r="9526">
          <cell r="B9526" t="str">
            <v>F522190</v>
          </cell>
          <cell r="C9526" t="str">
            <v>F522190</v>
          </cell>
          <cell r="D9526">
            <v>15</v>
          </cell>
          <cell r="E9526" t="str">
            <v>F</v>
          </cell>
        </row>
        <row r="9527">
          <cell r="B9527" t="str">
            <v>F522550</v>
          </cell>
          <cell r="C9527" t="str">
            <v>F522550</v>
          </cell>
          <cell r="D9527">
            <v>15</v>
          </cell>
          <cell r="E9527" t="str">
            <v>F</v>
          </cell>
        </row>
        <row r="9528">
          <cell r="B9528" t="str">
            <v>1000FCREDSC</v>
          </cell>
          <cell r="C9528" t="str">
            <v>FCREDSC</v>
          </cell>
          <cell r="D9528">
            <v>14</v>
          </cell>
          <cell r="E9528" t="str">
            <v>G</v>
          </cell>
        </row>
        <row r="9529">
          <cell r="B9529" t="str">
            <v>F500644</v>
          </cell>
          <cell r="C9529" t="str">
            <v>F500644</v>
          </cell>
          <cell r="D9529">
            <v>15</v>
          </cell>
          <cell r="E9529" t="str">
            <v>F</v>
          </cell>
        </row>
        <row r="9530">
          <cell r="B9530" t="str">
            <v>F500645</v>
          </cell>
          <cell r="C9530" t="str">
            <v>F500645</v>
          </cell>
          <cell r="D9530">
            <v>15</v>
          </cell>
          <cell r="E9530" t="str">
            <v>F</v>
          </cell>
        </row>
        <row r="9531">
          <cell r="B9531" t="str">
            <v>F500714</v>
          </cell>
          <cell r="C9531" t="str">
            <v>F500714</v>
          </cell>
          <cell r="D9531">
            <v>15</v>
          </cell>
          <cell r="E9531" t="str">
            <v>F</v>
          </cell>
        </row>
        <row r="9532">
          <cell r="B9532" t="str">
            <v>F500715</v>
          </cell>
          <cell r="C9532" t="str">
            <v>F500715</v>
          </cell>
          <cell r="D9532">
            <v>15</v>
          </cell>
          <cell r="E9532" t="str">
            <v>F</v>
          </cell>
        </row>
        <row r="9533">
          <cell r="B9533" t="str">
            <v>F500784</v>
          </cell>
          <cell r="C9533" t="str">
            <v>F500784</v>
          </cell>
          <cell r="D9533">
            <v>15</v>
          </cell>
          <cell r="E9533" t="str">
            <v>F</v>
          </cell>
        </row>
        <row r="9534">
          <cell r="B9534" t="str">
            <v>F500849</v>
          </cell>
          <cell r="C9534" t="str">
            <v>F500849</v>
          </cell>
          <cell r="D9534">
            <v>15</v>
          </cell>
          <cell r="E9534" t="str">
            <v>F</v>
          </cell>
        </row>
        <row r="9535">
          <cell r="B9535" t="str">
            <v>F500954</v>
          </cell>
          <cell r="C9535" t="str">
            <v>F500954</v>
          </cell>
          <cell r="D9535">
            <v>15</v>
          </cell>
          <cell r="E9535" t="str">
            <v>F</v>
          </cell>
        </row>
        <row r="9536">
          <cell r="B9536" t="str">
            <v>F500989</v>
          </cell>
          <cell r="C9536" t="str">
            <v>F500989</v>
          </cell>
          <cell r="D9536">
            <v>15</v>
          </cell>
          <cell r="E9536" t="str">
            <v>F</v>
          </cell>
        </row>
        <row r="9537">
          <cell r="B9537" t="str">
            <v>F501029</v>
          </cell>
          <cell r="C9537" t="str">
            <v>F501029</v>
          </cell>
          <cell r="D9537">
            <v>15</v>
          </cell>
          <cell r="E9537" t="str">
            <v>F</v>
          </cell>
        </row>
        <row r="9538">
          <cell r="B9538" t="str">
            <v>F501030</v>
          </cell>
          <cell r="C9538" t="str">
            <v>F501030</v>
          </cell>
          <cell r="D9538">
            <v>15</v>
          </cell>
          <cell r="E9538" t="str">
            <v>F</v>
          </cell>
        </row>
        <row r="9539">
          <cell r="B9539" t="str">
            <v>F501094</v>
          </cell>
          <cell r="C9539" t="str">
            <v>F501094</v>
          </cell>
          <cell r="D9539">
            <v>15</v>
          </cell>
          <cell r="E9539" t="str">
            <v>F</v>
          </cell>
        </row>
        <row r="9540">
          <cell r="B9540" t="str">
            <v>F501135</v>
          </cell>
          <cell r="C9540" t="str">
            <v>F501135</v>
          </cell>
          <cell r="D9540">
            <v>15</v>
          </cell>
          <cell r="E9540" t="str">
            <v>F</v>
          </cell>
        </row>
        <row r="9541">
          <cell r="B9541" t="str">
            <v>F501204</v>
          </cell>
          <cell r="C9541" t="str">
            <v>F501204</v>
          </cell>
          <cell r="D9541">
            <v>15</v>
          </cell>
          <cell r="E9541" t="str">
            <v>F</v>
          </cell>
        </row>
        <row r="9542">
          <cell r="B9542" t="str">
            <v>F501205</v>
          </cell>
          <cell r="C9542" t="str">
            <v>F501205</v>
          </cell>
          <cell r="D9542">
            <v>15</v>
          </cell>
          <cell r="E9542" t="str">
            <v>F</v>
          </cell>
        </row>
        <row r="9543">
          <cell r="B9543" t="str">
            <v>F501269</v>
          </cell>
          <cell r="C9543" t="str">
            <v>F501269</v>
          </cell>
          <cell r="D9543">
            <v>15</v>
          </cell>
          <cell r="E9543" t="str">
            <v>F</v>
          </cell>
        </row>
        <row r="9544">
          <cell r="B9544" t="str">
            <v>F501479</v>
          </cell>
          <cell r="C9544" t="str">
            <v>F501479</v>
          </cell>
          <cell r="D9544">
            <v>15</v>
          </cell>
          <cell r="E9544" t="str">
            <v>F</v>
          </cell>
        </row>
        <row r="9545">
          <cell r="B9545" t="str">
            <v>F502430</v>
          </cell>
          <cell r="C9545" t="str">
            <v>F502430</v>
          </cell>
          <cell r="D9545">
            <v>15</v>
          </cell>
          <cell r="E9545" t="str">
            <v>F</v>
          </cell>
        </row>
        <row r="9546">
          <cell r="B9546" t="str">
            <v>F520207</v>
          </cell>
          <cell r="C9546" t="str">
            <v>F520207</v>
          </cell>
          <cell r="D9546">
            <v>15</v>
          </cell>
          <cell r="E9546" t="str">
            <v>F</v>
          </cell>
        </row>
        <row r="9547">
          <cell r="B9547" t="str">
            <v>F520208</v>
          </cell>
          <cell r="C9547" t="str">
            <v>F520208</v>
          </cell>
          <cell r="D9547">
            <v>15</v>
          </cell>
          <cell r="E9547" t="str">
            <v>F</v>
          </cell>
        </row>
        <row r="9548">
          <cell r="B9548" t="str">
            <v>F520256</v>
          </cell>
          <cell r="C9548" t="str">
            <v>F520256</v>
          </cell>
          <cell r="D9548">
            <v>15</v>
          </cell>
          <cell r="E9548" t="str">
            <v>F</v>
          </cell>
        </row>
        <row r="9549">
          <cell r="B9549" t="str">
            <v>F520290</v>
          </cell>
          <cell r="C9549" t="str">
            <v>F520290</v>
          </cell>
          <cell r="D9549">
            <v>15</v>
          </cell>
          <cell r="E9549" t="str">
            <v>F</v>
          </cell>
        </row>
        <row r="9550">
          <cell r="B9550" t="str">
            <v>F520424</v>
          </cell>
          <cell r="C9550" t="str">
            <v>F520424</v>
          </cell>
          <cell r="D9550">
            <v>15</v>
          </cell>
          <cell r="E9550" t="str">
            <v>F</v>
          </cell>
        </row>
        <row r="9551">
          <cell r="B9551" t="str">
            <v>F520477</v>
          </cell>
          <cell r="C9551" t="str">
            <v>F520477</v>
          </cell>
          <cell r="D9551">
            <v>15</v>
          </cell>
          <cell r="E9551" t="str">
            <v>F</v>
          </cell>
        </row>
        <row r="9552">
          <cell r="B9552" t="str">
            <v>F521091</v>
          </cell>
          <cell r="C9552" t="str">
            <v>F521091</v>
          </cell>
          <cell r="D9552">
            <v>15</v>
          </cell>
          <cell r="E9552" t="str">
            <v>F</v>
          </cell>
        </row>
        <row r="9553">
          <cell r="B9553" t="str">
            <v>F521451</v>
          </cell>
          <cell r="C9553" t="str">
            <v>F521451</v>
          </cell>
          <cell r="D9553">
            <v>15</v>
          </cell>
          <cell r="E9553" t="str">
            <v>F</v>
          </cell>
        </row>
        <row r="9554">
          <cell r="B9554" t="str">
            <v>F521811</v>
          </cell>
          <cell r="C9554" t="str">
            <v>F521811</v>
          </cell>
          <cell r="D9554">
            <v>15</v>
          </cell>
          <cell r="E9554" t="str">
            <v>F</v>
          </cell>
        </row>
        <row r="9555">
          <cell r="B9555" t="str">
            <v>F522171</v>
          </cell>
          <cell r="C9555" t="str">
            <v>F522171</v>
          </cell>
          <cell r="D9555">
            <v>15</v>
          </cell>
          <cell r="E9555" t="str">
            <v>F</v>
          </cell>
        </row>
        <row r="9556">
          <cell r="B9556" t="str">
            <v>F522531</v>
          </cell>
          <cell r="C9556" t="str">
            <v>F522531</v>
          </cell>
          <cell r="D9556">
            <v>15</v>
          </cell>
          <cell r="E9556" t="str">
            <v>F</v>
          </cell>
        </row>
        <row r="9557">
          <cell r="B9557" t="str">
            <v>1000FCVICTSC</v>
          </cell>
          <cell r="C9557" t="str">
            <v>FCVICTSC</v>
          </cell>
          <cell r="D9557">
            <v>14</v>
          </cell>
          <cell r="E9557" t="str">
            <v>G</v>
          </cell>
        </row>
        <row r="9558">
          <cell r="B9558" t="str">
            <v>F500646</v>
          </cell>
          <cell r="C9558" t="str">
            <v>F500646</v>
          </cell>
          <cell r="D9558">
            <v>15</v>
          </cell>
          <cell r="E9558" t="str">
            <v>F</v>
          </cell>
        </row>
        <row r="9559">
          <cell r="B9559" t="str">
            <v>F500647</v>
          </cell>
          <cell r="C9559" t="str">
            <v>F500647</v>
          </cell>
          <cell r="D9559">
            <v>15</v>
          </cell>
          <cell r="E9559" t="str">
            <v>F</v>
          </cell>
        </row>
        <row r="9560">
          <cell r="B9560" t="str">
            <v>F500716</v>
          </cell>
          <cell r="C9560" t="str">
            <v>F500716</v>
          </cell>
          <cell r="D9560">
            <v>15</v>
          </cell>
          <cell r="E9560" t="str">
            <v>F</v>
          </cell>
        </row>
        <row r="9561">
          <cell r="B9561" t="str">
            <v>F500717</v>
          </cell>
          <cell r="C9561" t="str">
            <v>F500717</v>
          </cell>
          <cell r="D9561">
            <v>15</v>
          </cell>
          <cell r="E9561" t="str">
            <v>F</v>
          </cell>
        </row>
        <row r="9562">
          <cell r="B9562" t="str">
            <v>F500786</v>
          </cell>
          <cell r="C9562" t="str">
            <v>F500786</v>
          </cell>
          <cell r="D9562">
            <v>15</v>
          </cell>
          <cell r="E9562" t="str">
            <v>F</v>
          </cell>
        </row>
        <row r="9563">
          <cell r="B9563" t="str">
            <v>F500850</v>
          </cell>
          <cell r="C9563" t="str">
            <v>F500850</v>
          </cell>
          <cell r="D9563">
            <v>15</v>
          </cell>
          <cell r="E9563" t="str">
            <v>F</v>
          </cell>
        </row>
        <row r="9564">
          <cell r="B9564" t="str">
            <v>F500955</v>
          </cell>
          <cell r="C9564" t="str">
            <v>F500955</v>
          </cell>
          <cell r="D9564">
            <v>15</v>
          </cell>
          <cell r="E9564" t="str">
            <v>F</v>
          </cell>
        </row>
        <row r="9565">
          <cell r="B9565" t="str">
            <v>F500990</v>
          </cell>
          <cell r="C9565" t="str">
            <v>F500990</v>
          </cell>
          <cell r="D9565">
            <v>15</v>
          </cell>
          <cell r="E9565" t="str">
            <v>F</v>
          </cell>
        </row>
        <row r="9566">
          <cell r="B9566" t="str">
            <v>F501031</v>
          </cell>
          <cell r="C9566" t="str">
            <v>F501031</v>
          </cell>
          <cell r="D9566">
            <v>15</v>
          </cell>
          <cell r="E9566" t="str">
            <v>F</v>
          </cell>
        </row>
        <row r="9567">
          <cell r="B9567" t="str">
            <v>F501032</v>
          </cell>
          <cell r="C9567" t="str">
            <v>F501032</v>
          </cell>
          <cell r="D9567">
            <v>15</v>
          </cell>
          <cell r="E9567" t="str">
            <v>F</v>
          </cell>
        </row>
        <row r="9568">
          <cell r="B9568" t="str">
            <v>F501095</v>
          </cell>
          <cell r="C9568" t="str">
            <v>F501095</v>
          </cell>
          <cell r="D9568">
            <v>15</v>
          </cell>
          <cell r="E9568" t="str">
            <v>F</v>
          </cell>
        </row>
        <row r="9569">
          <cell r="B9569" t="str">
            <v>F501137</v>
          </cell>
          <cell r="C9569" t="str">
            <v>F501137</v>
          </cell>
          <cell r="D9569">
            <v>15</v>
          </cell>
          <cell r="E9569" t="str">
            <v>F</v>
          </cell>
        </row>
        <row r="9570">
          <cell r="B9570" t="str">
            <v>F501206</v>
          </cell>
          <cell r="C9570" t="str">
            <v>F501206</v>
          </cell>
          <cell r="D9570">
            <v>15</v>
          </cell>
          <cell r="E9570" t="str">
            <v>F</v>
          </cell>
        </row>
        <row r="9571">
          <cell r="B9571" t="str">
            <v>F501207</v>
          </cell>
          <cell r="C9571" t="str">
            <v>F501207</v>
          </cell>
          <cell r="D9571">
            <v>15</v>
          </cell>
          <cell r="E9571" t="str">
            <v>F</v>
          </cell>
        </row>
        <row r="9572">
          <cell r="B9572" t="str">
            <v>F501270</v>
          </cell>
          <cell r="C9572" t="str">
            <v>F501270</v>
          </cell>
          <cell r="D9572">
            <v>15</v>
          </cell>
          <cell r="E9572" t="str">
            <v>F</v>
          </cell>
        </row>
        <row r="9573">
          <cell r="B9573" t="str">
            <v>F501480</v>
          </cell>
          <cell r="C9573" t="str">
            <v>F501480</v>
          </cell>
          <cell r="D9573">
            <v>15</v>
          </cell>
          <cell r="E9573" t="str">
            <v>F</v>
          </cell>
        </row>
        <row r="9574">
          <cell r="B9574" t="str">
            <v>F502431</v>
          </cell>
          <cell r="C9574" t="str">
            <v>F502431</v>
          </cell>
          <cell r="D9574">
            <v>15</v>
          </cell>
          <cell r="E9574" t="str">
            <v>F</v>
          </cell>
        </row>
        <row r="9575">
          <cell r="B9575" t="str">
            <v>F520242</v>
          </cell>
          <cell r="C9575" t="str">
            <v>F520242</v>
          </cell>
          <cell r="D9575">
            <v>15</v>
          </cell>
          <cell r="E9575" t="str">
            <v>F</v>
          </cell>
        </row>
        <row r="9576">
          <cell r="B9576" t="str">
            <v>F520243</v>
          </cell>
          <cell r="C9576" t="str">
            <v>F520243</v>
          </cell>
          <cell r="D9576">
            <v>15</v>
          </cell>
          <cell r="E9576" t="str">
            <v>F</v>
          </cell>
        </row>
        <row r="9577">
          <cell r="B9577" t="str">
            <v>F520277</v>
          </cell>
          <cell r="C9577" t="str">
            <v>F520277</v>
          </cell>
          <cell r="D9577">
            <v>15</v>
          </cell>
          <cell r="E9577" t="str">
            <v>F</v>
          </cell>
        </row>
        <row r="9578">
          <cell r="B9578" t="str">
            <v>F520312</v>
          </cell>
          <cell r="C9578" t="str">
            <v>F520312</v>
          </cell>
          <cell r="D9578">
            <v>15</v>
          </cell>
          <cell r="E9578" t="str">
            <v>F</v>
          </cell>
        </row>
        <row r="9579">
          <cell r="B9579" t="str">
            <v>F520492</v>
          </cell>
          <cell r="C9579" t="str">
            <v>F520492</v>
          </cell>
          <cell r="D9579">
            <v>15</v>
          </cell>
          <cell r="E9579" t="str">
            <v>F</v>
          </cell>
        </row>
        <row r="9580">
          <cell r="B9580" t="str">
            <v>F521109</v>
          </cell>
          <cell r="C9580" t="str">
            <v>F521109</v>
          </cell>
          <cell r="D9580">
            <v>15</v>
          </cell>
          <cell r="E9580" t="str">
            <v>F</v>
          </cell>
        </row>
        <row r="9581">
          <cell r="B9581" t="str">
            <v>F521469</v>
          </cell>
          <cell r="C9581" t="str">
            <v>F521469</v>
          </cell>
          <cell r="D9581">
            <v>15</v>
          </cell>
          <cell r="E9581" t="str">
            <v>F</v>
          </cell>
        </row>
        <row r="9582">
          <cell r="B9582" t="str">
            <v>F521829</v>
          </cell>
          <cell r="C9582" t="str">
            <v>F521829</v>
          </cell>
          <cell r="D9582">
            <v>15</v>
          </cell>
          <cell r="E9582" t="str">
            <v>F</v>
          </cell>
        </row>
        <row r="9583">
          <cell r="B9583" t="str">
            <v>F522189</v>
          </cell>
          <cell r="C9583" t="str">
            <v>F522189</v>
          </cell>
          <cell r="D9583">
            <v>15</v>
          </cell>
          <cell r="E9583" t="str">
            <v>F</v>
          </cell>
        </row>
        <row r="9584">
          <cell r="B9584" t="str">
            <v>F522549</v>
          </cell>
          <cell r="C9584" t="str">
            <v>F522549</v>
          </cell>
          <cell r="D9584">
            <v>15</v>
          </cell>
          <cell r="E9584" t="str">
            <v>F</v>
          </cell>
        </row>
        <row r="9585">
          <cell r="B9585" t="str">
            <v>1000LOGDESRT</v>
          </cell>
          <cell r="C9585" t="str">
            <v>LOGDESRT</v>
          </cell>
          <cell r="D9585">
            <v>12</v>
          </cell>
          <cell r="E9585" t="str">
            <v>G</v>
          </cell>
        </row>
        <row r="9586">
          <cell r="B9586" t="str">
            <v>F502116</v>
          </cell>
          <cell r="C9586" t="str">
            <v>F502116</v>
          </cell>
          <cell r="D9586">
            <v>13</v>
          </cell>
          <cell r="E9586" t="str">
            <v>F</v>
          </cell>
        </row>
        <row r="9587">
          <cell r="B9587" t="str">
            <v>F520332</v>
          </cell>
          <cell r="C9587" t="str">
            <v>F520332</v>
          </cell>
          <cell r="D9587">
            <v>13</v>
          </cell>
          <cell r="E9587" t="str">
            <v>F</v>
          </cell>
        </row>
        <row r="9588">
          <cell r="B9588" t="str">
            <v>F520677</v>
          </cell>
          <cell r="C9588" t="str">
            <v>F520677</v>
          </cell>
          <cell r="D9588">
            <v>13</v>
          </cell>
          <cell r="E9588" t="str">
            <v>F</v>
          </cell>
        </row>
        <row r="9589">
          <cell r="B9589" t="str">
            <v>F521125</v>
          </cell>
          <cell r="C9589" t="str">
            <v>F521125</v>
          </cell>
          <cell r="D9589">
            <v>13</v>
          </cell>
          <cell r="E9589" t="str">
            <v>F</v>
          </cell>
        </row>
        <row r="9590">
          <cell r="B9590" t="str">
            <v>F521485</v>
          </cell>
          <cell r="C9590" t="str">
            <v>F521485</v>
          </cell>
          <cell r="D9590">
            <v>13</v>
          </cell>
          <cell r="E9590" t="str">
            <v>F</v>
          </cell>
        </row>
        <row r="9591">
          <cell r="B9591" t="str">
            <v>F521845</v>
          </cell>
          <cell r="C9591" t="str">
            <v>F521845</v>
          </cell>
          <cell r="D9591">
            <v>13</v>
          </cell>
          <cell r="E9591" t="str">
            <v>F</v>
          </cell>
        </row>
        <row r="9592">
          <cell r="B9592" t="str">
            <v>F522205</v>
          </cell>
          <cell r="C9592" t="str">
            <v>F522205</v>
          </cell>
          <cell r="D9592">
            <v>13</v>
          </cell>
          <cell r="E9592" t="str">
            <v>F</v>
          </cell>
        </row>
        <row r="9593">
          <cell r="B9593" t="str">
            <v>F522565</v>
          </cell>
          <cell r="C9593" t="str">
            <v>F522565</v>
          </cell>
          <cell r="D9593">
            <v>13</v>
          </cell>
          <cell r="E9593" t="str">
            <v>F</v>
          </cell>
        </row>
        <row r="9594">
          <cell r="B9594" t="str">
            <v>1000PLNGDES</v>
          </cell>
          <cell r="C9594" t="str">
            <v>PLNGDES</v>
          </cell>
          <cell r="D9594">
            <v>12</v>
          </cell>
          <cell r="E9594" t="str">
            <v>G</v>
          </cell>
        </row>
        <row r="9595">
          <cell r="B9595" t="str">
            <v>F520544</v>
          </cell>
          <cell r="C9595" t="str">
            <v>F520544</v>
          </cell>
          <cell r="D9595">
            <v>13</v>
          </cell>
          <cell r="E9595" t="str">
            <v>F</v>
          </cell>
        </row>
        <row r="9596">
          <cell r="B9596" t="str">
            <v>F520678</v>
          </cell>
          <cell r="C9596" t="str">
            <v>F520678</v>
          </cell>
          <cell r="D9596">
            <v>13</v>
          </cell>
          <cell r="E9596" t="str">
            <v>F</v>
          </cell>
        </row>
        <row r="9597">
          <cell r="B9597" t="str">
            <v>F521157</v>
          </cell>
          <cell r="C9597" t="str">
            <v>F521157</v>
          </cell>
          <cell r="D9597">
            <v>13</v>
          </cell>
          <cell r="E9597" t="str">
            <v>F</v>
          </cell>
        </row>
        <row r="9598">
          <cell r="B9598" t="str">
            <v>F521517</v>
          </cell>
          <cell r="C9598" t="str">
            <v>F521517</v>
          </cell>
          <cell r="D9598">
            <v>13</v>
          </cell>
          <cell r="E9598" t="str">
            <v>F</v>
          </cell>
        </row>
        <row r="9599">
          <cell r="B9599" t="str">
            <v>F521877</v>
          </cell>
          <cell r="C9599" t="str">
            <v>F521877</v>
          </cell>
          <cell r="D9599">
            <v>13</v>
          </cell>
          <cell r="E9599" t="str">
            <v>F</v>
          </cell>
        </row>
        <row r="9600">
          <cell r="B9600" t="str">
            <v>F522237</v>
          </cell>
          <cell r="C9600" t="str">
            <v>F522237</v>
          </cell>
          <cell r="D9600">
            <v>13</v>
          </cell>
          <cell r="E9600" t="str">
            <v>F</v>
          </cell>
        </row>
        <row r="9601">
          <cell r="B9601" t="str">
            <v>F522597</v>
          </cell>
          <cell r="C9601" t="str">
            <v>F522597</v>
          </cell>
          <cell r="D9601">
            <v>13</v>
          </cell>
          <cell r="E9601" t="str">
            <v>F</v>
          </cell>
        </row>
        <row r="9602">
          <cell r="B9602" t="str">
            <v>1000LOCPLDES</v>
          </cell>
          <cell r="C9602" t="str">
            <v>LOCPLDES</v>
          </cell>
          <cell r="D9602">
            <v>14</v>
          </cell>
          <cell r="E9602" t="str">
            <v>G</v>
          </cell>
        </row>
        <row r="9603">
          <cell r="B9603" t="str">
            <v>1000PLNDESRUR</v>
          </cell>
          <cell r="C9603" t="str">
            <v>PLNDESRUR</v>
          </cell>
          <cell r="D9603">
            <v>14</v>
          </cell>
          <cell r="E9603" t="str">
            <v>G</v>
          </cell>
        </row>
        <row r="9604">
          <cell r="B9604" t="str">
            <v>1000PLFOOTSC</v>
          </cell>
          <cell r="C9604" t="str">
            <v>PLFOOTSC</v>
          </cell>
          <cell r="D9604">
            <v>16</v>
          </cell>
          <cell r="E9604" t="str">
            <v>G</v>
          </cell>
        </row>
        <row r="9605">
          <cell r="B9605" t="str">
            <v>F502294</v>
          </cell>
          <cell r="C9605" t="str">
            <v>F502294</v>
          </cell>
          <cell r="D9605">
            <v>17</v>
          </cell>
          <cell r="E9605" t="str">
            <v>F</v>
          </cell>
        </row>
        <row r="9606">
          <cell r="B9606" t="str">
            <v>1000PLPALMSC</v>
          </cell>
          <cell r="C9606" t="str">
            <v>PLPALMSC</v>
          </cell>
          <cell r="D9606">
            <v>16</v>
          </cell>
          <cell r="E9606" t="str">
            <v>G</v>
          </cell>
        </row>
        <row r="9607">
          <cell r="B9607" t="str">
            <v>1000PLREDSC</v>
          </cell>
          <cell r="C9607" t="str">
            <v>PLREDSC</v>
          </cell>
          <cell r="D9607">
            <v>16</v>
          </cell>
          <cell r="E9607" t="str">
            <v>G</v>
          </cell>
        </row>
        <row r="9608">
          <cell r="B9608" t="str">
            <v>F502295</v>
          </cell>
          <cell r="C9608" t="str">
            <v>F502295</v>
          </cell>
          <cell r="D9608">
            <v>17</v>
          </cell>
          <cell r="E9608" t="str">
            <v>F</v>
          </cell>
        </row>
        <row r="9609">
          <cell r="B9609" t="str">
            <v>1000PLVICTSC</v>
          </cell>
          <cell r="C9609" t="str">
            <v>PLVICTSC</v>
          </cell>
          <cell r="D9609">
            <v>16</v>
          </cell>
          <cell r="E9609" t="str">
            <v>G</v>
          </cell>
        </row>
        <row r="9610">
          <cell r="B9610" t="str">
            <v>F502296</v>
          </cell>
          <cell r="C9610" t="str">
            <v>F502296</v>
          </cell>
          <cell r="D9610">
            <v>17</v>
          </cell>
          <cell r="E9610" t="str">
            <v>F</v>
          </cell>
        </row>
        <row r="9611">
          <cell r="B9611" t="str">
            <v>1000CMMETE</v>
          </cell>
          <cell r="C9611" t="str">
            <v>CMMETE</v>
          </cell>
          <cell r="D9611">
            <v>10</v>
          </cell>
          <cell r="E9611" t="str">
            <v>G</v>
          </cell>
        </row>
        <row r="9612">
          <cell r="B9612" t="str">
            <v>F501975</v>
          </cell>
          <cell r="C9612" t="str">
            <v>F501975</v>
          </cell>
          <cell r="D9612">
            <v>11</v>
          </cell>
          <cell r="E9612" t="str">
            <v>F</v>
          </cell>
        </row>
        <row r="9613">
          <cell r="B9613" t="str">
            <v>F501976</v>
          </cell>
          <cell r="C9613" t="str">
            <v>F501976</v>
          </cell>
          <cell r="D9613">
            <v>11</v>
          </cell>
          <cell r="E9613" t="str">
            <v>F</v>
          </cell>
        </row>
        <row r="9614">
          <cell r="B9614" t="str">
            <v>F501991</v>
          </cell>
          <cell r="C9614" t="str">
            <v>F501991</v>
          </cell>
          <cell r="D9614">
            <v>11</v>
          </cell>
          <cell r="E9614" t="str">
            <v>F</v>
          </cell>
        </row>
        <row r="9615">
          <cell r="B9615" t="str">
            <v>F501992</v>
          </cell>
          <cell r="C9615" t="str">
            <v>F501992</v>
          </cell>
          <cell r="D9615">
            <v>11</v>
          </cell>
          <cell r="E9615" t="str">
            <v>F</v>
          </cell>
        </row>
        <row r="9616">
          <cell r="B9616" t="str">
            <v>F502007</v>
          </cell>
          <cell r="C9616" t="str">
            <v>F502007</v>
          </cell>
          <cell r="D9616">
            <v>11</v>
          </cell>
          <cell r="E9616" t="str">
            <v>F</v>
          </cell>
        </row>
        <row r="9617">
          <cell r="B9617" t="str">
            <v>F502021</v>
          </cell>
          <cell r="C9617" t="str">
            <v>F502021</v>
          </cell>
          <cell r="D9617">
            <v>11</v>
          </cell>
          <cell r="E9617" t="str">
            <v>F</v>
          </cell>
        </row>
        <row r="9618">
          <cell r="B9618" t="str">
            <v>F502029</v>
          </cell>
          <cell r="C9618" t="str">
            <v>F502029</v>
          </cell>
          <cell r="D9618">
            <v>11</v>
          </cell>
          <cell r="E9618" t="str">
            <v>F</v>
          </cell>
        </row>
        <row r="9619">
          <cell r="B9619" t="str">
            <v>F502045</v>
          </cell>
          <cell r="C9619" t="str">
            <v>F502045</v>
          </cell>
          <cell r="D9619">
            <v>11</v>
          </cell>
          <cell r="E9619" t="str">
            <v>F</v>
          </cell>
        </row>
        <row r="9620">
          <cell r="B9620" t="str">
            <v>F502053</v>
          </cell>
          <cell r="C9620" t="str">
            <v>F502053</v>
          </cell>
          <cell r="D9620">
            <v>11</v>
          </cell>
          <cell r="E9620" t="str">
            <v>F</v>
          </cell>
        </row>
        <row r="9621">
          <cell r="B9621" t="str">
            <v>F502063</v>
          </cell>
          <cell r="C9621" t="str">
            <v>F502063</v>
          </cell>
          <cell r="D9621">
            <v>11</v>
          </cell>
          <cell r="E9621" t="str">
            <v>F</v>
          </cell>
        </row>
        <row r="9622">
          <cell r="B9622" t="str">
            <v>F502064</v>
          </cell>
          <cell r="C9622" t="str">
            <v>F502064</v>
          </cell>
          <cell r="D9622">
            <v>11</v>
          </cell>
          <cell r="E9622" t="str">
            <v>F</v>
          </cell>
        </row>
        <row r="9623">
          <cell r="B9623" t="str">
            <v>F502077</v>
          </cell>
          <cell r="C9623" t="str">
            <v>F502077</v>
          </cell>
          <cell r="D9623">
            <v>11</v>
          </cell>
          <cell r="E9623" t="str">
            <v>F</v>
          </cell>
        </row>
        <row r="9624">
          <cell r="B9624" t="str">
            <v>F502088</v>
          </cell>
          <cell r="C9624" t="str">
            <v>F502088</v>
          </cell>
          <cell r="D9624">
            <v>11</v>
          </cell>
          <cell r="E9624" t="str">
            <v>F</v>
          </cell>
        </row>
        <row r="9625">
          <cell r="B9625" t="str">
            <v>F502103</v>
          </cell>
          <cell r="C9625" t="str">
            <v>F502103</v>
          </cell>
          <cell r="D9625">
            <v>11</v>
          </cell>
          <cell r="E9625" t="str">
            <v>F</v>
          </cell>
        </row>
        <row r="9626">
          <cell r="B9626" t="str">
            <v>F502104</v>
          </cell>
          <cell r="C9626" t="str">
            <v>F502104</v>
          </cell>
          <cell r="D9626">
            <v>11</v>
          </cell>
          <cell r="E9626" t="str">
            <v>F</v>
          </cell>
        </row>
        <row r="9627">
          <cell r="B9627" t="str">
            <v>F502125</v>
          </cell>
          <cell r="C9627" t="str">
            <v>F502125</v>
          </cell>
          <cell r="D9627">
            <v>11</v>
          </cell>
          <cell r="E9627" t="str">
            <v>F</v>
          </cell>
        </row>
        <row r="9628">
          <cell r="B9628" t="str">
            <v>F502133</v>
          </cell>
          <cell r="C9628" t="str">
            <v>F502133</v>
          </cell>
          <cell r="D9628">
            <v>11</v>
          </cell>
          <cell r="E9628" t="str">
            <v>F</v>
          </cell>
        </row>
        <row r="9629">
          <cell r="B9629" t="str">
            <v>F502141</v>
          </cell>
          <cell r="C9629" t="str">
            <v>F502141</v>
          </cell>
          <cell r="D9629">
            <v>11</v>
          </cell>
          <cell r="E9629" t="str">
            <v>F</v>
          </cell>
        </row>
        <row r="9630">
          <cell r="B9630" t="str">
            <v>F502157</v>
          </cell>
          <cell r="C9630" t="str">
            <v>F502157</v>
          </cell>
          <cell r="D9630">
            <v>11</v>
          </cell>
          <cell r="E9630" t="str">
            <v>F</v>
          </cell>
        </row>
        <row r="9631">
          <cell r="B9631" t="str">
            <v>F502165</v>
          </cell>
          <cell r="C9631" t="str">
            <v>F502165</v>
          </cell>
          <cell r="D9631">
            <v>11</v>
          </cell>
          <cell r="E9631" t="str">
            <v>F</v>
          </cell>
        </row>
        <row r="9632">
          <cell r="B9632" t="str">
            <v>F502284</v>
          </cell>
          <cell r="C9632" t="str">
            <v>F502284</v>
          </cell>
          <cell r="D9632">
            <v>11</v>
          </cell>
          <cell r="E9632" t="str">
            <v>F</v>
          </cell>
        </row>
        <row r="9633">
          <cell r="B9633" t="str">
            <v>F502368</v>
          </cell>
          <cell r="C9633" t="str">
            <v>F502368</v>
          </cell>
          <cell r="D9633">
            <v>11</v>
          </cell>
          <cell r="E9633" t="str">
            <v>F</v>
          </cell>
        </row>
        <row r="9634">
          <cell r="B9634" t="str">
            <v>F502416</v>
          </cell>
          <cell r="C9634" t="str">
            <v>F502416</v>
          </cell>
          <cell r="D9634">
            <v>11</v>
          </cell>
          <cell r="E9634" t="str">
            <v>F</v>
          </cell>
        </row>
        <row r="9635">
          <cell r="B9635" t="str">
            <v>F502564</v>
          </cell>
          <cell r="C9635" t="str">
            <v>F502564</v>
          </cell>
          <cell r="D9635">
            <v>11</v>
          </cell>
          <cell r="E9635" t="str">
            <v>F</v>
          </cell>
        </row>
        <row r="9636">
          <cell r="B9636" t="str">
            <v>F502570</v>
          </cell>
          <cell r="C9636" t="str">
            <v>F502570</v>
          </cell>
          <cell r="D9636">
            <v>11</v>
          </cell>
          <cell r="E9636" t="str">
            <v>F</v>
          </cell>
        </row>
        <row r="9637">
          <cell r="B9637" t="str">
            <v>F502576</v>
          </cell>
          <cell r="C9637" t="str">
            <v>F502576</v>
          </cell>
          <cell r="D9637">
            <v>11</v>
          </cell>
          <cell r="E9637" t="str">
            <v>F</v>
          </cell>
        </row>
        <row r="9638">
          <cell r="B9638" t="str">
            <v>F502615</v>
          </cell>
          <cell r="C9638" t="str">
            <v>F502615</v>
          </cell>
          <cell r="D9638">
            <v>11</v>
          </cell>
          <cell r="E9638" t="str">
            <v>F</v>
          </cell>
        </row>
        <row r="9639">
          <cell r="B9639" t="str">
            <v>F502623</v>
          </cell>
          <cell r="C9639" t="str">
            <v>F502623</v>
          </cell>
          <cell r="D9639">
            <v>11</v>
          </cell>
          <cell r="E9639" t="str">
            <v>F</v>
          </cell>
        </row>
        <row r="9640">
          <cell r="B9640" t="str">
            <v>F502631</v>
          </cell>
          <cell r="C9640" t="str">
            <v>F502631</v>
          </cell>
          <cell r="D9640">
            <v>11</v>
          </cell>
          <cell r="E9640" t="str">
            <v>F</v>
          </cell>
        </row>
        <row r="9641">
          <cell r="B9641" t="str">
            <v>F521002</v>
          </cell>
          <cell r="C9641" t="str">
            <v>F521002</v>
          </cell>
          <cell r="D9641">
            <v>11</v>
          </cell>
          <cell r="E9641" t="str">
            <v>F</v>
          </cell>
        </row>
        <row r="9642">
          <cell r="B9642" t="str">
            <v>F521362</v>
          </cell>
          <cell r="C9642" t="str">
            <v>F521362</v>
          </cell>
          <cell r="D9642">
            <v>11</v>
          </cell>
          <cell r="E9642" t="str">
            <v>F</v>
          </cell>
        </row>
        <row r="9643">
          <cell r="B9643" t="str">
            <v>F521722</v>
          </cell>
          <cell r="C9643" t="str">
            <v>F521722</v>
          </cell>
          <cell r="D9643">
            <v>11</v>
          </cell>
          <cell r="E9643" t="str">
            <v>F</v>
          </cell>
        </row>
        <row r="9644">
          <cell r="B9644" t="str">
            <v>F522082</v>
          </cell>
          <cell r="C9644" t="str">
            <v>F522082</v>
          </cell>
          <cell r="D9644">
            <v>11</v>
          </cell>
          <cell r="E9644" t="str">
            <v>F</v>
          </cell>
        </row>
        <row r="9645">
          <cell r="B9645" t="str">
            <v>F522442</v>
          </cell>
          <cell r="C9645" t="str">
            <v>F522442</v>
          </cell>
          <cell r="D9645">
            <v>11</v>
          </cell>
          <cell r="E9645" t="str">
            <v>F</v>
          </cell>
        </row>
        <row r="9646">
          <cell r="B9646" t="str">
            <v>1000CMMGMTME</v>
          </cell>
          <cell r="C9646" t="str">
            <v>CMMGMTME</v>
          </cell>
          <cell r="D9646">
            <v>12</v>
          </cell>
          <cell r="E9646" t="str">
            <v>G</v>
          </cell>
        </row>
        <row r="9647">
          <cell r="B9647" t="str">
            <v>F520074</v>
          </cell>
          <cell r="C9647" t="str">
            <v>F520074</v>
          </cell>
          <cell r="D9647">
            <v>13</v>
          </cell>
          <cell r="E9647" t="str">
            <v>F</v>
          </cell>
        </row>
        <row r="9648">
          <cell r="B9648" t="str">
            <v>F521058</v>
          </cell>
          <cell r="C9648" t="str">
            <v>F521058</v>
          </cell>
          <cell r="D9648">
            <v>13</v>
          </cell>
          <cell r="E9648" t="str">
            <v>F</v>
          </cell>
        </row>
        <row r="9649">
          <cell r="B9649" t="str">
            <v>F521418</v>
          </cell>
          <cell r="C9649" t="str">
            <v>F521418</v>
          </cell>
          <cell r="D9649">
            <v>13</v>
          </cell>
          <cell r="E9649" t="str">
            <v>F</v>
          </cell>
        </row>
        <row r="9650">
          <cell r="B9650" t="str">
            <v>F521778</v>
          </cell>
          <cell r="C9650" t="str">
            <v>F521778</v>
          </cell>
          <cell r="D9650">
            <v>13</v>
          </cell>
          <cell r="E9650" t="str">
            <v>F</v>
          </cell>
        </row>
        <row r="9651">
          <cell r="B9651" t="str">
            <v>F522138</v>
          </cell>
          <cell r="C9651" t="str">
            <v>F522138</v>
          </cell>
          <cell r="D9651">
            <v>13</v>
          </cell>
          <cell r="E9651" t="str">
            <v>F</v>
          </cell>
        </row>
        <row r="9652">
          <cell r="B9652" t="str">
            <v>F522498</v>
          </cell>
          <cell r="C9652" t="str">
            <v>F522498</v>
          </cell>
          <cell r="D9652">
            <v>13</v>
          </cell>
          <cell r="E9652" t="str">
            <v>F</v>
          </cell>
        </row>
        <row r="9653">
          <cell r="B9653" t="str">
            <v>1000FLDCONME</v>
          </cell>
          <cell r="C9653" t="str">
            <v>FLDCONME</v>
          </cell>
          <cell r="D9653">
            <v>12</v>
          </cell>
          <cell r="E9653" t="str">
            <v>G</v>
          </cell>
        </row>
        <row r="9654">
          <cell r="B9654" t="str">
            <v>F520684</v>
          </cell>
          <cell r="C9654" t="str">
            <v>F520684</v>
          </cell>
          <cell r="D9654">
            <v>13</v>
          </cell>
          <cell r="E9654" t="str">
            <v>F</v>
          </cell>
        </row>
        <row r="9655">
          <cell r="B9655" t="str">
            <v>F521188</v>
          </cell>
          <cell r="C9655" t="str">
            <v>F521188</v>
          </cell>
          <cell r="D9655">
            <v>13</v>
          </cell>
          <cell r="E9655" t="str">
            <v>F</v>
          </cell>
        </row>
        <row r="9656">
          <cell r="B9656" t="str">
            <v>F521548</v>
          </cell>
          <cell r="C9656" t="str">
            <v>F521548</v>
          </cell>
          <cell r="D9656">
            <v>13</v>
          </cell>
          <cell r="E9656" t="str">
            <v>F</v>
          </cell>
        </row>
        <row r="9657">
          <cell r="B9657" t="str">
            <v>F521908</v>
          </cell>
          <cell r="C9657" t="str">
            <v>F521908</v>
          </cell>
          <cell r="D9657">
            <v>13</v>
          </cell>
          <cell r="E9657" t="str">
            <v>F</v>
          </cell>
        </row>
        <row r="9658">
          <cell r="B9658" t="str">
            <v>F522268</v>
          </cell>
          <cell r="C9658" t="str">
            <v>F522268</v>
          </cell>
          <cell r="D9658">
            <v>13</v>
          </cell>
          <cell r="E9658" t="str">
            <v>F</v>
          </cell>
        </row>
        <row r="9659">
          <cell r="B9659" t="str">
            <v>F522628</v>
          </cell>
          <cell r="C9659" t="str">
            <v>F522628</v>
          </cell>
          <cell r="D9659">
            <v>13</v>
          </cell>
          <cell r="E9659" t="str">
            <v>F</v>
          </cell>
        </row>
        <row r="9660">
          <cell r="B9660" t="str">
            <v>1000FCCOVSC</v>
          </cell>
          <cell r="C9660" t="str">
            <v>FCCOVSC</v>
          </cell>
          <cell r="D9660">
            <v>14</v>
          </cell>
          <cell r="E9660" t="str">
            <v>G</v>
          </cell>
        </row>
        <row r="9661">
          <cell r="B9661" t="str">
            <v>F500652</v>
          </cell>
          <cell r="C9661" t="str">
            <v>F500652</v>
          </cell>
          <cell r="D9661">
            <v>15</v>
          </cell>
          <cell r="E9661" t="str">
            <v>F</v>
          </cell>
        </row>
        <row r="9662">
          <cell r="B9662" t="str">
            <v>F500653</v>
          </cell>
          <cell r="C9662" t="str">
            <v>F500653</v>
          </cell>
          <cell r="D9662">
            <v>15</v>
          </cell>
          <cell r="E9662" t="str">
            <v>F</v>
          </cell>
        </row>
        <row r="9663">
          <cell r="B9663" t="str">
            <v>F500722</v>
          </cell>
          <cell r="C9663" t="str">
            <v>F500722</v>
          </cell>
          <cell r="D9663">
            <v>15</v>
          </cell>
          <cell r="E9663" t="str">
            <v>F</v>
          </cell>
        </row>
        <row r="9664">
          <cell r="B9664" t="str">
            <v>F500723</v>
          </cell>
          <cell r="C9664" t="str">
            <v>F500723</v>
          </cell>
          <cell r="D9664">
            <v>15</v>
          </cell>
          <cell r="E9664" t="str">
            <v>F</v>
          </cell>
        </row>
        <row r="9665">
          <cell r="B9665" t="str">
            <v>F500792</v>
          </cell>
          <cell r="C9665" t="str">
            <v>F500792</v>
          </cell>
          <cell r="D9665">
            <v>15</v>
          </cell>
          <cell r="E9665" t="str">
            <v>F</v>
          </cell>
        </row>
        <row r="9666">
          <cell r="B9666" t="str">
            <v>F500853</v>
          </cell>
          <cell r="C9666" t="str">
            <v>F500853</v>
          </cell>
          <cell r="D9666">
            <v>15</v>
          </cell>
          <cell r="E9666" t="str">
            <v>F</v>
          </cell>
        </row>
        <row r="9667">
          <cell r="B9667" t="str">
            <v>F500958</v>
          </cell>
          <cell r="C9667" t="str">
            <v>F500958</v>
          </cell>
          <cell r="D9667">
            <v>15</v>
          </cell>
          <cell r="E9667" t="str">
            <v>F</v>
          </cell>
        </row>
        <row r="9668">
          <cell r="B9668" t="str">
            <v>F500993</v>
          </cell>
          <cell r="C9668" t="str">
            <v>F500993</v>
          </cell>
          <cell r="D9668">
            <v>15</v>
          </cell>
          <cell r="E9668" t="str">
            <v>F</v>
          </cell>
        </row>
        <row r="9669">
          <cell r="B9669" t="str">
            <v>F501037</v>
          </cell>
          <cell r="C9669" t="str">
            <v>F501037</v>
          </cell>
          <cell r="D9669">
            <v>15</v>
          </cell>
          <cell r="E9669" t="str">
            <v>F</v>
          </cell>
        </row>
        <row r="9670">
          <cell r="B9670" t="str">
            <v>F501038</v>
          </cell>
          <cell r="C9670" t="str">
            <v>F501038</v>
          </cell>
          <cell r="D9670">
            <v>15</v>
          </cell>
          <cell r="E9670" t="str">
            <v>F</v>
          </cell>
        </row>
        <row r="9671">
          <cell r="B9671" t="str">
            <v>F501098</v>
          </cell>
          <cell r="C9671" t="str">
            <v>F501098</v>
          </cell>
          <cell r="D9671">
            <v>15</v>
          </cell>
          <cell r="E9671" t="str">
            <v>F</v>
          </cell>
        </row>
        <row r="9672">
          <cell r="B9672" t="str">
            <v>F501143</v>
          </cell>
          <cell r="C9672" t="str">
            <v>F501143</v>
          </cell>
          <cell r="D9672">
            <v>15</v>
          </cell>
          <cell r="E9672" t="str">
            <v>F</v>
          </cell>
        </row>
        <row r="9673">
          <cell r="B9673" t="str">
            <v>F501212</v>
          </cell>
          <cell r="C9673" t="str">
            <v>F501212</v>
          </cell>
          <cell r="D9673">
            <v>15</v>
          </cell>
          <cell r="E9673" t="str">
            <v>F</v>
          </cell>
        </row>
        <row r="9674">
          <cell r="B9674" t="str">
            <v>F501213</v>
          </cell>
          <cell r="C9674" t="str">
            <v>F501213</v>
          </cell>
          <cell r="D9674">
            <v>15</v>
          </cell>
          <cell r="E9674" t="str">
            <v>F</v>
          </cell>
        </row>
        <row r="9675">
          <cell r="B9675" t="str">
            <v>F501273</v>
          </cell>
          <cell r="C9675" t="str">
            <v>F501273</v>
          </cell>
          <cell r="D9675">
            <v>15</v>
          </cell>
          <cell r="E9675" t="str">
            <v>F</v>
          </cell>
        </row>
        <row r="9676">
          <cell r="B9676" t="str">
            <v>F501483</v>
          </cell>
          <cell r="C9676" t="str">
            <v>F501483</v>
          </cell>
          <cell r="D9676">
            <v>15</v>
          </cell>
          <cell r="E9676" t="str">
            <v>F</v>
          </cell>
        </row>
        <row r="9677">
          <cell r="B9677" t="str">
            <v>F502158</v>
          </cell>
          <cell r="C9677" t="str">
            <v>F502158</v>
          </cell>
          <cell r="D9677">
            <v>15</v>
          </cell>
          <cell r="E9677" t="str">
            <v>F</v>
          </cell>
        </row>
        <row r="9678">
          <cell r="B9678" t="str">
            <v>F502434</v>
          </cell>
          <cell r="C9678" t="str">
            <v>F502434</v>
          </cell>
          <cell r="D9678">
            <v>15</v>
          </cell>
          <cell r="E9678" t="str">
            <v>F</v>
          </cell>
        </row>
        <row r="9679">
          <cell r="B9679" t="str">
            <v>F520199</v>
          </cell>
          <cell r="C9679" t="str">
            <v>F520199</v>
          </cell>
          <cell r="D9679">
            <v>15</v>
          </cell>
          <cell r="E9679" t="str">
            <v>F</v>
          </cell>
        </row>
        <row r="9680">
          <cell r="B9680" t="str">
            <v>F520200</v>
          </cell>
          <cell r="C9680" t="str">
            <v>F520200</v>
          </cell>
          <cell r="D9680">
            <v>15</v>
          </cell>
          <cell r="E9680" t="str">
            <v>F</v>
          </cell>
        </row>
        <row r="9681">
          <cell r="B9681" t="str">
            <v>F520252</v>
          </cell>
          <cell r="C9681" t="str">
            <v>F520252</v>
          </cell>
          <cell r="D9681">
            <v>15</v>
          </cell>
          <cell r="E9681" t="str">
            <v>F</v>
          </cell>
        </row>
        <row r="9682">
          <cell r="B9682" t="str">
            <v>F520286</v>
          </cell>
          <cell r="C9682" t="str">
            <v>F520286</v>
          </cell>
          <cell r="D9682">
            <v>15</v>
          </cell>
          <cell r="E9682" t="str">
            <v>F</v>
          </cell>
        </row>
        <row r="9683">
          <cell r="B9683" t="str">
            <v>F521087</v>
          </cell>
          <cell r="C9683" t="str">
            <v>F521087</v>
          </cell>
          <cell r="D9683">
            <v>15</v>
          </cell>
          <cell r="E9683" t="str">
            <v>F</v>
          </cell>
        </row>
        <row r="9684">
          <cell r="B9684" t="str">
            <v>F521447</v>
          </cell>
          <cell r="C9684" t="str">
            <v>F521447</v>
          </cell>
          <cell r="D9684">
            <v>15</v>
          </cell>
          <cell r="E9684" t="str">
            <v>F</v>
          </cell>
        </row>
        <row r="9685">
          <cell r="B9685" t="str">
            <v>F521807</v>
          </cell>
          <cell r="C9685" t="str">
            <v>F521807</v>
          </cell>
          <cell r="D9685">
            <v>15</v>
          </cell>
          <cell r="E9685" t="str">
            <v>F</v>
          </cell>
        </row>
        <row r="9686">
          <cell r="B9686" t="str">
            <v>F522167</v>
          </cell>
          <cell r="C9686" t="str">
            <v>F522167</v>
          </cell>
          <cell r="D9686">
            <v>15</v>
          </cell>
          <cell r="E9686" t="str">
            <v>F</v>
          </cell>
        </row>
        <row r="9687">
          <cell r="B9687" t="str">
            <v>F522527</v>
          </cell>
          <cell r="C9687" t="str">
            <v>F522527</v>
          </cell>
          <cell r="D9687">
            <v>15</v>
          </cell>
          <cell r="E9687" t="str">
            <v>F</v>
          </cell>
        </row>
        <row r="9688">
          <cell r="B9688" t="str">
            <v>F522783</v>
          </cell>
          <cell r="C9688" t="str">
            <v>F522783</v>
          </cell>
          <cell r="D9688">
            <v>15</v>
          </cell>
          <cell r="E9688" t="str">
            <v>F</v>
          </cell>
        </row>
        <row r="9689">
          <cell r="B9689" t="str">
            <v>1000FCMONSC</v>
          </cell>
          <cell r="C9689" t="str">
            <v>FCMONSC</v>
          </cell>
          <cell r="D9689">
            <v>14</v>
          </cell>
          <cell r="E9689" t="str">
            <v>G</v>
          </cell>
        </row>
        <row r="9690">
          <cell r="B9690" t="str">
            <v>F500654</v>
          </cell>
          <cell r="C9690" t="str">
            <v>F500654</v>
          </cell>
          <cell r="D9690">
            <v>15</v>
          </cell>
          <cell r="E9690" t="str">
            <v>F</v>
          </cell>
        </row>
        <row r="9691">
          <cell r="B9691" t="str">
            <v>F500655</v>
          </cell>
          <cell r="C9691" t="str">
            <v>F500655</v>
          </cell>
          <cell r="D9691">
            <v>15</v>
          </cell>
          <cell r="E9691" t="str">
            <v>F</v>
          </cell>
        </row>
        <row r="9692">
          <cell r="B9692" t="str">
            <v>F500724</v>
          </cell>
          <cell r="C9692" t="str">
            <v>F500724</v>
          </cell>
          <cell r="D9692">
            <v>15</v>
          </cell>
          <cell r="E9692" t="str">
            <v>F</v>
          </cell>
        </row>
        <row r="9693">
          <cell r="B9693" t="str">
            <v>F500725</v>
          </cell>
          <cell r="C9693" t="str">
            <v>F500725</v>
          </cell>
          <cell r="D9693">
            <v>15</v>
          </cell>
          <cell r="E9693" t="str">
            <v>F</v>
          </cell>
        </row>
        <row r="9694">
          <cell r="B9694" t="str">
            <v>F500794</v>
          </cell>
          <cell r="C9694" t="str">
            <v>F500794</v>
          </cell>
          <cell r="D9694">
            <v>15</v>
          </cell>
          <cell r="E9694" t="str">
            <v>F</v>
          </cell>
        </row>
        <row r="9695">
          <cell r="B9695" t="str">
            <v>F500854</v>
          </cell>
          <cell r="C9695" t="str">
            <v>F500854</v>
          </cell>
          <cell r="D9695">
            <v>15</v>
          </cell>
          <cell r="E9695" t="str">
            <v>F</v>
          </cell>
        </row>
        <row r="9696">
          <cell r="B9696" t="str">
            <v>F500959</v>
          </cell>
          <cell r="C9696" t="str">
            <v>F500959</v>
          </cell>
          <cell r="D9696">
            <v>15</v>
          </cell>
          <cell r="E9696" t="str">
            <v>F</v>
          </cell>
        </row>
        <row r="9697">
          <cell r="B9697" t="str">
            <v>F500994</v>
          </cell>
          <cell r="C9697" t="str">
            <v>F500994</v>
          </cell>
          <cell r="D9697">
            <v>15</v>
          </cell>
          <cell r="E9697" t="str">
            <v>F</v>
          </cell>
        </row>
        <row r="9698">
          <cell r="B9698" t="str">
            <v>F501039</v>
          </cell>
          <cell r="C9698" t="str">
            <v>F501039</v>
          </cell>
          <cell r="D9698">
            <v>15</v>
          </cell>
          <cell r="E9698" t="str">
            <v>F</v>
          </cell>
        </row>
        <row r="9699">
          <cell r="B9699" t="str">
            <v>F501040</v>
          </cell>
          <cell r="C9699" t="str">
            <v>F501040</v>
          </cell>
          <cell r="D9699">
            <v>15</v>
          </cell>
          <cell r="E9699" t="str">
            <v>F</v>
          </cell>
        </row>
        <row r="9700">
          <cell r="B9700" t="str">
            <v>F501099</v>
          </cell>
          <cell r="C9700" t="str">
            <v>F501099</v>
          </cell>
          <cell r="D9700">
            <v>15</v>
          </cell>
          <cell r="E9700" t="str">
            <v>F</v>
          </cell>
        </row>
        <row r="9701">
          <cell r="B9701" t="str">
            <v>F501145</v>
          </cell>
          <cell r="C9701" t="str">
            <v>F501145</v>
          </cell>
          <cell r="D9701">
            <v>15</v>
          </cell>
          <cell r="E9701" t="str">
            <v>F</v>
          </cell>
        </row>
        <row r="9702">
          <cell r="B9702" t="str">
            <v>F501214</v>
          </cell>
          <cell r="C9702" t="str">
            <v>F501214</v>
          </cell>
          <cell r="D9702">
            <v>15</v>
          </cell>
          <cell r="E9702" t="str">
            <v>F</v>
          </cell>
        </row>
        <row r="9703">
          <cell r="B9703" t="str">
            <v>F501215</v>
          </cell>
          <cell r="C9703" t="str">
            <v>F501215</v>
          </cell>
          <cell r="D9703">
            <v>15</v>
          </cell>
          <cell r="E9703" t="str">
            <v>F</v>
          </cell>
        </row>
        <row r="9704">
          <cell r="B9704" t="str">
            <v>F501253</v>
          </cell>
          <cell r="C9704" t="str">
            <v>F501253</v>
          </cell>
          <cell r="D9704">
            <v>15</v>
          </cell>
          <cell r="E9704" t="str">
            <v>F</v>
          </cell>
        </row>
        <row r="9705">
          <cell r="B9705" t="str">
            <v>F501274</v>
          </cell>
          <cell r="C9705" t="str">
            <v>F501274</v>
          </cell>
          <cell r="D9705">
            <v>15</v>
          </cell>
          <cell r="E9705" t="str">
            <v>F</v>
          </cell>
        </row>
        <row r="9706">
          <cell r="B9706" t="str">
            <v>F501484</v>
          </cell>
          <cell r="C9706" t="str">
            <v>F501484</v>
          </cell>
          <cell r="D9706">
            <v>15</v>
          </cell>
          <cell r="E9706" t="str">
            <v>F</v>
          </cell>
        </row>
        <row r="9707">
          <cell r="B9707" t="str">
            <v>F502435</v>
          </cell>
          <cell r="C9707" t="str">
            <v>F502435</v>
          </cell>
          <cell r="D9707">
            <v>15</v>
          </cell>
          <cell r="E9707" t="str">
            <v>F</v>
          </cell>
        </row>
        <row r="9708">
          <cell r="B9708" t="str">
            <v>F520201</v>
          </cell>
          <cell r="C9708" t="str">
            <v>F520201</v>
          </cell>
          <cell r="D9708">
            <v>15</v>
          </cell>
          <cell r="E9708" t="str">
            <v>F</v>
          </cell>
        </row>
        <row r="9709">
          <cell r="B9709" t="str">
            <v>F520202</v>
          </cell>
          <cell r="C9709" t="str">
            <v>F520202</v>
          </cell>
          <cell r="D9709">
            <v>15</v>
          </cell>
          <cell r="E9709" t="str">
            <v>F</v>
          </cell>
        </row>
        <row r="9710">
          <cell r="B9710" t="str">
            <v>F520253</v>
          </cell>
          <cell r="C9710" t="str">
            <v>F520253</v>
          </cell>
          <cell r="D9710">
            <v>15</v>
          </cell>
          <cell r="E9710" t="str">
            <v>F</v>
          </cell>
        </row>
        <row r="9711">
          <cell r="B9711" t="str">
            <v>F520287</v>
          </cell>
          <cell r="C9711" t="str">
            <v>F520287</v>
          </cell>
          <cell r="D9711">
            <v>15</v>
          </cell>
          <cell r="E9711" t="str">
            <v>F</v>
          </cell>
        </row>
        <row r="9712">
          <cell r="B9712" t="str">
            <v>F520375</v>
          </cell>
          <cell r="C9712" t="str">
            <v>F520375</v>
          </cell>
          <cell r="D9712">
            <v>15</v>
          </cell>
          <cell r="E9712" t="str">
            <v>F</v>
          </cell>
        </row>
        <row r="9713">
          <cell r="B9713" t="str">
            <v>F520475</v>
          </cell>
          <cell r="C9713" t="str">
            <v>F520475</v>
          </cell>
          <cell r="D9713">
            <v>15</v>
          </cell>
          <cell r="E9713" t="str">
            <v>F</v>
          </cell>
        </row>
        <row r="9714">
          <cell r="B9714" t="str">
            <v>F521088</v>
          </cell>
          <cell r="C9714" t="str">
            <v>F521088</v>
          </cell>
          <cell r="D9714">
            <v>15</v>
          </cell>
          <cell r="E9714" t="str">
            <v>F</v>
          </cell>
        </row>
        <row r="9715">
          <cell r="B9715" t="str">
            <v>F521448</v>
          </cell>
          <cell r="C9715" t="str">
            <v>F521448</v>
          </cell>
          <cell r="D9715">
            <v>15</v>
          </cell>
          <cell r="E9715" t="str">
            <v>F</v>
          </cell>
        </row>
        <row r="9716">
          <cell r="B9716" t="str">
            <v>F521808</v>
          </cell>
          <cell r="C9716" t="str">
            <v>F521808</v>
          </cell>
          <cell r="D9716">
            <v>15</v>
          </cell>
          <cell r="E9716" t="str">
            <v>F</v>
          </cell>
        </row>
        <row r="9717">
          <cell r="B9717" t="str">
            <v>F522168</v>
          </cell>
          <cell r="C9717" t="str">
            <v>F522168</v>
          </cell>
          <cell r="D9717">
            <v>15</v>
          </cell>
          <cell r="E9717" t="str">
            <v>F</v>
          </cell>
        </row>
        <row r="9718">
          <cell r="B9718" t="str">
            <v>F522528</v>
          </cell>
          <cell r="C9718" t="str">
            <v>F522528</v>
          </cell>
          <cell r="D9718">
            <v>15</v>
          </cell>
          <cell r="E9718" t="str">
            <v>F</v>
          </cell>
        </row>
        <row r="9719">
          <cell r="B9719" t="str">
            <v>F522784</v>
          </cell>
          <cell r="C9719" t="str">
            <v>F522784</v>
          </cell>
          <cell r="D9719">
            <v>15</v>
          </cell>
          <cell r="E9719" t="str">
            <v>F</v>
          </cell>
        </row>
        <row r="9720">
          <cell r="B9720" t="str">
            <v>1000FCMONTSC</v>
          </cell>
          <cell r="C9720" t="str">
            <v>FCMONTSC</v>
          </cell>
          <cell r="D9720">
            <v>14</v>
          </cell>
          <cell r="E9720" t="str">
            <v>G</v>
          </cell>
        </row>
        <row r="9721">
          <cell r="B9721" t="str">
            <v>F500650</v>
          </cell>
          <cell r="C9721" t="str">
            <v>F500650</v>
          </cell>
          <cell r="D9721">
            <v>15</v>
          </cell>
          <cell r="E9721" t="str">
            <v>F</v>
          </cell>
        </row>
        <row r="9722">
          <cell r="B9722" t="str">
            <v>F500651</v>
          </cell>
          <cell r="C9722" t="str">
            <v>F500651</v>
          </cell>
          <cell r="D9722">
            <v>15</v>
          </cell>
          <cell r="E9722" t="str">
            <v>F</v>
          </cell>
        </row>
        <row r="9723">
          <cell r="B9723" t="str">
            <v>F500720</v>
          </cell>
          <cell r="C9723" t="str">
            <v>F500720</v>
          </cell>
          <cell r="D9723">
            <v>15</v>
          </cell>
          <cell r="E9723" t="str">
            <v>F</v>
          </cell>
        </row>
        <row r="9724">
          <cell r="B9724" t="str">
            <v>F500721</v>
          </cell>
          <cell r="C9724" t="str">
            <v>F500721</v>
          </cell>
          <cell r="D9724">
            <v>15</v>
          </cell>
          <cell r="E9724" t="str">
            <v>F</v>
          </cell>
        </row>
        <row r="9725">
          <cell r="B9725" t="str">
            <v>F500790</v>
          </cell>
          <cell r="C9725" t="str">
            <v>F500790</v>
          </cell>
          <cell r="D9725">
            <v>15</v>
          </cell>
          <cell r="E9725" t="str">
            <v>F</v>
          </cell>
        </row>
        <row r="9726">
          <cell r="B9726" t="str">
            <v>F500852</v>
          </cell>
          <cell r="C9726" t="str">
            <v>F500852</v>
          </cell>
          <cell r="D9726">
            <v>15</v>
          </cell>
          <cell r="E9726" t="str">
            <v>F</v>
          </cell>
        </row>
        <row r="9727">
          <cell r="B9727" t="str">
            <v>F500957</v>
          </cell>
          <cell r="C9727" t="str">
            <v>F500957</v>
          </cell>
          <cell r="D9727">
            <v>15</v>
          </cell>
          <cell r="E9727" t="str">
            <v>F</v>
          </cell>
        </row>
        <row r="9728">
          <cell r="B9728" t="str">
            <v>F500992</v>
          </cell>
          <cell r="C9728" t="str">
            <v>F500992</v>
          </cell>
          <cell r="D9728">
            <v>15</v>
          </cell>
          <cell r="E9728" t="str">
            <v>F</v>
          </cell>
        </row>
        <row r="9729">
          <cell r="B9729" t="str">
            <v>F501035</v>
          </cell>
          <cell r="C9729" t="str">
            <v>F501035</v>
          </cell>
          <cell r="D9729">
            <v>15</v>
          </cell>
          <cell r="E9729" t="str">
            <v>F</v>
          </cell>
        </row>
        <row r="9730">
          <cell r="B9730" t="str">
            <v>F501036</v>
          </cell>
          <cell r="C9730" t="str">
            <v>F501036</v>
          </cell>
          <cell r="D9730">
            <v>15</v>
          </cell>
          <cell r="E9730" t="str">
            <v>F</v>
          </cell>
        </row>
        <row r="9731">
          <cell r="B9731" t="str">
            <v>F501097</v>
          </cell>
          <cell r="C9731" t="str">
            <v>F501097</v>
          </cell>
          <cell r="D9731">
            <v>15</v>
          </cell>
          <cell r="E9731" t="str">
            <v>F</v>
          </cell>
        </row>
        <row r="9732">
          <cell r="B9732" t="str">
            <v>F501141</v>
          </cell>
          <cell r="C9732" t="str">
            <v>F501141</v>
          </cell>
          <cell r="D9732">
            <v>15</v>
          </cell>
          <cell r="E9732" t="str">
            <v>F</v>
          </cell>
        </row>
        <row r="9733">
          <cell r="B9733" t="str">
            <v>F501210</v>
          </cell>
          <cell r="C9733" t="str">
            <v>F501210</v>
          </cell>
          <cell r="D9733">
            <v>15</v>
          </cell>
          <cell r="E9733" t="str">
            <v>F</v>
          </cell>
        </row>
        <row r="9734">
          <cell r="B9734" t="str">
            <v>F501211</v>
          </cell>
          <cell r="C9734" t="str">
            <v>F501211</v>
          </cell>
          <cell r="D9734">
            <v>15</v>
          </cell>
          <cell r="E9734" t="str">
            <v>F</v>
          </cell>
        </row>
        <row r="9735">
          <cell r="B9735" t="str">
            <v>F501272</v>
          </cell>
          <cell r="C9735" t="str">
            <v>F501272</v>
          </cell>
          <cell r="D9735">
            <v>15</v>
          </cell>
          <cell r="E9735" t="str">
            <v>F</v>
          </cell>
        </row>
        <row r="9736">
          <cell r="B9736" t="str">
            <v>F501482</v>
          </cell>
          <cell r="C9736" t="str">
            <v>F501482</v>
          </cell>
          <cell r="D9736">
            <v>15</v>
          </cell>
          <cell r="E9736" t="str">
            <v>F</v>
          </cell>
        </row>
        <row r="9737">
          <cell r="B9737" t="str">
            <v>F502433</v>
          </cell>
          <cell r="C9737" t="str">
            <v>F502433</v>
          </cell>
          <cell r="D9737">
            <v>15</v>
          </cell>
          <cell r="E9737" t="str">
            <v>F</v>
          </cell>
        </row>
        <row r="9738">
          <cell r="B9738" t="str">
            <v>F520198</v>
          </cell>
          <cell r="C9738" t="str">
            <v>F520198</v>
          </cell>
          <cell r="D9738">
            <v>15</v>
          </cell>
          <cell r="E9738" t="str">
            <v>F</v>
          </cell>
        </row>
        <row r="9739">
          <cell r="B9739" t="str">
            <v>F520251</v>
          </cell>
          <cell r="C9739" t="str">
            <v>F520251</v>
          </cell>
          <cell r="D9739">
            <v>15</v>
          </cell>
          <cell r="E9739" t="str">
            <v>F</v>
          </cell>
        </row>
        <row r="9740">
          <cell r="B9740" t="str">
            <v>F520285</v>
          </cell>
          <cell r="C9740" t="str">
            <v>F520285</v>
          </cell>
          <cell r="D9740">
            <v>15</v>
          </cell>
          <cell r="E9740" t="str">
            <v>F</v>
          </cell>
        </row>
        <row r="9741">
          <cell r="B9741" t="str">
            <v>F520474</v>
          </cell>
          <cell r="C9741" t="str">
            <v>F520474</v>
          </cell>
          <cell r="D9741">
            <v>15</v>
          </cell>
          <cell r="E9741" t="str">
            <v>F</v>
          </cell>
        </row>
        <row r="9742">
          <cell r="B9742" t="str">
            <v>F521086</v>
          </cell>
          <cell r="C9742" t="str">
            <v>F521086</v>
          </cell>
          <cell r="D9742">
            <v>15</v>
          </cell>
          <cell r="E9742" t="str">
            <v>F</v>
          </cell>
        </row>
        <row r="9743">
          <cell r="B9743" t="str">
            <v>F521446</v>
          </cell>
          <cell r="C9743" t="str">
            <v>F521446</v>
          </cell>
          <cell r="D9743">
            <v>15</v>
          </cell>
          <cell r="E9743" t="str">
            <v>F</v>
          </cell>
        </row>
        <row r="9744">
          <cell r="B9744" t="str">
            <v>F521806</v>
          </cell>
          <cell r="C9744" t="str">
            <v>F521806</v>
          </cell>
          <cell r="D9744">
            <v>15</v>
          </cell>
          <cell r="E9744" t="str">
            <v>F</v>
          </cell>
        </row>
        <row r="9745">
          <cell r="B9745" t="str">
            <v>F522166</v>
          </cell>
          <cell r="C9745" t="str">
            <v>F522166</v>
          </cell>
          <cell r="D9745">
            <v>15</v>
          </cell>
          <cell r="E9745" t="str">
            <v>F</v>
          </cell>
        </row>
        <row r="9746">
          <cell r="B9746" t="str">
            <v>F522526</v>
          </cell>
          <cell r="C9746" t="str">
            <v>F522526</v>
          </cell>
          <cell r="D9746">
            <v>15</v>
          </cell>
          <cell r="E9746" t="str">
            <v>F</v>
          </cell>
        </row>
        <row r="9747">
          <cell r="B9747" t="str">
            <v>F522803</v>
          </cell>
          <cell r="C9747" t="str">
            <v>F522803</v>
          </cell>
          <cell r="D9747">
            <v>15</v>
          </cell>
          <cell r="E9747" t="str">
            <v>F</v>
          </cell>
        </row>
        <row r="9748">
          <cell r="B9748" t="str">
            <v>1000FCONTSC</v>
          </cell>
          <cell r="C9748" t="str">
            <v>FCONTSC</v>
          </cell>
          <cell r="D9748">
            <v>14</v>
          </cell>
          <cell r="E9748" t="str">
            <v>G</v>
          </cell>
        </row>
        <row r="9749">
          <cell r="B9749" t="str">
            <v>F500656</v>
          </cell>
          <cell r="C9749" t="str">
            <v>F500656</v>
          </cell>
          <cell r="D9749">
            <v>15</v>
          </cell>
          <cell r="E9749" t="str">
            <v>F</v>
          </cell>
        </row>
        <row r="9750">
          <cell r="B9750" t="str">
            <v>F500657</v>
          </cell>
          <cell r="C9750" t="str">
            <v>F500657</v>
          </cell>
          <cell r="D9750">
            <v>15</v>
          </cell>
          <cell r="E9750" t="str">
            <v>F</v>
          </cell>
        </row>
        <row r="9751">
          <cell r="B9751" t="str">
            <v>F500726</v>
          </cell>
          <cell r="C9751" t="str">
            <v>F500726</v>
          </cell>
          <cell r="D9751">
            <v>15</v>
          </cell>
          <cell r="E9751" t="str">
            <v>F</v>
          </cell>
        </row>
        <row r="9752">
          <cell r="B9752" t="str">
            <v>F500727</v>
          </cell>
          <cell r="C9752" t="str">
            <v>F500727</v>
          </cell>
          <cell r="D9752">
            <v>15</v>
          </cell>
          <cell r="E9752" t="str">
            <v>F</v>
          </cell>
        </row>
        <row r="9753">
          <cell r="B9753" t="str">
            <v>F500796</v>
          </cell>
          <cell r="C9753" t="str">
            <v>F500796</v>
          </cell>
          <cell r="D9753">
            <v>15</v>
          </cell>
          <cell r="E9753" t="str">
            <v>F</v>
          </cell>
        </row>
        <row r="9754">
          <cell r="B9754" t="str">
            <v>F500855</v>
          </cell>
          <cell r="C9754" t="str">
            <v>F500855</v>
          </cell>
          <cell r="D9754">
            <v>15</v>
          </cell>
          <cell r="E9754" t="str">
            <v>F</v>
          </cell>
        </row>
        <row r="9755">
          <cell r="B9755" t="str">
            <v>F500960</v>
          </cell>
          <cell r="C9755" t="str">
            <v>F500960</v>
          </cell>
          <cell r="D9755">
            <v>15</v>
          </cell>
          <cell r="E9755" t="str">
            <v>F</v>
          </cell>
        </row>
        <row r="9756">
          <cell r="B9756" t="str">
            <v>F500995</v>
          </cell>
          <cell r="C9756" t="str">
            <v>F500995</v>
          </cell>
          <cell r="D9756">
            <v>15</v>
          </cell>
          <cell r="E9756" t="str">
            <v>F</v>
          </cell>
        </row>
        <row r="9757">
          <cell r="B9757" t="str">
            <v>F501041</v>
          </cell>
          <cell r="C9757" t="str">
            <v>F501041</v>
          </cell>
          <cell r="D9757">
            <v>15</v>
          </cell>
          <cell r="E9757" t="str">
            <v>F</v>
          </cell>
        </row>
        <row r="9758">
          <cell r="B9758" t="str">
            <v>F501042</v>
          </cell>
          <cell r="C9758" t="str">
            <v>F501042</v>
          </cell>
          <cell r="D9758">
            <v>15</v>
          </cell>
          <cell r="E9758" t="str">
            <v>F</v>
          </cell>
        </row>
        <row r="9759">
          <cell r="B9759" t="str">
            <v>F501100</v>
          </cell>
          <cell r="C9759" t="str">
            <v>F501100</v>
          </cell>
          <cell r="D9759">
            <v>15</v>
          </cell>
          <cell r="E9759" t="str">
            <v>F</v>
          </cell>
        </row>
        <row r="9760">
          <cell r="B9760" t="str">
            <v>F501147</v>
          </cell>
          <cell r="C9760" t="str">
            <v>F501147</v>
          </cell>
          <cell r="D9760">
            <v>15</v>
          </cell>
          <cell r="E9760" t="str">
            <v>F</v>
          </cell>
        </row>
        <row r="9761">
          <cell r="B9761" t="str">
            <v>F501216</v>
          </cell>
          <cell r="C9761" t="str">
            <v>F501216</v>
          </cell>
          <cell r="D9761">
            <v>15</v>
          </cell>
          <cell r="E9761" t="str">
            <v>F</v>
          </cell>
        </row>
        <row r="9762">
          <cell r="B9762" t="str">
            <v>F501217</v>
          </cell>
          <cell r="C9762" t="str">
            <v>F501217</v>
          </cell>
          <cell r="D9762">
            <v>15</v>
          </cell>
          <cell r="E9762" t="str">
            <v>F</v>
          </cell>
        </row>
        <row r="9763">
          <cell r="B9763" t="str">
            <v>F501275</v>
          </cell>
          <cell r="C9763" t="str">
            <v>F501275</v>
          </cell>
          <cell r="D9763">
            <v>15</v>
          </cell>
          <cell r="E9763" t="str">
            <v>F</v>
          </cell>
        </row>
        <row r="9764">
          <cell r="B9764" t="str">
            <v>F501485</v>
          </cell>
          <cell r="C9764" t="str">
            <v>F501485</v>
          </cell>
          <cell r="D9764">
            <v>15</v>
          </cell>
          <cell r="E9764" t="str">
            <v>F</v>
          </cell>
        </row>
        <row r="9765">
          <cell r="B9765" t="str">
            <v>F502436</v>
          </cell>
          <cell r="C9765" t="str">
            <v>F502436</v>
          </cell>
          <cell r="D9765">
            <v>15</v>
          </cell>
          <cell r="E9765" t="str">
            <v>F</v>
          </cell>
        </row>
        <row r="9766">
          <cell r="B9766" t="str">
            <v>F520213</v>
          </cell>
          <cell r="C9766" t="str">
            <v>F520213</v>
          </cell>
          <cell r="D9766">
            <v>15</v>
          </cell>
          <cell r="E9766" t="str">
            <v>F</v>
          </cell>
        </row>
        <row r="9767">
          <cell r="B9767" t="str">
            <v>F520214</v>
          </cell>
          <cell r="C9767" t="str">
            <v>F520214</v>
          </cell>
          <cell r="D9767">
            <v>15</v>
          </cell>
          <cell r="E9767" t="str">
            <v>F</v>
          </cell>
        </row>
        <row r="9768">
          <cell r="B9768" t="str">
            <v>F520259</v>
          </cell>
          <cell r="C9768" t="str">
            <v>F520259</v>
          </cell>
          <cell r="D9768">
            <v>15</v>
          </cell>
          <cell r="E9768" t="str">
            <v>F</v>
          </cell>
        </row>
        <row r="9769">
          <cell r="B9769" t="str">
            <v>F520293</v>
          </cell>
          <cell r="C9769" t="str">
            <v>F520293</v>
          </cell>
          <cell r="D9769">
            <v>15</v>
          </cell>
          <cell r="E9769" t="str">
            <v>F</v>
          </cell>
        </row>
        <row r="9770">
          <cell r="B9770" t="str">
            <v>F520427</v>
          </cell>
          <cell r="C9770" t="str">
            <v>F520427</v>
          </cell>
          <cell r="D9770">
            <v>15</v>
          </cell>
          <cell r="E9770" t="str">
            <v>F</v>
          </cell>
        </row>
        <row r="9771">
          <cell r="B9771" t="str">
            <v>F520479</v>
          </cell>
          <cell r="C9771" t="str">
            <v>F520479</v>
          </cell>
          <cell r="D9771">
            <v>15</v>
          </cell>
          <cell r="E9771" t="str">
            <v>F</v>
          </cell>
        </row>
        <row r="9772">
          <cell r="B9772" t="str">
            <v>F521094</v>
          </cell>
          <cell r="C9772" t="str">
            <v>F521094</v>
          </cell>
          <cell r="D9772">
            <v>15</v>
          </cell>
          <cell r="E9772" t="str">
            <v>F</v>
          </cell>
        </row>
        <row r="9773">
          <cell r="B9773" t="str">
            <v>F521454</v>
          </cell>
          <cell r="C9773" t="str">
            <v>F521454</v>
          </cell>
          <cell r="D9773">
            <v>15</v>
          </cell>
          <cell r="E9773" t="str">
            <v>F</v>
          </cell>
        </row>
        <row r="9774">
          <cell r="B9774" t="str">
            <v>F521814</v>
          </cell>
          <cell r="C9774" t="str">
            <v>F521814</v>
          </cell>
          <cell r="D9774">
            <v>15</v>
          </cell>
          <cell r="E9774" t="str">
            <v>F</v>
          </cell>
        </row>
        <row r="9775">
          <cell r="B9775" t="str">
            <v>F522174</v>
          </cell>
          <cell r="C9775" t="str">
            <v>F522174</v>
          </cell>
          <cell r="D9775">
            <v>15</v>
          </cell>
          <cell r="E9775" t="str">
            <v>F</v>
          </cell>
        </row>
        <row r="9776">
          <cell r="B9776" t="str">
            <v>F522534</v>
          </cell>
          <cell r="C9776" t="str">
            <v>F522534</v>
          </cell>
          <cell r="D9776">
            <v>15</v>
          </cell>
          <cell r="E9776" t="str">
            <v>F</v>
          </cell>
        </row>
        <row r="9777">
          <cell r="B9777" t="str">
            <v>1000LOGME</v>
          </cell>
          <cell r="C9777" t="str">
            <v>LOGME</v>
          </cell>
          <cell r="D9777">
            <v>12</v>
          </cell>
          <cell r="E9777" t="str">
            <v>G</v>
          </cell>
        </row>
        <row r="9778">
          <cell r="B9778" t="str">
            <v>F502117</v>
          </cell>
          <cell r="C9778" t="str">
            <v>F502117</v>
          </cell>
          <cell r="D9778">
            <v>13</v>
          </cell>
          <cell r="E9778" t="str">
            <v>F</v>
          </cell>
        </row>
        <row r="9779">
          <cell r="B9779" t="str">
            <v>F520333</v>
          </cell>
          <cell r="C9779" t="str">
            <v>F520333</v>
          </cell>
          <cell r="D9779">
            <v>13</v>
          </cell>
          <cell r="E9779" t="str">
            <v>F</v>
          </cell>
        </row>
        <row r="9780">
          <cell r="B9780" t="str">
            <v>F520686</v>
          </cell>
          <cell r="C9780" t="str">
            <v>F520686</v>
          </cell>
          <cell r="D9780">
            <v>13</v>
          </cell>
          <cell r="E9780" t="str">
            <v>F</v>
          </cell>
        </row>
        <row r="9781">
          <cell r="B9781" t="str">
            <v>F521126</v>
          </cell>
          <cell r="C9781" t="str">
            <v>F521126</v>
          </cell>
          <cell r="D9781">
            <v>13</v>
          </cell>
          <cell r="E9781" t="str">
            <v>F</v>
          </cell>
        </row>
        <row r="9782">
          <cell r="B9782" t="str">
            <v>F521486</v>
          </cell>
          <cell r="C9782" t="str">
            <v>F521486</v>
          </cell>
          <cell r="D9782">
            <v>13</v>
          </cell>
          <cell r="E9782" t="str">
            <v>F</v>
          </cell>
        </row>
        <row r="9783">
          <cell r="B9783" t="str">
            <v>F521846</v>
          </cell>
          <cell r="C9783" t="str">
            <v>F521846</v>
          </cell>
          <cell r="D9783">
            <v>13</v>
          </cell>
          <cell r="E9783" t="str">
            <v>F</v>
          </cell>
        </row>
        <row r="9784">
          <cell r="B9784" t="str">
            <v>F522206</v>
          </cell>
          <cell r="C9784" t="str">
            <v>F522206</v>
          </cell>
          <cell r="D9784">
            <v>13</v>
          </cell>
          <cell r="E9784" t="str">
            <v>F</v>
          </cell>
        </row>
        <row r="9785">
          <cell r="B9785" t="str">
            <v>F522566</v>
          </cell>
          <cell r="C9785" t="str">
            <v>F522566</v>
          </cell>
          <cell r="D9785">
            <v>13</v>
          </cell>
          <cell r="E9785" t="str">
            <v>F</v>
          </cell>
        </row>
        <row r="9786">
          <cell r="B9786" t="str">
            <v>1000PLNGME</v>
          </cell>
          <cell r="C9786" t="str">
            <v>PLNGME</v>
          </cell>
          <cell r="D9786">
            <v>12</v>
          </cell>
          <cell r="E9786" t="str">
            <v>G</v>
          </cell>
        </row>
        <row r="9787">
          <cell r="B9787" t="str">
            <v>F520083</v>
          </cell>
          <cell r="C9787" t="str">
            <v>F520083</v>
          </cell>
          <cell r="D9787">
            <v>13</v>
          </cell>
          <cell r="E9787" t="str">
            <v>F</v>
          </cell>
        </row>
        <row r="9788">
          <cell r="B9788" t="str">
            <v>F520533</v>
          </cell>
          <cell r="C9788" t="str">
            <v>F520533</v>
          </cell>
          <cell r="D9788">
            <v>13</v>
          </cell>
          <cell r="E9788" t="str">
            <v>F</v>
          </cell>
        </row>
        <row r="9789">
          <cell r="B9789" t="str">
            <v>F520685</v>
          </cell>
          <cell r="C9789" t="str">
            <v>F520685</v>
          </cell>
          <cell r="D9789">
            <v>13</v>
          </cell>
          <cell r="E9789" t="str">
            <v>F</v>
          </cell>
        </row>
        <row r="9790">
          <cell r="B9790" t="str">
            <v>F521066</v>
          </cell>
          <cell r="C9790" t="str">
            <v>F521066</v>
          </cell>
          <cell r="D9790">
            <v>13</v>
          </cell>
          <cell r="E9790" t="str">
            <v>F</v>
          </cell>
        </row>
        <row r="9791">
          <cell r="B9791" t="str">
            <v>F521426</v>
          </cell>
          <cell r="C9791" t="str">
            <v>F521426</v>
          </cell>
          <cell r="D9791">
            <v>13</v>
          </cell>
          <cell r="E9791" t="str">
            <v>F</v>
          </cell>
        </row>
        <row r="9792">
          <cell r="B9792" t="str">
            <v>F521786</v>
          </cell>
          <cell r="C9792" t="str">
            <v>F521786</v>
          </cell>
          <cell r="D9792">
            <v>13</v>
          </cell>
          <cell r="E9792" t="str">
            <v>F</v>
          </cell>
        </row>
        <row r="9793">
          <cell r="B9793" t="str">
            <v>F522146</v>
          </cell>
          <cell r="C9793" t="str">
            <v>F522146</v>
          </cell>
          <cell r="D9793">
            <v>13</v>
          </cell>
          <cell r="E9793" t="str">
            <v>F</v>
          </cell>
        </row>
        <row r="9794">
          <cell r="B9794" t="str">
            <v>F522506</v>
          </cell>
          <cell r="C9794" t="str">
            <v>F522506</v>
          </cell>
          <cell r="D9794">
            <v>13</v>
          </cell>
          <cell r="E9794" t="str">
            <v>F</v>
          </cell>
        </row>
        <row r="9795">
          <cell r="B9795" t="str">
            <v>1000FLDPLME</v>
          </cell>
          <cell r="C9795" t="str">
            <v>FLDPLME</v>
          </cell>
          <cell r="D9795">
            <v>14</v>
          </cell>
          <cell r="E9795" t="str">
            <v>G</v>
          </cell>
        </row>
        <row r="9796">
          <cell r="B9796" t="str">
            <v>1000PLCOVSC</v>
          </cell>
          <cell r="C9796" t="str">
            <v>PLCOVSC</v>
          </cell>
          <cell r="D9796">
            <v>16</v>
          </cell>
          <cell r="E9796" t="str">
            <v>G</v>
          </cell>
        </row>
        <row r="9797">
          <cell r="B9797" t="str">
            <v>1000PLMONRSC</v>
          </cell>
          <cell r="C9797" t="str">
            <v>PLMONRSC</v>
          </cell>
          <cell r="D9797">
            <v>16</v>
          </cell>
          <cell r="E9797" t="str">
            <v>G</v>
          </cell>
        </row>
        <row r="9798">
          <cell r="B9798" t="str">
            <v>F502319</v>
          </cell>
          <cell r="C9798" t="str">
            <v>F502319</v>
          </cell>
          <cell r="D9798">
            <v>17</v>
          </cell>
          <cell r="E9798" t="str">
            <v>F</v>
          </cell>
        </row>
        <row r="9799">
          <cell r="B9799" t="str">
            <v>1000PLMONTSC</v>
          </cell>
          <cell r="C9799" t="str">
            <v>PLMONTSC</v>
          </cell>
          <cell r="D9799">
            <v>16</v>
          </cell>
          <cell r="E9799" t="str">
            <v>G</v>
          </cell>
        </row>
        <row r="9800">
          <cell r="B9800" t="str">
            <v>F502298</v>
          </cell>
          <cell r="C9800" t="str">
            <v>F502298</v>
          </cell>
          <cell r="D9800">
            <v>17</v>
          </cell>
          <cell r="E9800" t="str">
            <v>F</v>
          </cell>
        </row>
        <row r="9801">
          <cell r="B9801" t="str">
            <v>1000PLONTSC</v>
          </cell>
          <cell r="C9801" t="str">
            <v>PLONTSC</v>
          </cell>
          <cell r="D9801">
            <v>16</v>
          </cell>
          <cell r="E9801" t="str">
            <v>G</v>
          </cell>
        </row>
        <row r="9802">
          <cell r="B9802" t="str">
            <v>F502301</v>
          </cell>
          <cell r="C9802" t="str">
            <v>F502301</v>
          </cell>
          <cell r="D9802">
            <v>17</v>
          </cell>
          <cell r="E9802" t="str">
            <v>F</v>
          </cell>
        </row>
        <row r="9803">
          <cell r="B9803" t="str">
            <v>1000LOCPLME</v>
          </cell>
          <cell r="C9803" t="str">
            <v>LOCPLME</v>
          </cell>
          <cell r="D9803">
            <v>14</v>
          </cell>
          <cell r="E9803" t="str">
            <v>G</v>
          </cell>
        </row>
        <row r="9804">
          <cell r="B9804" t="str">
            <v>1000CMORA</v>
          </cell>
          <cell r="C9804" t="str">
            <v>CMORA</v>
          </cell>
          <cell r="D9804">
            <v>10</v>
          </cell>
          <cell r="E9804" t="str">
            <v>G</v>
          </cell>
        </row>
        <row r="9805">
          <cell r="B9805" t="str">
            <v>F501971</v>
          </cell>
          <cell r="C9805" t="str">
            <v>F501971</v>
          </cell>
          <cell r="D9805">
            <v>11</v>
          </cell>
          <cell r="E9805" t="str">
            <v>F</v>
          </cell>
        </row>
        <row r="9806">
          <cell r="B9806" t="str">
            <v>F501972</v>
          </cell>
          <cell r="C9806" t="str">
            <v>F501972</v>
          </cell>
          <cell r="D9806">
            <v>11</v>
          </cell>
          <cell r="E9806" t="str">
            <v>F</v>
          </cell>
        </row>
        <row r="9807">
          <cell r="B9807" t="str">
            <v>F501987</v>
          </cell>
          <cell r="C9807" t="str">
            <v>F501987</v>
          </cell>
          <cell r="D9807">
            <v>11</v>
          </cell>
          <cell r="E9807" t="str">
            <v>F</v>
          </cell>
        </row>
        <row r="9808">
          <cell r="B9808" t="str">
            <v>F501988</v>
          </cell>
          <cell r="C9808" t="str">
            <v>F501988</v>
          </cell>
          <cell r="D9808">
            <v>11</v>
          </cell>
          <cell r="E9808" t="str">
            <v>F</v>
          </cell>
        </row>
        <row r="9809">
          <cell r="B9809" t="str">
            <v>F502003</v>
          </cell>
          <cell r="C9809" t="str">
            <v>F502003</v>
          </cell>
          <cell r="D9809">
            <v>11</v>
          </cell>
          <cell r="E9809" t="str">
            <v>F</v>
          </cell>
        </row>
        <row r="9810">
          <cell r="B9810" t="str">
            <v>F502019</v>
          </cell>
          <cell r="C9810" t="str">
            <v>F502019</v>
          </cell>
          <cell r="D9810">
            <v>11</v>
          </cell>
          <cell r="E9810" t="str">
            <v>F</v>
          </cell>
        </row>
        <row r="9811">
          <cell r="B9811" t="str">
            <v>F502027</v>
          </cell>
          <cell r="C9811" t="str">
            <v>F502027</v>
          </cell>
          <cell r="D9811">
            <v>11</v>
          </cell>
          <cell r="E9811" t="str">
            <v>F</v>
          </cell>
        </row>
        <row r="9812">
          <cell r="B9812" t="str">
            <v>F502043</v>
          </cell>
          <cell r="C9812" t="str">
            <v>F502043</v>
          </cell>
          <cell r="D9812">
            <v>11</v>
          </cell>
          <cell r="E9812" t="str">
            <v>F</v>
          </cell>
        </row>
        <row r="9813">
          <cell r="B9813" t="str">
            <v>F502051</v>
          </cell>
          <cell r="C9813" t="str">
            <v>F502051</v>
          </cell>
          <cell r="D9813">
            <v>11</v>
          </cell>
          <cell r="E9813" t="str">
            <v>F</v>
          </cell>
        </row>
        <row r="9814">
          <cell r="B9814" t="str">
            <v>F502059</v>
          </cell>
          <cell r="C9814" t="str">
            <v>F502059</v>
          </cell>
          <cell r="D9814">
            <v>11</v>
          </cell>
          <cell r="E9814" t="str">
            <v>F</v>
          </cell>
        </row>
        <row r="9815">
          <cell r="B9815" t="str">
            <v>F502060</v>
          </cell>
          <cell r="C9815" t="str">
            <v>F502060</v>
          </cell>
          <cell r="D9815">
            <v>11</v>
          </cell>
          <cell r="E9815" t="str">
            <v>F</v>
          </cell>
        </row>
        <row r="9816">
          <cell r="B9816" t="str">
            <v>F502075</v>
          </cell>
          <cell r="C9816" t="str">
            <v>F502075</v>
          </cell>
          <cell r="D9816">
            <v>11</v>
          </cell>
          <cell r="E9816" t="str">
            <v>F</v>
          </cell>
        </row>
        <row r="9817">
          <cell r="B9817" t="str">
            <v>F502084</v>
          </cell>
          <cell r="C9817" t="str">
            <v>F502084</v>
          </cell>
          <cell r="D9817">
            <v>11</v>
          </cell>
          <cell r="E9817" t="str">
            <v>F</v>
          </cell>
        </row>
        <row r="9818">
          <cell r="B9818" t="str">
            <v>F502099</v>
          </cell>
          <cell r="C9818" t="str">
            <v>F502099</v>
          </cell>
          <cell r="D9818">
            <v>11</v>
          </cell>
          <cell r="E9818" t="str">
            <v>F</v>
          </cell>
        </row>
        <row r="9819">
          <cell r="B9819" t="str">
            <v>F502100</v>
          </cell>
          <cell r="C9819" t="str">
            <v>F502100</v>
          </cell>
          <cell r="D9819">
            <v>11</v>
          </cell>
          <cell r="E9819" t="str">
            <v>F</v>
          </cell>
        </row>
        <row r="9820">
          <cell r="B9820" t="str">
            <v>F502123</v>
          </cell>
          <cell r="C9820" t="str">
            <v>F502123</v>
          </cell>
          <cell r="D9820">
            <v>11</v>
          </cell>
          <cell r="E9820" t="str">
            <v>F</v>
          </cell>
        </row>
        <row r="9821">
          <cell r="B9821" t="str">
            <v>F502131</v>
          </cell>
          <cell r="C9821" t="str">
            <v>F502131</v>
          </cell>
          <cell r="D9821">
            <v>11</v>
          </cell>
          <cell r="E9821" t="str">
            <v>F</v>
          </cell>
        </row>
        <row r="9822">
          <cell r="B9822" t="str">
            <v>F502139</v>
          </cell>
          <cell r="C9822" t="str">
            <v>F502139</v>
          </cell>
          <cell r="D9822">
            <v>11</v>
          </cell>
          <cell r="E9822" t="str">
            <v>F</v>
          </cell>
        </row>
        <row r="9823">
          <cell r="B9823" t="str">
            <v>F502147</v>
          </cell>
          <cell r="C9823" t="str">
            <v>F502147</v>
          </cell>
          <cell r="D9823">
            <v>11</v>
          </cell>
          <cell r="E9823" t="str">
            <v>F</v>
          </cell>
        </row>
        <row r="9824">
          <cell r="B9824" t="str">
            <v>F502155</v>
          </cell>
          <cell r="C9824" t="str">
            <v>F502155</v>
          </cell>
          <cell r="D9824">
            <v>11</v>
          </cell>
          <cell r="E9824" t="str">
            <v>F</v>
          </cell>
        </row>
        <row r="9825">
          <cell r="B9825" t="str">
            <v>F502163</v>
          </cell>
          <cell r="C9825" t="str">
            <v>F502163</v>
          </cell>
          <cell r="D9825">
            <v>11</v>
          </cell>
          <cell r="E9825" t="str">
            <v>F</v>
          </cell>
        </row>
        <row r="9826">
          <cell r="B9826" t="str">
            <v>F502563</v>
          </cell>
          <cell r="C9826" t="str">
            <v>F502563</v>
          </cell>
          <cell r="D9826">
            <v>11</v>
          </cell>
          <cell r="E9826" t="str">
            <v>F</v>
          </cell>
        </row>
        <row r="9827">
          <cell r="B9827" t="str">
            <v>F502569</v>
          </cell>
          <cell r="C9827" t="str">
            <v>F502569</v>
          </cell>
          <cell r="D9827">
            <v>11</v>
          </cell>
          <cell r="E9827" t="str">
            <v>F</v>
          </cell>
        </row>
        <row r="9828">
          <cell r="B9828" t="str">
            <v>F502575</v>
          </cell>
          <cell r="C9828" t="str">
            <v>F502575</v>
          </cell>
          <cell r="D9828">
            <v>11</v>
          </cell>
          <cell r="E9828" t="str">
            <v>F</v>
          </cell>
        </row>
        <row r="9829">
          <cell r="B9829" t="str">
            <v>F502617</v>
          </cell>
          <cell r="C9829" t="str">
            <v>F502617</v>
          </cell>
          <cell r="D9829">
            <v>11</v>
          </cell>
          <cell r="E9829" t="str">
            <v>F</v>
          </cell>
        </row>
        <row r="9830">
          <cell r="B9830" t="str">
            <v>F502625</v>
          </cell>
          <cell r="C9830" t="str">
            <v>F502625</v>
          </cell>
          <cell r="D9830">
            <v>11</v>
          </cell>
          <cell r="E9830" t="str">
            <v>F</v>
          </cell>
        </row>
        <row r="9831">
          <cell r="B9831" t="str">
            <v>F502633</v>
          </cell>
          <cell r="C9831" t="str">
            <v>F502633</v>
          </cell>
          <cell r="D9831">
            <v>11</v>
          </cell>
          <cell r="E9831" t="str">
            <v>F</v>
          </cell>
        </row>
        <row r="9832">
          <cell r="B9832" t="str">
            <v>F521001</v>
          </cell>
          <cell r="C9832" t="str">
            <v>F521001</v>
          </cell>
          <cell r="D9832">
            <v>11</v>
          </cell>
          <cell r="E9832" t="str">
            <v>F</v>
          </cell>
        </row>
        <row r="9833">
          <cell r="B9833" t="str">
            <v>F521361</v>
          </cell>
          <cell r="C9833" t="str">
            <v>F521361</v>
          </cell>
          <cell r="D9833">
            <v>11</v>
          </cell>
          <cell r="E9833" t="str">
            <v>F</v>
          </cell>
        </row>
        <row r="9834">
          <cell r="B9834" t="str">
            <v>F521721</v>
          </cell>
          <cell r="C9834" t="str">
            <v>F521721</v>
          </cell>
          <cell r="D9834">
            <v>11</v>
          </cell>
          <cell r="E9834" t="str">
            <v>F</v>
          </cell>
        </row>
        <row r="9835">
          <cell r="B9835" t="str">
            <v>F522081</v>
          </cell>
          <cell r="C9835" t="str">
            <v>F522081</v>
          </cell>
          <cell r="D9835">
            <v>11</v>
          </cell>
          <cell r="E9835" t="str">
            <v>F</v>
          </cell>
        </row>
        <row r="9836">
          <cell r="B9836" t="str">
            <v>F522441</v>
          </cell>
          <cell r="C9836" t="str">
            <v>F522441</v>
          </cell>
          <cell r="D9836">
            <v>11</v>
          </cell>
          <cell r="E9836" t="str">
            <v>F</v>
          </cell>
        </row>
        <row r="9837">
          <cell r="B9837" t="str">
            <v>1000CMMGMTORA</v>
          </cell>
          <cell r="C9837" t="str">
            <v>CMMGMTORA</v>
          </cell>
          <cell r="D9837">
            <v>12</v>
          </cell>
          <cell r="E9837" t="str">
            <v>G</v>
          </cell>
        </row>
        <row r="9838">
          <cell r="B9838" t="str">
            <v>F520075</v>
          </cell>
          <cell r="C9838" t="str">
            <v>F520075</v>
          </cell>
          <cell r="D9838">
            <v>13</v>
          </cell>
          <cell r="E9838" t="str">
            <v>F</v>
          </cell>
        </row>
        <row r="9839">
          <cell r="B9839" t="str">
            <v>F520465</v>
          </cell>
          <cell r="C9839" t="str">
            <v>F520465</v>
          </cell>
          <cell r="D9839">
            <v>13</v>
          </cell>
          <cell r="E9839" t="str">
            <v>F</v>
          </cell>
        </row>
        <row r="9840">
          <cell r="B9840" t="str">
            <v>F521059</v>
          </cell>
          <cell r="C9840" t="str">
            <v>F521059</v>
          </cell>
          <cell r="D9840">
            <v>13</v>
          </cell>
          <cell r="E9840" t="str">
            <v>F</v>
          </cell>
        </row>
        <row r="9841">
          <cell r="B9841" t="str">
            <v>F521419</v>
          </cell>
          <cell r="C9841" t="str">
            <v>F521419</v>
          </cell>
          <cell r="D9841">
            <v>13</v>
          </cell>
          <cell r="E9841" t="str">
            <v>F</v>
          </cell>
        </row>
        <row r="9842">
          <cell r="B9842" t="str">
            <v>F521779</v>
          </cell>
          <cell r="C9842" t="str">
            <v>F521779</v>
          </cell>
          <cell r="D9842">
            <v>13</v>
          </cell>
          <cell r="E9842" t="str">
            <v>F</v>
          </cell>
        </row>
        <row r="9843">
          <cell r="B9843" t="str">
            <v>F522139</v>
          </cell>
          <cell r="C9843" t="str">
            <v>F522139</v>
          </cell>
          <cell r="D9843">
            <v>13</v>
          </cell>
          <cell r="E9843" t="str">
            <v>F</v>
          </cell>
        </row>
        <row r="9844">
          <cell r="B9844" t="str">
            <v>F522499</v>
          </cell>
          <cell r="C9844" t="str">
            <v>F522499</v>
          </cell>
          <cell r="D9844">
            <v>13</v>
          </cell>
          <cell r="E9844" t="str">
            <v>F</v>
          </cell>
        </row>
        <row r="9845">
          <cell r="B9845" t="str">
            <v>1000FLDCONORA</v>
          </cell>
          <cell r="C9845" t="str">
            <v>FLDCONORA</v>
          </cell>
          <cell r="D9845">
            <v>12</v>
          </cell>
          <cell r="E9845" t="str">
            <v>G</v>
          </cell>
        </row>
        <row r="9846">
          <cell r="B9846" t="str">
            <v>F520687</v>
          </cell>
          <cell r="C9846" t="str">
            <v>F520687</v>
          </cell>
          <cell r="D9846">
            <v>13</v>
          </cell>
          <cell r="E9846" t="str">
            <v>F</v>
          </cell>
        </row>
        <row r="9847">
          <cell r="B9847" t="str">
            <v>F521189</v>
          </cell>
          <cell r="C9847" t="str">
            <v>F521189</v>
          </cell>
          <cell r="D9847">
            <v>13</v>
          </cell>
          <cell r="E9847" t="str">
            <v>F</v>
          </cell>
        </row>
        <row r="9848">
          <cell r="B9848" t="str">
            <v>F521549</v>
          </cell>
          <cell r="C9848" t="str">
            <v>F521549</v>
          </cell>
          <cell r="D9848">
            <v>13</v>
          </cell>
          <cell r="E9848" t="str">
            <v>F</v>
          </cell>
        </row>
        <row r="9849">
          <cell r="B9849" t="str">
            <v>F521909</v>
          </cell>
          <cell r="C9849" t="str">
            <v>F521909</v>
          </cell>
          <cell r="D9849">
            <v>13</v>
          </cell>
          <cell r="E9849" t="str">
            <v>F</v>
          </cell>
        </row>
        <row r="9850">
          <cell r="B9850" t="str">
            <v>F522269</v>
          </cell>
          <cell r="C9850" t="str">
            <v>F522269</v>
          </cell>
          <cell r="D9850">
            <v>13</v>
          </cell>
          <cell r="E9850" t="str">
            <v>F</v>
          </cell>
        </row>
        <row r="9851">
          <cell r="B9851" t="str">
            <v>F522629</v>
          </cell>
          <cell r="C9851" t="str">
            <v>F522629</v>
          </cell>
          <cell r="D9851">
            <v>13</v>
          </cell>
          <cell r="E9851" t="str">
            <v>F</v>
          </cell>
        </row>
        <row r="9852">
          <cell r="B9852" t="str">
            <v>1000FCFULLSC</v>
          </cell>
          <cell r="C9852" t="str">
            <v>FCFULLSC</v>
          </cell>
          <cell r="D9852">
            <v>14</v>
          </cell>
          <cell r="E9852" t="str">
            <v>G</v>
          </cell>
        </row>
        <row r="9853">
          <cell r="B9853" t="str">
            <v>F500634</v>
          </cell>
          <cell r="C9853" t="str">
            <v>F500634</v>
          </cell>
          <cell r="D9853">
            <v>15</v>
          </cell>
          <cell r="E9853" t="str">
            <v>F</v>
          </cell>
        </row>
        <row r="9854">
          <cell r="B9854" t="str">
            <v>F500635</v>
          </cell>
          <cell r="C9854" t="str">
            <v>F500635</v>
          </cell>
          <cell r="D9854">
            <v>15</v>
          </cell>
          <cell r="E9854" t="str">
            <v>F</v>
          </cell>
        </row>
        <row r="9855">
          <cell r="B9855" t="str">
            <v>F500704</v>
          </cell>
          <cell r="C9855" t="str">
            <v>F500704</v>
          </cell>
          <cell r="D9855">
            <v>15</v>
          </cell>
          <cell r="E9855" t="str">
            <v>F</v>
          </cell>
        </row>
        <row r="9856">
          <cell r="B9856" t="str">
            <v>F500705</v>
          </cell>
          <cell r="C9856" t="str">
            <v>F500705</v>
          </cell>
          <cell r="D9856">
            <v>15</v>
          </cell>
          <cell r="E9856" t="str">
            <v>F</v>
          </cell>
        </row>
        <row r="9857">
          <cell r="B9857" t="str">
            <v>F500774</v>
          </cell>
          <cell r="C9857" t="str">
            <v>F500774</v>
          </cell>
          <cell r="D9857">
            <v>15</v>
          </cell>
          <cell r="E9857" t="str">
            <v>F</v>
          </cell>
        </row>
        <row r="9858">
          <cell r="B9858" t="str">
            <v>F500844</v>
          </cell>
          <cell r="C9858" t="str">
            <v>F500844</v>
          </cell>
          <cell r="D9858">
            <v>15</v>
          </cell>
          <cell r="E9858" t="str">
            <v>F</v>
          </cell>
        </row>
        <row r="9859">
          <cell r="B9859" t="str">
            <v>F500949</v>
          </cell>
          <cell r="C9859" t="str">
            <v>F500949</v>
          </cell>
          <cell r="D9859">
            <v>15</v>
          </cell>
          <cell r="E9859" t="str">
            <v>F</v>
          </cell>
        </row>
        <row r="9860">
          <cell r="B9860" t="str">
            <v>F500984</v>
          </cell>
          <cell r="C9860" t="str">
            <v>F500984</v>
          </cell>
          <cell r="D9860">
            <v>15</v>
          </cell>
          <cell r="E9860" t="str">
            <v>F</v>
          </cell>
        </row>
        <row r="9861">
          <cell r="B9861" t="str">
            <v>F501019</v>
          </cell>
          <cell r="C9861" t="str">
            <v>F501019</v>
          </cell>
          <cell r="D9861">
            <v>15</v>
          </cell>
          <cell r="E9861" t="str">
            <v>F</v>
          </cell>
        </row>
        <row r="9862">
          <cell r="B9862" t="str">
            <v>F501020</v>
          </cell>
          <cell r="C9862" t="str">
            <v>F501020</v>
          </cell>
          <cell r="D9862">
            <v>15</v>
          </cell>
          <cell r="E9862" t="str">
            <v>F</v>
          </cell>
        </row>
        <row r="9863">
          <cell r="B9863" t="str">
            <v>F501089</v>
          </cell>
          <cell r="C9863" t="str">
            <v>F501089</v>
          </cell>
          <cell r="D9863">
            <v>15</v>
          </cell>
          <cell r="E9863" t="str">
            <v>F</v>
          </cell>
        </row>
        <row r="9864">
          <cell r="B9864" t="str">
            <v>F501125</v>
          </cell>
          <cell r="C9864" t="str">
            <v>F501125</v>
          </cell>
          <cell r="D9864">
            <v>15</v>
          </cell>
          <cell r="E9864" t="str">
            <v>F</v>
          </cell>
        </row>
        <row r="9865">
          <cell r="B9865" t="str">
            <v>F501194</v>
          </cell>
          <cell r="C9865" t="str">
            <v>F501194</v>
          </cell>
          <cell r="D9865">
            <v>15</v>
          </cell>
          <cell r="E9865" t="str">
            <v>F</v>
          </cell>
        </row>
        <row r="9866">
          <cell r="B9866" t="str">
            <v>F501195</v>
          </cell>
          <cell r="C9866" t="str">
            <v>F501195</v>
          </cell>
          <cell r="D9866">
            <v>15</v>
          </cell>
          <cell r="E9866" t="str">
            <v>F</v>
          </cell>
        </row>
        <row r="9867">
          <cell r="B9867" t="str">
            <v>F501264</v>
          </cell>
          <cell r="C9867" t="str">
            <v>F501264</v>
          </cell>
          <cell r="D9867">
            <v>15</v>
          </cell>
          <cell r="E9867" t="str">
            <v>F</v>
          </cell>
        </row>
        <row r="9868">
          <cell r="B9868" t="str">
            <v>F501474</v>
          </cell>
          <cell r="C9868" t="str">
            <v>F501474</v>
          </cell>
          <cell r="D9868">
            <v>15</v>
          </cell>
          <cell r="E9868" t="str">
            <v>F</v>
          </cell>
        </row>
        <row r="9869">
          <cell r="B9869" t="str">
            <v>F502425</v>
          </cell>
          <cell r="C9869" t="str">
            <v>F502425</v>
          </cell>
          <cell r="D9869">
            <v>15</v>
          </cell>
          <cell r="E9869" t="str">
            <v>F</v>
          </cell>
        </row>
        <row r="9870">
          <cell r="B9870" t="str">
            <v>F520231</v>
          </cell>
          <cell r="C9870" t="str">
            <v>F520231</v>
          </cell>
          <cell r="D9870">
            <v>15</v>
          </cell>
          <cell r="E9870" t="str">
            <v>F</v>
          </cell>
        </row>
        <row r="9871">
          <cell r="B9871" t="str">
            <v>F520232</v>
          </cell>
          <cell r="C9871" t="str">
            <v>F520232</v>
          </cell>
          <cell r="D9871">
            <v>15</v>
          </cell>
          <cell r="E9871" t="str">
            <v>F</v>
          </cell>
        </row>
        <row r="9872">
          <cell r="B9872" t="str">
            <v>F520269</v>
          </cell>
          <cell r="C9872" t="str">
            <v>F520269</v>
          </cell>
          <cell r="D9872">
            <v>15</v>
          </cell>
          <cell r="E9872" t="str">
            <v>F</v>
          </cell>
        </row>
        <row r="9873">
          <cell r="B9873" t="str">
            <v>F520303</v>
          </cell>
          <cell r="C9873" t="str">
            <v>F520303</v>
          </cell>
          <cell r="D9873">
            <v>15</v>
          </cell>
          <cell r="E9873" t="str">
            <v>F</v>
          </cell>
        </row>
        <row r="9874">
          <cell r="B9874" t="str">
            <v>F521103</v>
          </cell>
          <cell r="C9874" t="str">
            <v>F521103</v>
          </cell>
          <cell r="D9874">
            <v>15</v>
          </cell>
          <cell r="E9874" t="str">
            <v>F</v>
          </cell>
        </row>
        <row r="9875">
          <cell r="B9875" t="str">
            <v>F521463</v>
          </cell>
          <cell r="C9875" t="str">
            <v>F521463</v>
          </cell>
          <cell r="D9875">
            <v>15</v>
          </cell>
          <cell r="E9875" t="str">
            <v>F</v>
          </cell>
        </row>
        <row r="9876">
          <cell r="B9876" t="str">
            <v>F521823</v>
          </cell>
          <cell r="C9876" t="str">
            <v>F521823</v>
          </cell>
          <cell r="D9876">
            <v>15</v>
          </cell>
          <cell r="E9876" t="str">
            <v>F</v>
          </cell>
        </row>
        <row r="9877">
          <cell r="B9877" t="str">
            <v>F522183</v>
          </cell>
          <cell r="C9877" t="str">
            <v>F522183</v>
          </cell>
          <cell r="D9877">
            <v>15</v>
          </cell>
          <cell r="E9877" t="str">
            <v>F</v>
          </cell>
        </row>
        <row r="9878">
          <cell r="B9878" t="str">
            <v>F522543</v>
          </cell>
          <cell r="C9878" t="str">
            <v>F522543</v>
          </cell>
          <cell r="D9878">
            <v>15</v>
          </cell>
          <cell r="E9878" t="str">
            <v>F</v>
          </cell>
        </row>
        <row r="9879">
          <cell r="B9879" t="str">
            <v>1000FCHUNTSC</v>
          </cell>
          <cell r="C9879" t="str">
            <v>FCHUNTSC</v>
          </cell>
          <cell r="D9879">
            <v>14</v>
          </cell>
          <cell r="E9879" t="str">
            <v>G</v>
          </cell>
        </row>
        <row r="9880">
          <cell r="B9880" t="str">
            <v>F500636</v>
          </cell>
          <cell r="C9880" t="str">
            <v>F500636</v>
          </cell>
          <cell r="D9880">
            <v>15</v>
          </cell>
          <cell r="E9880" t="str">
            <v>F</v>
          </cell>
        </row>
        <row r="9881">
          <cell r="B9881" t="str">
            <v>F500637</v>
          </cell>
          <cell r="C9881" t="str">
            <v>F500637</v>
          </cell>
          <cell r="D9881">
            <v>15</v>
          </cell>
          <cell r="E9881" t="str">
            <v>F</v>
          </cell>
        </row>
        <row r="9882">
          <cell r="B9882" t="str">
            <v>F500706</v>
          </cell>
          <cell r="C9882" t="str">
            <v>F500706</v>
          </cell>
          <cell r="D9882">
            <v>15</v>
          </cell>
          <cell r="E9882" t="str">
            <v>F</v>
          </cell>
        </row>
        <row r="9883">
          <cell r="B9883" t="str">
            <v>F500707</v>
          </cell>
          <cell r="C9883" t="str">
            <v>F500707</v>
          </cell>
          <cell r="D9883">
            <v>15</v>
          </cell>
          <cell r="E9883" t="str">
            <v>F</v>
          </cell>
        </row>
        <row r="9884">
          <cell r="B9884" t="str">
            <v>F500776</v>
          </cell>
          <cell r="C9884" t="str">
            <v>F500776</v>
          </cell>
          <cell r="D9884">
            <v>15</v>
          </cell>
          <cell r="E9884" t="str">
            <v>F</v>
          </cell>
        </row>
        <row r="9885">
          <cell r="B9885" t="str">
            <v>F500845</v>
          </cell>
          <cell r="C9885" t="str">
            <v>F500845</v>
          </cell>
          <cell r="D9885">
            <v>15</v>
          </cell>
          <cell r="E9885" t="str">
            <v>F</v>
          </cell>
        </row>
        <row r="9886">
          <cell r="B9886" t="str">
            <v>F500950</v>
          </cell>
          <cell r="C9886" t="str">
            <v>F500950</v>
          </cell>
          <cell r="D9886">
            <v>15</v>
          </cell>
          <cell r="E9886" t="str">
            <v>F</v>
          </cell>
        </row>
        <row r="9887">
          <cell r="B9887" t="str">
            <v>F500985</v>
          </cell>
          <cell r="C9887" t="str">
            <v>F500985</v>
          </cell>
          <cell r="D9887">
            <v>15</v>
          </cell>
          <cell r="E9887" t="str">
            <v>F</v>
          </cell>
        </row>
        <row r="9888">
          <cell r="B9888" t="str">
            <v>F501021</v>
          </cell>
          <cell r="C9888" t="str">
            <v>F501021</v>
          </cell>
          <cell r="D9888">
            <v>15</v>
          </cell>
          <cell r="E9888" t="str">
            <v>F</v>
          </cell>
        </row>
        <row r="9889">
          <cell r="B9889" t="str">
            <v>F501022</v>
          </cell>
          <cell r="C9889" t="str">
            <v>F501022</v>
          </cell>
          <cell r="D9889">
            <v>15</v>
          </cell>
          <cell r="E9889" t="str">
            <v>F</v>
          </cell>
        </row>
        <row r="9890">
          <cell r="B9890" t="str">
            <v>F501090</v>
          </cell>
          <cell r="C9890" t="str">
            <v>F501090</v>
          </cell>
          <cell r="D9890">
            <v>15</v>
          </cell>
          <cell r="E9890" t="str">
            <v>F</v>
          </cell>
        </row>
        <row r="9891">
          <cell r="B9891" t="str">
            <v>F501127</v>
          </cell>
          <cell r="C9891" t="str">
            <v>F501127</v>
          </cell>
          <cell r="D9891">
            <v>15</v>
          </cell>
          <cell r="E9891" t="str">
            <v>F</v>
          </cell>
        </row>
        <row r="9892">
          <cell r="B9892" t="str">
            <v>F501196</v>
          </cell>
          <cell r="C9892" t="str">
            <v>F501196</v>
          </cell>
          <cell r="D9892">
            <v>15</v>
          </cell>
          <cell r="E9892" t="str">
            <v>F</v>
          </cell>
        </row>
        <row r="9893">
          <cell r="B9893" t="str">
            <v>F501197</v>
          </cell>
          <cell r="C9893" t="str">
            <v>F501197</v>
          </cell>
          <cell r="D9893">
            <v>15</v>
          </cell>
          <cell r="E9893" t="str">
            <v>F</v>
          </cell>
        </row>
        <row r="9894">
          <cell r="B9894" t="str">
            <v>F501265</v>
          </cell>
          <cell r="C9894" t="str">
            <v>F501265</v>
          </cell>
          <cell r="D9894">
            <v>15</v>
          </cell>
          <cell r="E9894" t="str">
            <v>F</v>
          </cell>
        </row>
        <row r="9895">
          <cell r="B9895" t="str">
            <v>F501475</v>
          </cell>
          <cell r="C9895" t="str">
            <v>F501475</v>
          </cell>
          <cell r="D9895">
            <v>15</v>
          </cell>
          <cell r="E9895" t="str">
            <v>F</v>
          </cell>
        </row>
        <row r="9896">
          <cell r="B9896" t="str">
            <v>F502426</v>
          </cell>
          <cell r="C9896" t="str">
            <v>F502426</v>
          </cell>
          <cell r="D9896">
            <v>15</v>
          </cell>
          <cell r="E9896" t="str">
            <v>F</v>
          </cell>
        </row>
        <row r="9897">
          <cell r="B9897" t="str">
            <v>F520211</v>
          </cell>
          <cell r="C9897" t="str">
            <v>F520211</v>
          </cell>
          <cell r="D9897">
            <v>15</v>
          </cell>
          <cell r="E9897" t="str">
            <v>F</v>
          </cell>
        </row>
        <row r="9898">
          <cell r="B9898" t="str">
            <v>F520212</v>
          </cell>
          <cell r="C9898" t="str">
            <v>F520212</v>
          </cell>
          <cell r="D9898">
            <v>15</v>
          </cell>
          <cell r="E9898" t="str">
            <v>F</v>
          </cell>
        </row>
        <row r="9899">
          <cell r="B9899" t="str">
            <v>F520258</v>
          </cell>
          <cell r="C9899" t="str">
            <v>F520258</v>
          </cell>
          <cell r="D9899">
            <v>15</v>
          </cell>
          <cell r="E9899" t="str">
            <v>F</v>
          </cell>
        </row>
        <row r="9900">
          <cell r="B9900" t="str">
            <v>F520292</v>
          </cell>
          <cell r="C9900" t="str">
            <v>F520292</v>
          </cell>
          <cell r="D9900">
            <v>15</v>
          </cell>
          <cell r="E9900" t="str">
            <v>F</v>
          </cell>
        </row>
        <row r="9901">
          <cell r="B9901" t="str">
            <v>F520426</v>
          </cell>
          <cell r="C9901" t="str">
            <v>F520426</v>
          </cell>
          <cell r="D9901">
            <v>15</v>
          </cell>
          <cell r="E9901" t="str">
            <v>F</v>
          </cell>
        </row>
        <row r="9902">
          <cell r="B9902" t="str">
            <v>F521093</v>
          </cell>
          <cell r="C9902" t="str">
            <v>F521093</v>
          </cell>
          <cell r="D9902">
            <v>15</v>
          </cell>
          <cell r="E9902" t="str">
            <v>F</v>
          </cell>
        </row>
        <row r="9903">
          <cell r="B9903" t="str">
            <v>F521453</v>
          </cell>
          <cell r="C9903" t="str">
            <v>F521453</v>
          </cell>
          <cell r="D9903">
            <v>15</v>
          </cell>
          <cell r="E9903" t="str">
            <v>F</v>
          </cell>
        </row>
        <row r="9904">
          <cell r="B9904" t="str">
            <v>F521813</v>
          </cell>
          <cell r="C9904" t="str">
            <v>F521813</v>
          </cell>
          <cell r="D9904">
            <v>15</v>
          </cell>
          <cell r="E9904" t="str">
            <v>F</v>
          </cell>
        </row>
        <row r="9905">
          <cell r="B9905" t="str">
            <v>F522173</v>
          </cell>
          <cell r="C9905" t="str">
            <v>F522173</v>
          </cell>
          <cell r="D9905">
            <v>15</v>
          </cell>
          <cell r="E9905" t="str">
            <v>F</v>
          </cell>
        </row>
        <row r="9906">
          <cell r="B9906" t="str">
            <v>F522533</v>
          </cell>
          <cell r="C9906" t="str">
            <v>F522533</v>
          </cell>
          <cell r="D9906">
            <v>15</v>
          </cell>
          <cell r="E9906" t="str">
            <v>F</v>
          </cell>
        </row>
        <row r="9907">
          <cell r="B9907" t="str">
            <v>F522787</v>
          </cell>
          <cell r="C9907" t="str">
            <v>F522787</v>
          </cell>
          <cell r="D9907">
            <v>15</v>
          </cell>
          <cell r="E9907" t="str">
            <v>F</v>
          </cell>
        </row>
        <row r="9908">
          <cell r="B9908" t="str">
            <v>1000FCSADSC</v>
          </cell>
          <cell r="C9908" t="str">
            <v>FCSADSC</v>
          </cell>
          <cell r="D9908">
            <v>14</v>
          </cell>
          <cell r="E9908" t="str">
            <v>G</v>
          </cell>
        </row>
        <row r="9909">
          <cell r="B9909" t="str">
            <v>F500638</v>
          </cell>
          <cell r="C9909" t="str">
            <v>F500638</v>
          </cell>
          <cell r="D9909">
            <v>15</v>
          </cell>
          <cell r="E9909" t="str">
            <v>F</v>
          </cell>
        </row>
        <row r="9910">
          <cell r="B9910" t="str">
            <v>F500639</v>
          </cell>
          <cell r="C9910" t="str">
            <v>F500639</v>
          </cell>
          <cell r="D9910">
            <v>15</v>
          </cell>
          <cell r="E9910" t="str">
            <v>F</v>
          </cell>
        </row>
        <row r="9911">
          <cell r="B9911" t="str">
            <v>F500708</v>
          </cell>
          <cell r="C9911" t="str">
            <v>F500708</v>
          </cell>
          <cell r="D9911">
            <v>15</v>
          </cell>
          <cell r="E9911" t="str">
            <v>F</v>
          </cell>
        </row>
        <row r="9912">
          <cell r="B9912" t="str">
            <v>F500709</v>
          </cell>
          <cell r="C9912" t="str">
            <v>F500709</v>
          </cell>
          <cell r="D9912">
            <v>15</v>
          </cell>
          <cell r="E9912" t="str">
            <v>F</v>
          </cell>
        </row>
        <row r="9913">
          <cell r="B9913" t="str">
            <v>F500778</v>
          </cell>
          <cell r="C9913" t="str">
            <v>F500778</v>
          </cell>
          <cell r="D9913">
            <v>15</v>
          </cell>
          <cell r="E9913" t="str">
            <v>F</v>
          </cell>
        </row>
        <row r="9914">
          <cell r="B9914" t="str">
            <v>F500846</v>
          </cell>
          <cell r="C9914" t="str">
            <v>F500846</v>
          </cell>
          <cell r="D9914">
            <v>15</v>
          </cell>
          <cell r="E9914" t="str">
            <v>F</v>
          </cell>
        </row>
        <row r="9915">
          <cell r="B9915" t="str">
            <v>F500951</v>
          </cell>
          <cell r="C9915" t="str">
            <v>F500951</v>
          </cell>
          <cell r="D9915">
            <v>15</v>
          </cell>
          <cell r="E9915" t="str">
            <v>F</v>
          </cell>
        </row>
        <row r="9916">
          <cell r="B9916" t="str">
            <v>F500986</v>
          </cell>
          <cell r="C9916" t="str">
            <v>F500986</v>
          </cell>
          <cell r="D9916">
            <v>15</v>
          </cell>
          <cell r="E9916" t="str">
            <v>F</v>
          </cell>
        </row>
        <row r="9917">
          <cell r="B9917" t="str">
            <v>F501023</v>
          </cell>
          <cell r="C9917" t="str">
            <v>F501023</v>
          </cell>
          <cell r="D9917">
            <v>15</v>
          </cell>
          <cell r="E9917" t="str">
            <v>F</v>
          </cell>
        </row>
        <row r="9918">
          <cell r="B9918" t="str">
            <v>F501024</v>
          </cell>
          <cell r="C9918" t="str">
            <v>F501024</v>
          </cell>
          <cell r="D9918">
            <v>15</v>
          </cell>
          <cell r="E9918" t="str">
            <v>F</v>
          </cell>
        </row>
        <row r="9919">
          <cell r="B9919" t="str">
            <v>F501091</v>
          </cell>
          <cell r="C9919" t="str">
            <v>F501091</v>
          </cell>
          <cell r="D9919">
            <v>15</v>
          </cell>
          <cell r="E9919" t="str">
            <v>F</v>
          </cell>
        </row>
        <row r="9920">
          <cell r="B9920" t="str">
            <v>F501129</v>
          </cell>
          <cell r="C9920" t="str">
            <v>F501129</v>
          </cell>
          <cell r="D9920">
            <v>15</v>
          </cell>
          <cell r="E9920" t="str">
            <v>F</v>
          </cell>
        </row>
        <row r="9921">
          <cell r="B9921" t="str">
            <v>F501198</v>
          </cell>
          <cell r="C9921" t="str">
            <v>F501198</v>
          </cell>
          <cell r="D9921">
            <v>15</v>
          </cell>
          <cell r="E9921" t="str">
            <v>F</v>
          </cell>
        </row>
        <row r="9922">
          <cell r="B9922" t="str">
            <v>F501199</v>
          </cell>
          <cell r="C9922" t="str">
            <v>F501199</v>
          </cell>
          <cell r="D9922">
            <v>15</v>
          </cell>
          <cell r="E9922" t="str">
            <v>F</v>
          </cell>
        </row>
        <row r="9923">
          <cell r="B9923" t="str">
            <v>F501266</v>
          </cell>
          <cell r="C9923" t="str">
            <v>F501266</v>
          </cell>
          <cell r="D9923">
            <v>15</v>
          </cell>
          <cell r="E9923" t="str">
            <v>F</v>
          </cell>
        </row>
        <row r="9924">
          <cell r="B9924" t="str">
            <v>F501476</v>
          </cell>
          <cell r="C9924" t="str">
            <v>F501476</v>
          </cell>
          <cell r="D9924">
            <v>15</v>
          </cell>
          <cell r="E9924" t="str">
            <v>F</v>
          </cell>
        </row>
        <row r="9925">
          <cell r="B9925" t="str">
            <v>F502427</v>
          </cell>
          <cell r="C9925" t="str">
            <v>F502427</v>
          </cell>
          <cell r="D9925">
            <v>15</v>
          </cell>
          <cell r="E9925" t="str">
            <v>F</v>
          </cell>
        </row>
        <row r="9926">
          <cell r="B9926" t="str">
            <v>F520223</v>
          </cell>
          <cell r="C9926" t="str">
            <v>F520223</v>
          </cell>
          <cell r="D9926">
            <v>15</v>
          </cell>
          <cell r="E9926" t="str">
            <v>F</v>
          </cell>
        </row>
        <row r="9927">
          <cell r="B9927" t="str">
            <v>F520224</v>
          </cell>
          <cell r="C9927" t="str">
            <v>F520224</v>
          </cell>
          <cell r="D9927">
            <v>15</v>
          </cell>
          <cell r="E9927" t="str">
            <v>F</v>
          </cell>
        </row>
        <row r="9928">
          <cell r="B9928" t="str">
            <v>F520265</v>
          </cell>
          <cell r="C9928" t="str">
            <v>F520265</v>
          </cell>
          <cell r="D9928">
            <v>15</v>
          </cell>
          <cell r="E9928" t="str">
            <v>F</v>
          </cell>
        </row>
        <row r="9929">
          <cell r="B9929" t="str">
            <v>F520299</v>
          </cell>
          <cell r="C9929" t="str">
            <v>F520299</v>
          </cell>
          <cell r="D9929">
            <v>15</v>
          </cell>
          <cell r="E9929" t="str">
            <v>F</v>
          </cell>
        </row>
        <row r="9930">
          <cell r="B9930" t="str">
            <v>F521099</v>
          </cell>
          <cell r="C9930" t="str">
            <v>F521099</v>
          </cell>
          <cell r="D9930">
            <v>15</v>
          </cell>
          <cell r="E9930" t="str">
            <v>F</v>
          </cell>
        </row>
        <row r="9931">
          <cell r="B9931" t="str">
            <v>F521459</v>
          </cell>
          <cell r="C9931" t="str">
            <v>F521459</v>
          </cell>
          <cell r="D9931">
            <v>15</v>
          </cell>
          <cell r="E9931" t="str">
            <v>F</v>
          </cell>
        </row>
        <row r="9932">
          <cell r="B9932" t="str">
            <v>F521819</v>
          </cell>
          <cell r="C9932" t="str">
            <v>F521819</v>
          </cell>
          <cell r="D9932">
            <v>15</v>
          </cell>
          <cell r="E9932" t="str">
            <v>F</v>
          </cell>
        </row>
        <row r="9933">
          <cell r="B9933" t="str">
            <v>F522179</v>
          </cell>
          <cell r="C9933" t="str">
            <v>F522179</v>
          </cell>
          <cell r="D9933">
            <v>15</v>
          </cell>
          <cell r="E9933" t="str">
            <v>F</v>
          </cell>
        </row>
        <row r="9934">
          <cell r="B9934" t="str">
            <v>F522539</v>
          </cell>
          <cell r="C9934" t="str">
            <v>F522539</v>
          </cell>
          <cell r="D9934">
            <v>15</v>
          </cell>
          <cell r="E9934" t="str">
            <v>F</v>
          </cell>
        </row>
        <row r="9935">
          <cell r="B9935" t="str">
            <v>1000FCSANASC</v>
          </cell>
          <cell r="C9935" t="str">
            <v>FCSANASC</v>
          </cell>
          <cell r="D9935">
            <v>14</v>
          </cell>
          <cell r="E9935" t="str">
            <v>G</v>
          </cell>
        </row>
        <row r="9936">
          <cell r="B9936" t="str">
            <v>F500640</v>
          </cell>
          <cell r="C9936" t="str">
            <v>F500640</v>
          </cell>
          <cell r="D9936">
            <v>15</v>
          </cell>
          <cell r="E9936" t="str">
            <v>F</v>
          </cell>
        </row>
        <row r="9937">
          <cell r="B9937" t="str">
            <v>F500641</v>
          </cell>
          <cell r="C9937" t="str">
            <v>F500641</v>
          </cell>
          <cell r="D9937">
            <v>15</v>
          </cell>
          <cell r="E9937" t="str">
            <v>F</v>
          </cell>
        </row>
        <row r="9938">
          <cell r="B9938" t="str">
            <v>F500710</v>
          </cell>
          <cell r="C9938" t="str">
            <v>F500710</v>
          </cell>
          <cell r="D9938">
            <v>15</v>
          </cell>
          <cell r="E9938" t="str">
            <v>F</v>
          </cell>
        </row>
        <row r="9939">
          <cell r="B9939" t="str">
            <v>F500711</v>
          </cell>
          <cell r="C9939" t="str">
            <v>F500711</v>
          </cell>
          <cell r="D9939">
            <v>15</v>
          </cell>
          <cell r="E9939" t="str">
            <v>F</v>
          </cell>
        </row>
        <row r="9940">
          <cell r="B9940" t="str">
            <v>F500780</v>
          </cell>
          <cell r="C9940" t="str">
            <v>F500780</v>
          </cell>
          <cell r="D9940">
            <v>15</v>
          </cell>
          <cell r="E9940" t="str">
            <v>F</v>
          </cell>
        </row>
        <row r="9941">
          <cell r="B9941" t="str">
            <v>F500847</v>
          </cell>
          <cell r="C9941" t="str">
            <v>F500847</v>
          </cell>
          <cell r="D9941">
            <v>15</v>
          </cell>
          <cell r="E9941" t="str">
            <v>F</v>
          </cell>
        </row>
        <row r="9942">
          <cell r="B9942" t="str">
            <v>F500952</v>
          </cell>
          <cell r="C9942" t="str">
            <v>F500952</v>
          </cell>
          <cell r="D9942">
            <v>15</v>
          </cell>
          <cell r="E9942" t="str">
            <v>F</v>
          </cell>
        </row>
        <row r="9943">
          <cell r="B9943" t="str">
            <v>F500987</v>
          </cell>
          <cell r="C9943" t="str">
            <v>F500987</v>
          </cell>
          <cell r="D9943">
            <v>15</v>
          </cell>
          <cell r="E9943" t="str">
            <v>F</v>
          </cell>
        </row>
        <row r="9944">
          <cell r="B9944" t="str">
            <v>F501025</v>
          </cell>
          <cell r="C9944" t="str">
            <v>F501025</v>
          </cell>
          <cell r="D9944">
            <v>15</v>
          </cell>
          <cell r="E9944" t="str">
            <v>F</v>
          </cell>
        </row>
        <row r="9945">
          <cell r="B9945" t="str">
            <v>F501026</v>
          </cell>
          <cell r="C9945" t="str">
            <v>F501026</v>
          </cell>
          <cell r="D9945">
            <v>15</v>
          </cell>
          <cell r="E9945" t="str">
            <v>F</v>
          </cell>
        </row>
        <row r="9946">
          <cell r="B9946" t="str">
            <v>F501092</v>
          </cell>
          <cell r="C9946" t="str">
            <v>F501092</v>
          </cell>
          <cell r="D9946">
            <v>15</v>
          </cell>
          <cell r="E9946" t="str">
            <v>F</v>
          </cell>
        </row>
        <row r="9947">
          <cell r="B9947" t="str">
            <v>F501131</v>
          </cell>
          <cell r="C9947" t="str">
            <v>F501131</v>
          </cell>
          <cell r="D9947">
            <v>15</v>
          </cell>
          <cell r="E9947" t="str">
            <v>F</v>
          </cell>
        </row>
        <row r="9948">
          <cell r="B9948" t="str">
            <v>F501200</v>
          </cell>
          <cell r="C9948" t="str">
            <v>F501200</v>
          </cell>
          <cell r="D9948">
            <v>15</v>
          </cell>
          <cell r="E9948" t="str">
            <v>F</v>
          </cell>
        </row>
        <row r="9949">
          <cell r="B9949" t="str">
            <v>F501201</v>
          </cell>
          <cell r="C9949" t="str">
            <v>F501201</v>
          </cell>
          <cell r="D9949">
            <v>15</v>
          </cell>
          <cell r="E9949" t="str">
            <v>F</v>
          </cell>
        </row>
        <row r="9950">
          <cell r="B9950" t="str">
            <v>F501267</v>
          </cell>
          <cell r="C9950" t="str">
            <v>F501267</v>
          </cell>
          <cell r="D9950">
            <v>15</v>
          </cell>
          <cell r="E9950" t="str">
            <v>F</v>
          </cell>
        </row>
        <row r="9951">
          <cell r="B9951" t="str">
            <v>F501477</v>
          </cell>
          <cell r="C9951" t="str">
            <v>F501477</v>
          </cell>
          <cell r="D9951">
            <v>15</v>
          </cell>
          <cell r="E9951" t="str">
            <v>F</v>
          </cell>
        </row>
        <row r="9952">
          <cell r="B9952" t="str">
            <v>F502428</v>
          </cell>
          <cell r="C9952" t="str">
            <v>F502428</v>
          </cell>
          <cell r="D9952">
            <v>15</v>
          </cell>
          <cell r="E9952" t="str">
            <v>F</v>
          </cell>
        </row>
        <row r="9953">
          <cell r="B9953" t="str">
            <v>F520203</v>
          </cell>
          <cell r="C9953" t="str">
            <v>F520203</v>
          </cell>
          <cell r="D9953">
            <v>15</v>
          </cell>
          <cell r="E9953" t="str">
            <v>F</v>
          </cell>
        </row>
        <row r="9954">
          <cell r="B9954" t="str">
            <v>F520204</v>
          </cell>
          <cell r="C9954" t="str">
            <v>F520204</v>
          </cell>
          <cell r="D9954">
            <v>15</v>
          </cell>
          <cell r="E9954" t="str">
            <v>F</v>
          </cell>
        </row>
        <row r="9955">
          <cell r="B9955" t="str">
            <v>F520254</v>
          </cell>
          <cell r="C9955" t="str">
            <v>F520254</v>
          </cell>
          <cell r="D9955">
            <v>15</v>
          </cell>
          <cell r="E9955" t="str">
            <v>F</v>
          </cell>
        </row>
        <row r="9956">
          <cell r="B9956" t="str">
            <v>F520288</v>
          </cell>
          <cell r="C9956" t="str">
            <v>F520288</v>
          </cell>
          <cell r="D9956">
            <v>15</v>
          </cell>
          <cell r="E9956" t="str">
            <v>F</v>
          </cell>
        </row>
        <row r="9957">
          <cell r="B9957" t="str">
            <v>F520423</v>
          </cell>
          <cell r="C9957" t="str">
            <v>F520423</v>
          </cell>
          <cell r="D9957">
            <v>15</v>
          </cell>
          <cell r="E9957" t="str">
            <v>F</v>
          </cell>
        </row>
        <row r="9958">
          <cell r="B9958" t="str">
            <v>F521089</v>
          </cell>
          <cell r="C9958" t="str">
            <v>F521089</v>
          </cell>
          <cell r="D9958">
            <v>15</v>
          </cell>
          <cell r="E9958" t="str">
            <v>F</v>
          </cell>
        </row>
        <row r="9959">
          <cell r="B9959" t="str">
            <v>F521449</v>
          </cell>
          <cell r="C9959" t="str">
            <v>F521449</v>
          </cell>
          <cell r="D9959">
            <v>15</v>
          </cell>
          <cell r="E9959" t="str">
            <v>F</v>
          </cell>
        </row>
        <row r="9960">
          <cell r="B9960" t="str">
            <v>F521809</v>
          </cell>
          <cell r="C9960" t="str">
            <v>F521809</v>
          </cell>
          <cell r="D9960">
            <v>15</v>
          </cell>
          <cell r="E9960" t="str">
            <v>F</v>
          </cell>
        </row>
        <row r="9961">
          <cell r="B9961" t="str">
            <v>F522169</v>
          </cell>
          <cell r="C9961" t="str">
            <v>F522169</v>
          </cell>
          <cell r="D9961">
            <v>15</v>
          </cell>
          <cell r="E9961" t="str">
            <v>F</v>
          </cell>
        </row>
        <row r="9962">
          <cell r="B9962" t="str">
            <v>F522529</v>
          </cell>
          <cell r="C9962" t="str">
            <v>F522529</v>
          </cell>
          <cell r="D9962">
            <v>15</v>
          </cell>
          <cell r="E9962" t="str">
            <v>F</v>
          </cell>
        </row>
        <row r="9963">
          <cell r="B9963" t="str">
            <v>F522785</v>
          </cell>
          <cell r="C9963" t="str">
            <v>F522785</v>
          </cell>
          <cell r="D9963">
            <v>15</v>
          </cell>
          <cell r="E9963" t="str">
            <v>F</v>
          </cell>
        </row>
        <row r="9964">
          <cell r="B9964" t="str">
            <v>1000LOGORA</v>
          </cell>
          <cell r="C9964" t="str">
            <v>LOGORA</v>
          </cell>
          <cell r="D9964">
            <v>12</v>
          </cell>
          <cell r="E9964" t="str">
            <v>G</v>
          </cell>
        </row>
        <row r="9965">
          <cell r="B9965" t="str">
            <v>F502115</v>
          </cell>
          <cell r="C9965" t="str">
            <v>F502115</v>
          </cell>
          <cell r="D9965">
            <v>13</v>
          </cell>
          <cell r="E9965" t="str">
            <v>F</v>
          </cell>
        </row>
        <row r="9966">
          <cell r="B9966" t="str">
            <v>F520334</v>
          </cell>
          <cell r="C9966" t="str">
            <v>F520334</v>
          </cell>
          <cell r="D9966">
            <v>13</v>
          </cell>
          <cell r="E9966" t="str">
            <v>F</v>
          </cell>
        </row>
        <row r="9967">
          <cell r="B9967" t="str">
            <v>F520689</v>
          </cell>
          <cell r="C9967" t="str">
            <v>F520689</v>
          </cell>
          <cell r="D9967">
            <v>13</v>
          </cell>
          <cell r="E9967" t="str">
            <v>F</v>
          </cell>
        </row>
        <row r="9968">
          <cell r="B9968" t="str">
            <v>F521127</v>
          </cell>
          <cell r="C9968" t="str">
            <v>F521127</v>
          </cell>
          <cell r="D9968">
            <v>13</v>
          </cell>
          <cell r="E9968" t="str">
            <v>F</v>
          </cell>
        </row>
        <row r="9969">
          <cell r="B9969" t="str">
            <v>F521487</v>
          </cell>
          <cell r="C9969" t="str">
            <v>F521487</v>
          </cell>
          <cell r="D9969">
            <v>13</v>
          </cell>
          <cell r="E9969" t="str">
            <v>F</v>
          </cell>
        </row>
        <row r="9970">
          <cell r="B9970" t="str">
            <v>F521847</v>
          </cell>
          <cell r="C9970" t="str">
            <v>F521847</v>
          </cell>
          <cell r="D9970">
            <v>13</v>
          </cell>
          <cell r="E9970" t="str">
            <v>F</v>
          </cell>
        </row>
        <row r="9971">
          <cell r="B9971" t="str">
            <v>F522207</v>
          </cell>
          <cell r="C9971" t="str">
            <v>F522207</v>
          </cell>
          <cell r="D9971">
            <v>13</v>
          </cell>
          <cell r="E9971" t="str">
            <v>F</v>
          </cell>
        </row>
        <row r="9972">
          <cell r="B9972" t="str">
            <v>F522567</v>
          </cell>
          <cell r="C9972" t="str">
            <v>F522567</v>
          </cell>
          <cell r="D9972">
            <v>13</v>
          </cell>
          <cell r="E9972" t="str">
            <v>F</v>
          </cell>
        </row>
        <row r="9973">
          <cell r="B9973" t="str">
            <v>1000PLNGORA</v>
          </cell>
          <cell r="C9973" t="str">
            <v>PLNGORA</v>
          </cell>
          <cell r="D9973">
            <v>12</v>
          </cell>
          <cell r="E9973" t="str">
            <v>G</v>
          </cell>
        </row>
        <row r="9974">
          <cell r="B9974" t="str">
            <v>F520084</v>
          </cell>
          <cell r="C9974" t="str">
            <v>F520084</v>
          </cell>
          <cell r="D9974">
            <v>13</v>
          </cell>
          <cell r="E9974" t="str">
            <v>F</v>
          </cell>
        </row>
        <row r="9975">
          <cell r="B9975" t="str">
            <v>F520534</v>
          </cell>
          <cell r="C9975" t="str">
            <v>F520534</v>
          </cell>
          <cell r="D9975">
            <v>13</v>
          </cell>
          <cell r="E9975" t="str">
            <v>F</v>
          </cell>
        </row>
        <row r="9976">
          <cell r="B9976" t="str">
            <v>F520688</v>
          </cell>
          <cell r="C9976" t="str">
            <v>F520688</v>
          </cell>
          <cell r="D9976">
            <v>13</v>
          </cell>
          <cell r="E9976" t="str">
            <v>F</v>
          </cell>
        </row>
        <row r="9977">
          <cell r="B9977" t="str">
            <v>F521067</v>
          </cell>
          <cell r="C9977" t="str">
            <v>F521067</v>
          </cell>
          <cell r="D9977">
            <v>13</v>
          </cell>
          <cell r="E9977" t="str">
            <v>F</v>
          </cell>
        </row>
        <row r="9978">
          <cell r="B9978" t="str">
            <v>F521427</v>
          </cell>
          <cell r="C9978" t="str">
            <v>F521427</v>
          </cell>
          <cell r="D9978">
            <v>13</v>
          </cell>
          <cell r="E9978" t="str">
            <v>F</v>
          </cell>
        </row>
        <row r="9979">
          <cell r="B9979" t="str">
            <v>F521787</v>
          </cell>
          <cell r="C9979" t="str">
            <v>F521787</v>
          </cell>
          <cell r="D9979">
            <v>13</v>
          </cell>
          <cell r="E9979" t="str">
            <v>F</v>
          </cell>
        </row>
        <row r="9980">
          <cell r="B9980" t="str">
            <v>F522147</v>
          </cell>
          <cell r="C9980" t="str">
            <v>F522147</v>
          </cell>
          <cell r="D9980">
            <v>13</v>
          </cell>
          <cell r="E9980" t="str">
            <v>F</v>
          </cell>
        </row>
        <row r="9981">
          <cell r="B9981" t="str">
            <v>F522507</v>
          </cell>
          <cell r="C9981" t="str">
            <v>F522507</v>
          </cell>
          <cell r="D9981">
            <v>13</v>
          </cell>
          <cell r="E9981" t="str">
            <v>F</v>
          </cell>
        </row>
        <row r="9982">
          <cell r="B9982" t="str">
            <v>1000FLDPLORA</v>
          </cell>
          <cell r="C9982" t="str">
            <v>FLDPLORA</v>
          </cell>
          <cell r="D9982">
            <v>14</v>
          </cell>
          <cell r="E9982" t="str">
            <v>G</v>
          </cell>
        </row>
        <row r="9983">
          <cell r="B9983" t="str">
            <v>1000PLFULLSC</v>
          </cell>
          <cell r="C9983" t="str">
            <v>PLFULLSC</v>
          </cell>
          <cell r="D9983">
            <v>16</v>
          </cell>
          <cell r="E9983" t="str">
            <v>G</v>
          </cell>
        </row>
        <row r="9984">
          <cell r="B9984" t="str">
            <v>1000PLHUNTSC</v>
          </cell>
          <cell r="C9984" t="str">
            <v>PLHUNTSC</v>
          </cell>
          <cell r="D9984">
            <v>16</v>
          </cell>
          <cell r="E9984" t="str">
            <v>G</v>
          </cell>
        </row>
        <row r="9985">
          <cell r="B9985" t="str">
            <v>1000PLSADDSC</v>
          </cell>
          <cell r="C9985" t="str">
            <v>PLSADDSC</v>
          </cell>
          <cell r="D9985">
            <v>16</v>
          </cell>
          <cell r="E9985" t="str">
            <v>G</v>
          </cell>
        </row>
        <row r="9986">
          <cell r="B9986" t="str">
            <v>F502292</v>
          </cell>
          <cell r="C9986" t="str">
            <v>F502292</v>
          </cell>
          <cell r="D9986">
            <v>17</v>
          </cell>
          <cell r="E9986" t="str">
            <v>F</v>
          </cell>
        </row>
        <row r="9987">
          <cell r="B9987" t="str">
            <v>1000PLSANASC</v>
          </cell>
          <cell r="C9987" t="str">
            <v>PLSANASC</v>
          </cell>
          <cell r="D9987">
            <v>16</v>
          </cell>
          <cell r="E9987" t="str">
            <v>G</v>
          </cell>
        </row>
        <row r="9988">
          <cell r="B9988" t="str">
            <v>1000LOCPLORA</v>
          </cell>
          <cell r="C9988" t="str">
            <v>LOCPLORA</v>
          </cell>
          <cell r="D9988">
            <v>14</v>
          </cell>
          <cell r="E9988" t="str">
            <v>G</v>
          </cell>
        </row>
        <row r="9989">
          <cell r="B9989" t="str">
            <v>1000CMSJAC</v>
          </cell>
          <cell r="C9989" t="str">
            <v>CMSJAC</v>
          </cell>
          <cell r="D9989">
            <v>10</v>
          </cell>
          <cell r="E9989" t="str">
            <v>G</v>
          </cell>
        </row>
        <row r="9990">
          <cell r="B9990" t="str">
            <v>F502033</v>
          </cell>
          <cell r="C9990" t="str">
            <v>F502033</v>
          </cell>
          <cell r="D9990">
            <v>11</v>
          </cell>
          <cell r="E9990" t="str">
            <v>F</v>
          </cell>
        </row>
        <row r="9991">
          <cell r="B9991" t="str">
            <v>F502365</v>
          </cell>
          <cell r="C9991" t="str">
            <v>F502365</v>
          </cell>
          <cell r="D9991">
            <v>11</v>
          </cell>
          <cell r="E9991" t="str">
            <v>F</v>
          </cell>
        </row>
        <row r="9992">
          <cell r="B9992" t="str">
            <v>F525733</v>
          </cell>
          <cell r="C9992" t="str">
            <v>F525733</v>
          </cell>
          <cell r="D9992">
            <v>11</v>
          </cell>
          <cell r="E9992" t="str">
            <v>F</v>
          </cell>
        </row>
        <row r="9993">
          <cell r="B9993" t="str">
            <v>F525734</v>
          </cell>
          <cell r="C9993" t="str">
            <v>F525734</v>
          </cell>
          <cell r="D9993">
            <v>11</v>
          </cell>
          <cell r="E9993" t="str">
            <v>F</v>
          </cell>
        </row>
        <row r="9994">
          <cell r="B9994" t="str">
            <v>F525735</v>
          </cell>
          <cell r="C9994" t="str">
            <v>F525735</v>
          </cell>
          <cell r="D9994">
            <v>11</v>
          </cell>
          <cell r="E9994" t="str">
            <v>F</v>
          </cell>
        </row>
        <row r="9995">
          <cell r="B9995" t="str">
            <v>F525736</v>
          </cell>
          <cell r="C9995" t="str">
            <v>F525736</v>
          </cell>
          <cell r="D9995">
            <v>11</v>
          </cell>
          <cell r="E9995" t="str">
            <v>F</v>
          </cell>
        </row>
        <row r="9996">
          <cell r="B9996" t="str">
            <v>F525737</v>
          </cell>
          <cell r="C9996" t="str">
            <v>F525737</v>
          </cell>
          <cell r="D9996">
            <v>11</v>
          </cell>
          <cell r="E9996" t="str">
            <v>F</v>
          </cell>
        </row>
        <row r="9997">
          <cell r="B9997" t="str">
            <v>F525738</v>
          </cell>
          <cell r="C9997" t="str">
            <v>F525738</v>
          </cell>
          <cell r="D9997">
            <v>11</v>
          </cell>
          <cell r="E9997" t="str">
            <v>F</v>
          </cell>
        </row>
        <row r="9998">
          <cell r="B9998" t="str">
            <v>F525739</v>
          </cell>
          <cell r="C9998" t="str">
            <v>F525739</v>
          </cell>
          <cell r="D9998">
            <v>11</v>
          </cell>
          <cell r="E9998" t="str">
            <v>F</v>
          </cell>
        </row>
        <row r="9999">
          <cell r="B9999" t="str">
            <v>F525740</v>
          </cell>
          <cell r="C9999" t="str">
            <v>F525740</v>
          </cell>
          <cell r="D9999">
            <v>11</v>
          </cell>
          <cell r="E9999" t="str">
            <v>F</v>
          </cell>
        </row>
        <row r="10000">
          <cell r="B10000" t="str">
            <v>F525741</v>
          </cell>
          <cell r="C10000" t="str">
            <v>F525741</v>
          </cell>
          <cell r="D10000">
            <v>11</v>
          </cell>
          <cell r="E10000" t="str">
            <v>F</v>
          </cell>
        </row>
        <row r="10001">
          <cell r="B10001" t="str">
            <v>F525742</v>
          </cell>
          <cell r="C10001" t="str">
            <v>F525742</v>
          </cell>
          <cell r="D10001">
            <v>11</v>
          </cell>
          <cell r="E10001" t="str">
            <v>F</v>
          </cell>
        </row>
        <row r="10002">
          <cell r="B10002" t="str">
            <v>F525743</v>
          </cell>
          <cell r="C10002" t="str">
            <v>F525743</v>
          </cell>
          <cell r="D10002">
            <v>11</v>
          </cell>
          <cell r="E10002" t="str">
            <v>F</v>
          </cell>
        </row>
        <row r="10003">
          <cell r="B10003" t="str">
            <v>F525744</v>
          </cell>
          <cell r="C10003" t="str">
            <v>F525744</v>
          </cell>
          <cell r="D10003">
            <v>11</v>
          </cell>
          <cell r="E10003" t="str">
            <v>F</v>
          </cell>
        </row>
        <row r="10004">
          <cell r="B10004" t="str">
            <v>F525745</v>
          </cell>
          <cell r="C10004" t="str">
            <v>F525745</v>
          </cell>
          <cell r="D10004">
            <v>11</v>
          </cell>
          <cell r="E10004" t="str">
            <v>F</v>
          </cell>
        </row>
        <row r="10005">
          <cell r="B10005" t="str">
            <v>F525746</v>
          </cell>
          <cell r="C10005" t="str">
            <v>F525746</v>
          </cell>
          <cell r="D10005">
            <v>11</v>
          </cell>
          <cell r="E10005" t="str">
            <v>F</v>
          </cell>
        </row>
        <row r="10006">
          <cell r="B10006" t="str">
            <v>F525747</v>
          </cell>
          <cell r="C10006" t="str">
            <v>F525747</v>
          </cell>
          <cell r="D10006">
            <v>11</v>
          </cell>
          <cell r="E10006" t="str">
            <v>F</v>
          </cell>
        </row>
        <row r="10007">
          <cell r="B10007" t="str">
            <v>F525748</v>
          </cell>
          <cell r="C10007" t="str">
            <v>F525748</v>
          </cell>
          <cell r="D10007">
            <v>11</v>
          </cell>
          <cell r="E10007" t="str">
            <v>F</v>
          </cell>
        </row>
        <row r="10008">
          <cell r="B10008" t="str">
            <v>F525749</v>
          </cell>
          <cell r="C10008" t="str">
            <v>F525749</v>
          </cell>
          <cell r="D10008">
            <v>11</v>
          </cell>
          <cell r="E10008" t="str">
            <v>F</v>
          </cell>
        </row>
        <row r="10009">
          <cell r="B10009" t="str">
            <v>F525750</v>
          </cell>
          <cell r="C10009" t="str">
            <v>F525750</v>
          </cell>
          <cell r="D10009">
            <v>11</v>
          </cell>
          <cell r="E10009" t="str">
            <v>F</v>
          </cell>
        </row>
        <row r="10010">
          <cell r="B10010" t="str">
            <v>F525751</v>
          </cell>
          <cell r="C10010" t="str">
            <v>F525751</v>
          </cell>
          <cell r="D10010">
            <v>11</v>
          </cell>
          <cell r="E10010" t="str">
            <v>F</v>
          </cell>
        </row>
        <row r="10011">
          <cell r="B10011" t="str">
            <v>F525752</v>
          </cell>
          <cell r="C10011" t="str">
            <v>F525752</v>
          </cell>
          <cell r="D10011">
            <v>11</v>
          </cell>
          <cell r="E10011" t="str">
            <v>F</v>
          </cell>
        </row>
        <row r="10012">
          <cell r="B10012" t="str">
            <v>F525753</v>
          </cell>
          <cell r="C10012" t="str">
            <v>F525753</v>
          </cell>
          <cell r="D10012">
            <v>11</v>
          </cell>
          <cell r="E10012" t="str">
            <v>F</v>
          </cell>
        </row>
        <row r="10013">
          <cell r="B10013" t="str">
            <v>F525754</v>
          </cell>
          <cell r="C10013" t="str">
            <v>F525754</v>
          </cell>
          <cell r="D10013">
            <v>11</v>
          </cell>
          <cell r="E10013" t="str">
            <v>F</v>
          </cell>
        </row>
        <row r="10014">
          <cell r="B10014" t="str">
            <v>1000CMMGMTSJA</v>
          </cell>
          <cell r="C10014" t="str">
            <v>CMMGMTSJA</v>
          </cell>
          <cell r="D10014">
            <v>12</v>
          </cell>
          <cell r="E10014" t="str">
            <v>G</v>
          </cell>
        </row>
        <row r="10015">
          <cell r="B10015" t="str">
            <v>F520076</v>
          </cell>
          <cell r="C10015" t="str">
            <v>F520076</v>
          </cell>
          <cell r="D10015">
            <v>13</v>
          </cell>
          <cell r="E10015" t="str">
            <v>F</v>
          </cell>
        </row>
        <row r="10016">
          <cell r="B10016" t="str">
            <v>F521060</v>
          </cell>
          <cell r="C10016" t="str">
            <v>F521060</v>
          </cell>
          <cell r="D10016">
            <v>13</v>
          </cell>
          <cell r="E10016" t="str">
            <v>F</v>
          </cell>
        </row>
        <row r="10017">
          <cell r="B10017" t="str">
            <v>F521420</v>
          </cell>
          <cell r="C10017" t="str">
            <v>F521420</v>
          </cell>
          <cell r="D10017">
            <v>13</v>
          </cell>
          <cell r="E10017" t="str">
            <v>F</v>
          </cell>
        </row>
        <row r="10018">
          <cell r="B10018" t="str">
            <v>F521780</v>
          </cell>
          <cell r="C10018" t="str">
            <v>F521780</v>
          </cell>
          <cell r="D10018">
            <v>13</v>
          </cell>
          <cell r="E10018" t="str">
            <v>F</v>
          </cell>
        </row>
        <row r="10019">
          <cell r="B10019" t="str">
            <v>F522140</v>
          </cell>
          <cell r="C10019" t="str">
            <v>F522140</v>
          </cell>
          <cell r="D10019">
            <v>13</v>
          </cell>
          <cell r="E10019" t="str">
            <v>F</v>
          </cell>
        </row>
        <row r="10020">
          <cell r="B10020" t="str">
            <v>F522500</v>
          </cell>
          <cell r="C10020" t="str">
            <v>F522500</v>
          </cell>
          <cell r="D10020">
            <v>13</v>
          </cell>
          <cell r="E10020" t="str">
            <v>F</v>
          </cell>
        </row>
        <row r="10021">
          <cell r="B10021" t="str">
            <v>1000FLDCONSJA</v>
          </cell>
          <cell r="C10021" t="str">
            <v>FLDCONSJA</v>
          </cell>
          <cell r="D10021">
            <v>12</v>
          </cell>
          <cell r="E10021" t="str">
            <v>G</v>
          </cell>
        </row>
        <row r="10022">
          <cell r="B10022" t="str">
            <v>F520690</v>
          </cell>
          <cell r="C10022" t="str">
            <v>F520690</v>
          </cell>
          <cell r="D10022">
            <v>13</v>
          </cell>
          <cell r="E10022" t="str">
            <v>F</v>
          </cell>
        </row>
        <row r="10023">
          <cell r="B10023" t="str">
            <v>F521190</v>
          </cell>
          <cell r="C10023" t="str">
            <v>F521190</v>
          </cell>
          <cell r="D10023">
            <v>13</v>
          </cell>
          <cell r="E10023" t="str">
            <v>F</v>
          </cell>
        </row>
        <row r="10024">
          <cell r="B10024" t="str">
            <v>F521550</v>
          </cell>
          <cell r="C10024" t="str">
            <v>F521550</v>
          </cell>
          <cell r="D10024">
            <v>13</v>
          </cell>
          <cell r="E10024" t="str">
            <v>F</v>
          </cell>
        </row>
        <row r="10025">
          <cell r="B10025" t="str">
            <v>F521910</v>
          </cell>
          <cell r="C10025" t="str">
            <v>F521910</v>
          </cell>
          <cell r="D10025">
            <v>13</v>
          </cell>
          <cell r="E10025" t="str">
            <v>F</v>
          </cell>
        </row>
        <row r="10026">
          <cell r="B10026" t="str">
            <v>F522270</v>
          </cell>
          <cell r="C10026" t="str">
            <v>F522270</v>
          </cell>
          <cell r="D10026">
            <v>13</v>
          </cell>
          <cell r="E10026" t="str">
            <v>F</v>
          </cell>
        </row>
        <row r="10027">
          <cell r="B10027" t="str">
            <v>F522630</v>
          </cell>
          <cell r="C10027" t="str">
            <v>F522630</v>
          </cell>
          <cell r="D10027">
            <v>13</v>
          </cell>
          <cell r="E10027" t="str">
            <v>F</v>
          </cell>
        </row>
        <row r="10028">
          <cell r="B10028" t="str">
            <v>1000FCSJACSC</v>
          </cell>
          <cell r="C10028" t="str">
            <v>FCSJACSC</v>
          </cell>
          <cell r="D10028">
            <v>14</v>
          </cell>
          <cell r="E10028" t="str">
            <v>G</v>
          </cell>
        </row>
        <row r="10029">
          <cell r="B10029" t="str">
            <v>F500315</v>
          </cell>
          <cell r="C10029" t="str">
            <v>F500315</v>
          </cell>
          <cell r="D10029">
            <v>15</v>
          </cell>
          <cell r="E10029" t="str">
            <v>F</v>
          </cell>
        </row>
        <row r="10030">
          <cell r="B10030" t="str">
            <v>F500696</v>
          </cell>
          <cell r="C10030" t="str">
            <v>F500696</v>
          </cell>
          <cell r="D10030">
            <v>15</v>
          </cell>
          <cell r="E10030" t="str">
            <v>F</v>
          </cell>
        </row>
        <row r="10031">
          <cell r="B10031" t="str">
            <v>F500697</v>
          </cell>
          <cell r="C10031" t="str">
            <v>F500697</v>
          </cell>
          <cell r="D10031">
            <v>15</v>
          </cell>
          <cell r="E10031" t="str">
            <v>F</v>
          </cell>
        </row>
        <row r="10032">
          <cell r="B10032" t="str">
            <v>F500766</v>
          </cell>
          <cell r="C10032" t="str">
            <v>F500766</v>
          </cell>
          <cell r="D10032">
            <v>15</v>
          </cell>
          <cell r="E10032" t="str">
            <v>F</v>
          </cell>
        </row>
        <row r="10033">
          <cell r="B10033" t="str">
            <v>F500767</v>
          </cell>
          <cell r="C10033" t="str">
            <v>F500767</v>
          </cell>
          <cell r="D10033">
            <v>15</v>
          </cell>
          <cell r="E10033" t="str">
            <v>F</v>
          </cell>
        </row>
        <row r="10034">
          <cell r="B10034" t="str">
            <v>F500836</v>
          </cell>
          <cell r="C10034" t="str">
            <v>F500836</v>
          </cell>
          <cell r="D10034">
            <v>15</v>
          </cell>
          <cell r="E10034" t="str">
            <v>F</v>
          </cell>
        </row>
        <row r="10035">
          <cell r="B10035" t="str">
            <v>F500875</v>
          </cell>
          <cell r="C10035" t="str">
            <v>F500875</v>
          </cell>
          <cell r="D10035">
            <v>15</v>
          </cell>
          <cell r="E10035" t="str">
            <v>F</v>
          </cell>
        </row>
        <row r="10036">
          <cell r="B10036" t="str">
            <v>F500980</v>
          </cell>
          <cell r="C10036" t="str">
            <v>F500980</v>
          </cell>
          <cell r="D10036">
            <v>15</v>
          </cell>
          <cell r="E10036" t="str">
            <v>F</v>
          </cell>
        </row>
        <row r="10037">
          <cell r="B10037" t="str">
            <v>F501015</v>
          </cell>
          <cell r="C10037" t="str">
            <v>F501015</v>
          </cell>
          <cell r="D10037">
            <v>15</v>
          </cell>
          <cell r="E10037" t="str">
            <v>F</v>
          </cell>
        </row>
        <row r="10038">
          <cell r="B10038" t="str">
            <v>F501081</v>
          </cell>
          <cell r="C10038" t="str">
            <v>F501081</v>
          </cell>
          <cell r="D10038">
            <v>15</v>
          </cell>
          <cell r="E10038" t="str">
            <v>F</v>
          </cell>
        </row>
        <row r="10039">
          <cell r="B10039" t="str">
            <v>F501082</v>
          </cell>
          <cell r="C10039" t="str">
            <v>F501082</v>
          </cell>
          <cell r="D10039">
            <v>15</v>
          </cell>
          <cell r="E10039" t="str">
            <v>F</v>
          </cell>
        </row>
        <row r="10040">
          <cell r="B10040" t="str">
            <v>F501120</v>
          </cell>
          <cell r="C10040" t="str">
            <v>F501120</v>
          </cell>
          <cell r="D10040">
            <v>15</v>
          </cell>
          <cell r="E10040" t="str">
            <v>F</v>
          </cell>
        </row>
        <row r="10041">
          <cell r="B10041" t="str">
            <v>F501187</v>
          </cell>
          <cell r="C10041" t="str">
            <v>F501187</v>
          </cell>
          <cell r="D10041">
            <v>15</v>
          </cell>
          <cell r="E10041" t="str">
            <v>F</v>
          </cell>
        </row>
        <row r="10042">
          <cell r="B10042" t="str">
            <v>F501256</v>
          </cell>
          <cell r="C10042" t="str">
            <v>F501256</v>
          </cell>
          <cell r="D10042">
            <v>15</v>
          </cell>
          <cell r="E10042" t="str">
            <v>F</v>
          </cell>
        </row>
        <row r="10043">
          <cell r="B10043" t="str">
            <v>F501257</v>
          </cell>
          <cell r="C10043" t="str">
            <v>F501257</v>
          </cell>
          <cell r="D10043">
            <v>15</v>
          </cell>
          <cell r="E10043" t="str">
            <v>F</v>
          </cell>
        </row>
        <row r="10044">
          <cell r="B10044" t="str">
            <v>F501295</v>
          </cell>
          <cell r="C10044" t="str">
            <v>F501295</v>
          </cell>
          <cell r="D10044">
            <v>15</v>
          </cell>
          <cell r="E10044" t="str">
            <v>F</v>
          </cell>
        </row>
        <row r="10045">
          <cell r="B10045" t="str">
            <v>F501505</v>
          </cell>
          <cell r="C10045" t="str">
            <v>F501505</v>
          </cell>
          <cell r="D10045">
            <v>15</v>
          </cell>
          <cell r="E10045" t="str">
            <v>F</v>
          </cell>
        </row>
        <row r="10046">
          <cell r="B10046" t="str">
            <v>F501983</v>
          </cell>
          <cell r="C10046" t="str">
            <v>F501983</v>
          </cell>
          <cell r="D10046">
            <v>15</v>
          </cell>
          <cell r="E10046" t="str">
            <v>F</v>
          </cell>
        </row>
        <row r="10047">
          <cell r="B10047" t="str">
            <v>F501984</v>
          </cell>
          <cell r="C10047" t="str">
            <v>F501984</v>
          </cell>
          <cell r="D10047">
            <v>15</v>
          </cell>
          <cell r="E10047" t="str">
            <v>F</v>
          </cell>
        </row>
        <row r="10048">
          <cell r="B10048" t="str">
            <v>F501999</v>
          </cell>
          <cell r="C10048" t="str">
            <v>F501999</v>
          </cell>
          <cell r="D10048">
            <v>15</v>
          </cell>
          <cell r="E10048" t="str">
            <v>F</v>
          </cell>
        </row>
        <row r="10049">
          <cell r="B10049" t="str">
            <v>F502000</v>
          </cell>
          <cell r="C10049" t="str">
            <v>F502000</v>
          </cell>
          <cell r="D10049">
            <v>15</v>
          </cell>
          <cell r="E10049" t="str">
            <v>F</v>
          </cell>
        </row>
        <row r="10050">
          <cell r="B10050" t="str">
            <v>F502015</v>
          </cell>
          <cell r="C10050" t="str">
            <v>F502015</v>
          </cell>
          <cell r="D10050">
            <v>15</v>
          </cell>
          <cell r="E10050" t="str">
            <v>F</v>
          </cell>
        </row>
        <row r="10051">
          <cell r="B10051" t="str">
            <v>F502025</v>
          </cell>
          <cell r="C10051" t="str">
            <v>F502025</v>
          </cell>
          <cell r="D10051">
            <v>15</v>
          </cell>
          <cell r="E10051" t="str">
            <v>F</v>
          </cell>
        </row>
        <row r="10052">
          <cell r="B10052" t="str">
            <v>F502049</v>
          </cell>
          <cell r="C10052" t="str">
            <v>F502049</v>
          </cell>
          <cell r="D10052">
            <v>15</v>
          </cell>
          <cell r="E10052" t="str">
            <v>F</v>
          </cell>
        </row>
        <row r="10053">
          <cell r="B10053" t="str">
            <v>F502057</v>
          </cell>
          <cell r="C10053" t="str">
            <v>F502057</v>
          </cell>
          <cell r="D10053">
            <v>15</v>
          </cell>
          <cell r="E10053" t="str">
            <v>F</v>
          </cell>
        </row>
        <row r="10054">
          <cell r="B10054" t="str">
            <v>F502071</v>
          </cell>
          <cell r="C10054" t="str">
            <v>F502071</v>
          </cell>
          <cell r="D10054">
            <v>15</v>
          </cell>
          <cell r="E10054" t="str">
            <v>F</v>
          </cell>
        </row>
        <row r="10055">
          <cell r="B10055" t="str">
            <v>F502072</v>
          </cell>
          <cell r="C10055" t="str">
            <v>F502072</v>
          </cell>
          <cell r="D10055">
            <v>15</v>
          </cell>
          <cell r="E10055" t="str">
            <v>F</v>
          </cell>
        </row>
        <row r="10056">
          <cell r="B10056" t="str">
            <v>F502081</v>
          </cell>
          <cell r="C10056" t="str">
            <v>F502081</v>
          </cell>
          <cell r="D10056">
            <v>15</v>
          </cell>
          <cell r="E10056" t="str">
            <v>F</v>
          </cell>
        </row>
        <row r="10057">
          <cell r="B10057" t="str">
            <v>F502096</v>
          </cell>
          <cell r="C10057" t="str">
            <v>F502096</v>
          </cell>
          <cell r="D10057">
            <v>15</v>
          </cell>
          <cell r="E10057" t="str">
            <v>F</v>
          </cell>
        </row>
        <row r="10058">
          <cell r="B10058" t="str">
            <v>F502111</v>
          </cell>
          <cell r="C10058" t="str">
            <v>F502111</v>
          </cell>
          <cell r="D10058">
            <v>15</v>
          </cell>
          <cell r="E10058" t="str">
            <v>F</v>
          </cell>
        </row>
        <row r="10059">
          <cell r="B10059" t="str">
            <v>F502112</v>
          </cell>
          <cell r="C10059" t="str">
            <v>F502112</v>
          </cell>
          <cell r="D10059">
            <v>15</v>
          </cell>
          <cell r="E10059" t="str">
            <v>F</v>
          </cell>
        </row>
        <row r="10060">
          <cell r="B10060" t="str">
            <v>F502145</v>
          </cell>
          <cell r="C10060" t="str">
            <v>F502145</v>
          </cell>
          <cell r="D10060">
            <v>15</v>
          </cell>
          <cell r="E10060" t="str">
            <v>F</v>
          </cell>
        </row>
        <row r="10061">
          <cell r="B10061" t="str">
            <v>F502161</v>
          </cell>
          <cell r="C10061" t="str">
            <v>F502161</v>
          </cell>
          <cell r="D10061">
            <v>15</v>
          </cell>
          <cell r="E10061" t="str">
            <v>F</v>
          </cell>
        </row>
        <row r="10062">
          <cell r="B10062" t="str">
            <v>F502169</v>
          </cell>
          <cell r="C10062" t="str">
            <v>F502169</v>
          </cell>
          <cell r="D10062">
            <v>15</v>
          </cell>
          <cell r="E10062" t="str">
            <v>F</v>
          </cell>
        </row>
        <row r="10063">
          <cell r="B10063" t="str">
            <v>F502372</v>
          </cell>
          <cell r="C10063" t="str">
            <v>F502372</v>
          </cell>
          <cell r="D10063">
            <v>15</v>
          </cell>
          <cell r="E10063" t="str">
            <v>F</v>
          </cell>
        </row>
        <row r="10064">
          <cell r="B10064" t="str">
            <v>F502420</v>
          </cell>
          <cell r="C10064" t="str">
            <v>F502420</v>
          </cell>
          <cell r="D10064">
            <v>15</v>
          </cell>
          <cell r="E10064" t="str">
            <v>F</v>
          </cell>
        </row>
        <row r="10065">
          <cell r="B10065" t="str">
            <v>F502456</v>
          </cell>
          <cell r="C10065" t="str">
            <v>F502456</v>
          </cell>
          <cell r="D10065">
            <v>15</v>
          </cell>
          <cell r="E10065" t="str">
            <v>F</v>
          </cell>
        </row>
        <row r="10066">
          <cell r="B10066" t="str">
            <v>F502562</v>
          </cell>
          <cell r="C10066" t="str">
            <v>F502562</v>
          </cell>
          <cell r="D10066">
            <v>15</v>
          </cell>
          <cell r="E10066" t="str">
            <v>F</v>
          </cell>
        </row>
        <row r="10067">
          <cell r="B10067" t="str">
            <v>F502568</v>
          </cell>
          <cell r="C10067" t="str">
            <v>F502568</v>
          </cell>
          <cell r="D10067">
            <v>15</v>
          </cell>
          <cell r="E10067" t="str">
            <v>F</v>
          </cell>
        </row>
        <row r="10068">
          <cell r="B10068" t="str">
            <v>F502574</v>
          </cell>
          <cell r="C10068" t="str">
            <v>F502574</v>
          </cell>
          <cell r="D10068">
            <v>15</v>
          </cell>
          <cell r="E10068" t="str">
            <v>F</v>
          </cell>
        </row>
        <row r="10069">
          <cell r="B10069" t="str">
            <v>F502618</v>
          </cell>
          <cell r="C10069" t="str">
            <v>F502618</v>
          </cell>
          <cell r="D10069">
            <v>15</v>
          </cell>
          <cell r="E10069" t="str">
            <v>F</v>
          </cell>
        </row>
        <row r="10070">
          <cell r="B10070" t="str">
            <v>F502626</v>
          </cell>
          <cell r="C10070" t="str">
            <v>F502626</v>
          </cell>
          <cell r="D10070">
            <v>15</v>
          </cell>
          <cell r="E10070" t="str">
            <v>F</v>
          </cell>
        </row>
        <row r="10071">
          <cell r="B10071" t="str">
            <v>F502634</v>
          </cell>
          <cell r="C10071" t="str">
            <v>F502634</v>
          </cell>
          <cell r="D10071">
            <v>15</v>
          </cell>
          <cell r="E10071" t="str">
            <v>F</v>
          </cell>
        </row>
        <row r="10072">
          <cell r="B10072" t="str">
            <v>F520244</v>
          </cell>
          <cell r="C10072" t="str">
            <v>F520244</v>
          </cell>
          <cell r="D10072">
            <v>15</v>
          </cell>
          <cell r="E10072" t="str">
            <v>F</v>
          </cell>
        </row>
        <row r="10073">
          <cell r="B10073" t="str">
            <v>F520245</v>
          </cell>
          <cell r="C10073" t="str">
            <v>F520245</v>
          </cell>
          <cell r="D10073">
            <v>15</v>
          </cell>
          <cell r="E10073" t="str">
            <v>F</v>
          </cell>
        </row>
        <row r="10074">
          <cell r="B10074" t="str">
            <v>F520278</v>
          </cell>
          <cell r="C10074" t="str">
            <v>F520278</v>
          </cell>
          <cell r="D10074">
            <v>15</v>
          </cell>
          <cell r="E10074" t="str">
            <v>F</v>
          </cell>
        </row>
        <row r="10075">
          <cell r="B10075" t="str">
            <v>F520313</v>
          </cell>
          <cell r="C10075" t="str">
            <v>F520313</v>
          </cell>
          <cell r="D10075">
            <v>15</v>
          </cell>
          <cell r="E10075" t="str">
            <v>F</v>
          </cell>
        </row>
        <row r="10076">
          <cell r="B10076" t="str">
            <v>F520390</v>
          </cell>
          <cell r="C10076" t="str">
            <v>F520390</v>
          </cell>
          <cell r="D10076">
            <v>15</v>
          </cell>
          <cell r="E10076" t="str">
            <v>F</v>
          </cell>
        </row>
        <row r="10077">
          <cell r="B10077" t="str">
            <v>F520493</v>
          </cell>
          <cell r="C10077" t="str">
            <v>F520493</v>
          </cell>
          <cell r="D10077">
            <v>15</v>
          </cell>
          <cell r="E10077" t="str">
            <v>F</v>
          </cell>
        </row>
        <row r="10078">
          <cell r="B10078" t="str">
            <v>F520922</v>
          </cell>
          <cell r="C10078" t="str">
            <v>F520922</v>
          </cell>
          <cell r="D10078">
            <v>15</v>
          </cell>
          <cell r="E10078" t="str">
            <v>F</v>
          </cell>
        </row>
        <row r="10079">
          <cell r="B10079" t="str">
            <v>F521282</v>
          </cell>
          <cell r="C10079" t="str">
            <v>F521282</v>
          </cell>
          <cell r="D10079">
            <v>15</v>
          </cell>
          <cell r="E10079" t="str">
            <v>F</v>
          </cell>
        </row>
        <row r="10080">
          <cell r="B10080" t="str">
            <v>F521642</v>
          </cell>
          <cell r="C10080" t="str">
            <v>F521642</v>
          </cell>
          <cell r="D10080">
            <v>15</v>
          </cell>
          <cell r="E10080" t="str">
            <v>F</v>
          </cell>
        </row>
        <row r="10081">
          <cell r="B10081" t="str">
            <v>F522002</v>
          </cell>
          <cell r="C10081" t="str">
            <v>F522002</v>
          </cell>
          <cell r="D10081">
            <v>15</v>
          </cell>
          <cell r="E10081" t="str">
            <v>F</v>
          </cell>
        </row>
        <row r="10082">
          <cell r="B10082" t="str">
            <v>F522362</v>
          </cell>
          <cell r="C10082" t="str">
            <v>F522362</v>
          </cell>
          <cell r="D10082">
            <v>15</v>
          </cell>
          <cell r="E10082" t="str">
            <v>F</v>
          </cell>
        </row>
        <row r="10083">
          <cell r="B10083" t="str">
            <v>F522794</v>
          </cell>
          <cell r="C10083" t="str">
            <v>F522794</v>
          </cell>
          <cell r="D10083">
            <v>15</v>
          </cell>
          <cell r="E10083" t="str">
            <v>F</v>
          </cell>
        </row>
        <row r="10084">
          <cell r="B10084" t="str">
            <v>1000FCWILDSC</v>
          </cell>
          <cell r="C10084" t="str">
            <v>FCWILDSC</v>
          </cell>
          <cell r="D10084">
            <v>14</v>
          </cell>
          <cell r="E10084" t="str">
            <v>G</v>
          </cell>
        </row>
        <row r="10085">
          <cell r="B10085" t="str">
            <v>F500698</v>
          </cell>
          <cell r="C10085" t="str">
            <v>F500698</v>
          </cell>
          <cell r="D10085">
            <v>15</v>
          </cell>
          <cell r="E10085" t="str">
            <v>F</v>
          </cell>
        </row>
        <row r="10086">
          <cell r="B10086" t="str">
            <v>F500699</v>
          </cell>
          <cell r="C10086" t="str">
            <v>F500699</v>
          </cell>
          <cell r="D10086">
            <v>15</v>
          </cell>
          <cell r="E10086" t="str">
            <v>F</v>
          </cell>
        </row>
        <row r="10087">
          <cell r="B10087" t="str">
            <v>F500768</v>
          </cell>
          <cell r="C10087" t="str">
            <v>F500768</v>
          </cell>
          <cell r="D10087">
            <v>15</v>
          </cell>
          <cell r="E10087" t="str">
            <v>F</v>
          </cell>
        </row>
        <row r="10088">
          <cell r="B10088" t="str">
            <v>F500769</v>
          </cell>
          <cell r="C10088" t="str">
            <v>F500769</v>
          </cell>
          <cell r="D10088">
            <v>15</v>
          </cell>
          <cell r="E10088" t="str">
            <v>F</v>
          </cell>
        </row>
        <row r="10089">
          <cell r="B10089" t="str">
            <v>F500838</v>
          </cell>
          <cell r="C10089" t="str">
            <v>F500838</v>
          </cell>
          <cell r="D10089">
            <v>15</v>
          </cell>
          <cell r="E10089" t="str">
            <v>F</v>
          </cell>
        </row>
        <row r="10090">
          <cell r="B10090" t="str">
            <v>F500876</v>
          </cell>
          <cell r="C10090" t="str">
            <v>F500876</v>
          </cell>
          <cell r="D10090">
            <v>15</v>
          </cell>
          <cell r="E10090" t="str">
            <v>F</v>
          </cell>
        </row>
        <row r="10091">
          <cell r="B10091" t="str">
            <v>F500981</v>
          </cell>
          <cell r="C10091" t="str">
            <v>F500981</v>
          </cell>
          <cell r="D10091">
            <v>15</v>
          </cell>
          <cell r="E10091" t="str">
            <v>F</v>
          </cell>
        </row>
        <row r="10092">
          <cell r="B10092" t="str">
            <v>F501016</v>
          </cell>
          <cell r="C10092" t="str">
            <v>F501016</v>
          </cell>
          <cell r="D10092">
            <v>15</v>
          </cell>
          <cell r="E10092" t="str">
            <v>F</v>
          </cell>
        </row>
        <row r="10093">
          <cell r="B10093" t="str">
            <v>F501083</v>
          </cell>
          <cell r="C10093" t="str">
            <v>F501083</v>
          </cell>
          <cell r="D10093">
            <v>15</v>
          </cell>
          <cell r="E10093" t="str">
            <v>F</v>
          </cell>
        </row>
        <row r="10094">
          <cell r="B10094" t="str">
            <v>F501084</v>
          </cell>
          <cell r="C10094" t="str">
            <v>F501084</v>
          </cell>
          <cell r="D10094">
            <v>15</v>
          </cell>
          <cell r="E10094" t="str">
            <v>F</v>
          </cell>
        </row>
        <row r="10095">
          <cell r="B10095" t="str">
            <v>F501121</v>
          </cell>
          <cell r="C10095" t="str">
            <v>F501121</v>
          </cell>
          <cell r="D10095">
            <v>15</v>
          </cell>
          <cell r="E10095" t="str">
            <v>F</v>
          </cell>
        </row>
        <row r="10096">
          <cell r="B10096" t="str">
            <v>F501189</v>
          </cell>
          <cell r="C10096" t="str">
            <v>F501189</v>
          </cell>
          <cell r="D10096">
            <v>15</v>
          </cell>
          <cell r="E10096" t="str">
            <v>F</v>
          </cell>
        </row>
        <row r="10097">
          <cell r="B10097" t="str">
            <v>F501258</v>
          </cell>
          <cell r="C10097" t="str">
            <v>F501258</v>
          </cell>
          <cell r="D10097">
            <v>15</v>
          </cell>
          <cell r="E10097" t="str">
            <v>F</v>
          </cell>
        </row>
        <row r="10098">
          <cell r="B10098" t="str">
            <v>F501259</v>
          </cell>
          <cell r="C10098" t="str">
            <v>F501259</v>
          </cell>
          <cell r="D10098">
            <v>15</v>
          </cell>
          <cell r="E10098" t="str">
            <v>F</v>
          </cell>
        </row>
        <row r="10099">
          <cell r="B10099" t="str">
            <v>F501296</v>
          </cell>
          <cell r="C10099" t="str">
            <v>F501296</v>
          </cell>
          <cell r="D10099">
            <v>15</v>
          </cell>
          <cell r="E10099" t="str">
            <v>F</v>
          </cell>
        </row>
        <row r="10100">
          <cell r="B10100" t="str">
            <v>F501506</v>
          </cell>
          <cell r="C10100" t="str">
            <v>F501506</v>
          </cell>
          <cell r="D10100">
            <v>15</v>
          </cell>
          <cell r="E10100" t="str">
            <v>F</v>
          </cell>
        </row>
        <row r="10101">
          <cell r="B10101" t="str">
            <v>F502278</v>
          </cell>
          <cell r="C10101" t="str">
            <v>F502278</v>
          </cell>
          <cell r="D10101">
            <v>15</v>
          </cell>
          <cell r="E10101" t="str">
            <v>F</v>
          </cell>
        </row>
        <row r="10102">
          <cell r="B10102" t="str">
            <v>F502322</v>
          </cell>
          <cell r="C10102" t="str">
            <v>F502322</v>
          </cell>
          <cell r="D10102">
            <v>15</v>
          </cell>
          <cell r="E10102" t="str">
            <v>F</v>
          </cell>
        </row>
        <row r="10103">
          <cell r="B10103" t="str">
            <v>F502357</v>
          </cell>
          <cell r="C10103" t="str">
            <v>F502357</v>
          </cell>
          <cell r="D10103">
            <v>15</v>
          </cell>
          <cell r="E10103" t="str">
            <v>F</v>
          </cell>
        </row>
        <row r="10104">
          <cell r="B10104" t="str">
            <v>F502457</v>
          </cell>
          <cell r="C10104" t="str">
            <v>F502457</v>
          </cell>
          <cell r="D10104">
            <v>15</v>
          </cell>
          <cell r="E10104" t="str">
            <v>F</v>
          </cell>
        </row>
        <row r="10105">
          <cell r="B10105" t="str">
            <v>1000LOGSANJAC</v>
          </cell>
          <cell r="C10105" t="str">
            <v>LOGSANJAC</v>
          </cell>
          <cell r="D10105">
            <v>12</v>
          </cell>
          <cell r="E10105" t="str">
            <v>G</v>
          </cell>
        </row>
        <row r="10106">
          <cell r="B10106" t="str">
            <v>F502121</v>
          </cell>
          <cell r="C10106" t="str">
            <v>F502121</v>
          </cell>
          <cell r="D10106">
            <v>13</v>
          </cell>
          <cell r="E10106" t="str">
            <v>F</v>
          </cell>
        </row>
        <row r="10107">
          <cell r="B10107" t="str">
            <v>F520335</v>
          </cell>
          <cell r="C10107" t="str">
            <v>F520335</v>
          </cell>
          <cell r="D10107">
            <v>13</v>
          </cell>
          <cell r="E10107" t="str">
            <v>F</v>
          </cell>
        </row>
        <row r="10108">
          <cell r="B10108" t="str">
            <v>F520692</v>
          </cell>
          <cell r="C10108" t="str">
            <v>F520692</v>
          </cell>
          <cell r="D10108">
            <v>13</v>
          </cell>
          <cell r="E10108" t="str">
            <v>F</v>
          </cell>
        </row>
        <row r="10109">
          <cell r="B10109" t="str">
            <v>F521128</v>
          </cell>
          <cell r="C10109" t="str">
            <v>F521128</v>
          </cell>
          <cell r="D10109">
            <v>13</v>
          </cell>
          <cell r="E10109" t="str">
            <v>F</v>
          </cell>
        </row>
        <row r="10110">
          <cell r="B10110" t="str">
            <v>F521488</v>
          </cell>
          <cell r="C10110" t="str">
            <v>F521488</v>
          </cell>
          <cell r="D10110">
            <v>13</v>
          </cell>
          <cell r="E10110" t="str">
            <v>F</v>
          </cell>
        </row>
        <row r="10111">
          <cell r="B10111" t="str">
            <v>F521848</v>
          </cell>
          <cell r="C10111" t="str">
            <v>F521848</v>
          </cell>
          <cell r="D10111">
            <v>13</v>
          </cell>
          <cell r="E10111" t="str">
            <v>F</v>
          </cell>
        </row>
        <row r="10112">
          <cell r="B10112" t="str">
            <v>F522208</v>
          </cell>
          <cell r="C10112" t="str">
            <v>F522208</v>
          </cell>
          <cell r="D10112">
            <v>13</v>
          </cell>
          <cell r="E10112" t="str">
            <v>F</v>
          </cell>
        </row>
        <row r="10113">
          <cell r="B10113" t="str">
            <v>F522568</v>
          </cell>
          <cell r="C10113" t="str">
            <v>F522568</v>
          </cell>
          <cell r="D10113">
            <v>13</v>
          </cell>
          <cell r="E10113" t="str">
            <v>F</v>
          </cell>
        </row>
        <row r="10114">
          <cell r="B10114" t="str">
            <v>1000PLNGSJAC</v>
          </cell>
          <cell r="C10114" t="str">
            <v>PLNGSJAC</v>
          </cell>
          <cell r="D10114">
            <v>12</v>
          </cell>
          <cell r="E10114" t="str">
            <v>G</v>
          </cell>
        </row>
        <row r="10115">
          <cell r="B10115" t="str">
            <v>F520085</v>
          </cell>
          <cell r="C10115" t="str">
            <v>F520085</v>
          </cell>
          <cell r="D10115">
            <v>13</v>
          </cell>
          <cell r="E10115" t="str">
            <v>F</v>
          </cell>
        </row>
        <row r="10116">
          <cell r="B10116" t="str">
            <v>F520691</v>
          </cell>
          <cell r="C10116" t="str">
            <v>F520691</v>
          </cell>
          <cell r="D10116">
            <v>13</v>
          </cell>
          <cell r="E10116" t="str">
            <v>F</v>
          </cell>
        </row>
        <row r="10117">
          <cell r="B10117" t="str">
            <v>F521068</v>
          </cell>
          <cell r="C10117" t="str">
            <v>F521068</v>
          </cell>
          <cell r="D10117">
            <v>13</v>
          </cell>
          <cell r="E10117" t="str">
            <v>F</v>
          </cell>
        </row>
        <row r="10118">
          <cell r="B10118" t="str">
            <v>F521428</v>
          </cell>
          <cell r="C10118" t="str">
            <v>F521428</v>
          </cell>
          <cell r="D10118">
            <v>13</v>
          </cell>
          <cell r="E10118" t="str">
            <v>F</v>
          </cell>
        </row>
        <row r="10119">
          <cell r="B10119" t="str">
            <v>F521788</v>
          </cell>
          <cell r="C10119" t="str">
            <v>F521788</v>
          </cell>
          <cell r="D10119">
            <v>13</v>
          </cell>
          <cell r="E10119" t="str">
            <v>F</v>
          </cell>
        </row>
        <row r="10120">
          <cell r="B10120" t="str">
            <v>F522148</v>
          </cell>
          <cell r="C10120" t="str">
            <v>F522148</v>
          </cell>
          <cell r="D10120">
            <v>13</v>
          </cell>
          <cell r="E10120" t="str">
            <v>F</v>
          </cell>
        </row>
        <row r="10121">
          <cell r="B10121" t="str">
            <v>F522508</v>
          </cell>
          <cell r="C10121" t="str">
            <v>F522508</v>
          </cell>
          <cell r="D10121">
            <v>13</v>
          </cell>
          <cell r="E10121" t="str">
            <v>F</v>
          </cell>
        </row>
        <row r="10122">
          <cell r="B10122" t="str">
            <v>1000FLDPLSJAC</v>
          </cell>
          <cell r="C10122" t="str">
            <v>FLDPLSJAC</v>
          </cell>
          <cell r="D10122">
            <v>14</v>
          </cell>
          <cell r="E10122" t="str">
            <v>G</v>
          </cell>
        </row>
        <row r="10123">
          <cell r="B10123" t="str">
            <v>1000PLSJACSC</v>
          </cell>
          <cell r="C10123" t="str">
            <v>PLSJACSC</v>
          </cell>
          <cell r="D10123">
            <v>16</v>
          </cell>
          <cell r="E10123" t="str">
            <v>G</v>
          </cell>
        </row>
        <row r="10124">
          <cell r="B10124" t="str">
            <v>F502137</v>
          </cell>
          <cell r="C10124" t="str">
            <v>F502137</v>
          </cell>
          <cell r="D10124">
            <v>17</v>
          </cell>
          <cell r="E10124" t="str">
            <v>F</v>
          </cell>
        </row>
        <row r="10125">
          <cell r="B10125" t="str">
            <v>1000LOCPLSJAC</v>
          </cell>
          <cell r="C10125" t="str">
            <v>LOCPLSJAC</v>
          </cell>
          <cell r="D10125">
            <v>14</v>
          </cell>
          <cell r="E10125" t="str">
            <v>G</v>
          </cell>
        </row>
        <row r="10126">
          <cell r="B10126" t="str">
            <v>F502321</v>
          </cell>
          <cell r="C10126" t="str">
            <v>F502321</v>
          </cell>
          <cell r="D10126">
            <v>15</v>
          </cell>
          <cell r="E10126" t="str">
            <v>F</v>
          </cell>
        </row>
        <row r="10127">
          <cell r="B10127" t="str">
            <v>1000SEDIVDIR</v>
          </cell>
          <cell r="C10127" t="str">
            <v>SEDIVDIR</v>
          </cell>
          <cell r="D10127">
            <v>10</v>
          </cell>
          <cell r="E10127" t="str">
            <v>G</v>
          </cell>
        </row>
        <row r="10128">
          <cell r="B10128" t="str">
            <v>F520072</v>
          </cell>
          <cell r="C10128" t="str">
            <v>F520072</v>
          </cell>
          <cell r="D10128">
            <v>11</v>
          </cell>
          <cell r="E10128" t="str">
            <v>F</v>
          </cell>
        </row>
        <row r="10129">
          <cell r="B10129" t="str">
            <v>F520528</v>
          </cell>
          <cell r="C10129" t="str">
            <v>F520528</v>
          </cell>
          <cell r="D10129">
            <v>11</v>
          </cell>
          <cell r="E10129" t="str">
            <v>F</v>
          </cell>
        </row>
        <row r="10130">
          <cell r="B10130" t="str">
            <v>F521056</v>
          </cell>
          <cell r="C10130" t="str">
            <v>F521056</v>
          </cell>
          <cell r="D10130">
            <v>11</v>
          </cell>
          <cell r="E10130" t="str">
            <v>F</v>
          </cell>
        </row>
        <row r="10131">
          <cell r="B10131" t="str">
            <v>F521416</v>
          </cell>
          <cell r="C10131" t="str">
            <v>F521416</v>
          </cell>
          <cell r="D10131">
            <v>11</v>
          </cell>
          <cell r="E10131" t="str">
            <v>F</v>
          </cell>
        </row>
        <row r="10132">
          <cell r="B10132" t="str">
            <v>F521776</v>
          </cell>
          <cell r="C10132" t="str">
            <v>F521776</v>
          </cell>
          <cell r="D10132">
            <v>11</v>
          </cell>
          <cell r="E10132" t="str">
            <v>F</v>
          </cell>
        </row>
        <row r="10133">
          <cell r="B10133" t="str">
            <v>F522136</v>
          </cell>
          <cell r="C10133" t="str">
            <v>F522136</v>
          </cell>
          <cell r="D10133">
            <v>11</v>
          </cell>
          <cell r="E10133" t="str">
            <v>F</v>
          </cell>
        </row>
        <row r="10134">
          <cell r="B10134" t="str">
            <v>F522496</v>
          </cell>
          <cell r="C10134" t="str">
            <v>F522496</v>
          </cell>
          <cell r="D10134">
            <v>11</v>
          </cell>
          <cell r="E10134" t="str">
            <v>F</v>
          </cell>
        </row>
        <row r="10135">
          <cell r="B10135" t="str">
            <v>1000SEDIVPLN</v>
          </cell>
          <cell r="C10135" t="str">
            <v>SEDIVPLN</v>
          </cell>
          <cell r="D10135">
            <v>10</v>
          </cell>
          <cell r="E10135" t="str">
            <v>G</v>
          </cell>
        </row>
        <row r="10136">
          <cell r="B10136" t="str">
            <v>F520078</v>
          </cell>
          <cell r="C10136" t="str">
            <v>F520078</v>
          </cell>
          <cell r="D10136">
            <v>11</v>
          </cell>
          <cell r="E10136" t="str">
            <v>F</v>
          </cell>
        </row>
        <row r="10137">
          <cell r="B10137" t="str">
            <v>F520532</v>
          </cell>
          <cell r="C10137" t="str">
            <v>F520532</v>
          </cell>
          <cell r="D10137">
            <v>11</v>
          </cell>
          <cell r="E10137" t="str">
            <v>F</v>
          </cell>
        </row>
        <row r="10138">
          <cell r="B10138" t="str">
            <v>F521061</v>
          </cell>
          <cell r="C10138" t="str">
            <v>F521061</v>
          </cell>
          <cell r="D10138">
            <v>11</v>
          </cell>
          <cell r="E10138" t="str">
            <v>F</v>
          </cell>
        </row>
        <row r="10139">
          <cell r="B10139" t="str">
            <v>F521421</v>
          </cell>
          <cell r="C10139" t="str">
            <v>F521421</v>
          </cell>
          <cell r="D10139">
            <v>11</v>
          </cell>
          <cell r="E10139" t="str">
            <v>F</v>
          </cell>
        </row>
        <row r="10140">
          <cell r="B10140" t="str">
            <v>F521781</v>
          </cell>
          <cell r="C10140" t="str">
            <v>F521781</v>
          </cell>
          <cell r="D10140">
            <v>11</v>
          </cell>
          <cell r="E10140" t="str">
            <v>F</v>
          </cell>
        </row>
        <row r="10141">
          <cell r="B10141" t="str">
            <v>F522141</v>
          </cell>
          <cell r="C10141" t="str">
            <v>F522141</v>
          </cell>
          <cell r="D10141">
            <v>11</v>
          </cell>
          <cell r="E10141" t="str">
            <v>F</v>
          </cell>
        </row>
        <row r="10142">
          <cell r="B10142" t="str">
            <v>F522501</v>
          </cell>
          <cell r="C10142" t="str">
            <v>F522501</v>
          </cell>
          <cell r="D10142">
            <v>11</v>
          </cell>
          <cell r="E10142" t="str">
            <v>F</v>
          </cell>
        </row>
        <row r="10143">
          <cell r="B10143" t="str">
            <v>1000DESPLN</v>
          </cell>
          <cell r="C10143" t="str">
            <v>DESPLN</v>
          </cell>
          <cell r="D10143">
            <v>6</v>
          </cell>
          <cell r="E10143" t="str">
            <v>G</v>
          </cell>
        </row>
        <row r="10144">
          <cell r="B10144" t="str">
            <v>F520438</v>
          </cell>
          <cell r="C10144" t="str">
            <v>F520438</v>
          </cell>
          <cell r="D10144">
            <v>7</v>
          </cell>
          <cell r="E10144" t="str">
            <v>F</v>
          </cell>
        </row>
        <row r="10145">
          <cell r="B10145" t="str">
            <v>F521140</v>
          </cell>
          <cell r="C10145" t="str">
            <v>F521140</v>
          </cell>
          <cell r="D10145">
            <v>7</v>
          </cell>
          <cell r="E10145" t="str">
            <v>F</v>
          </cell>
        </row>
        <row r="10146">
          <cell r="B10146" t="str">
            <v>F521500</v>
          </cell>
          <cell r="C10146" t="str">
            <v>F521500</v>
          </cell>
          <cell r="D10146">
            <v>7</v>
          </cell>
          <cell r="E10146" t="str">
            <v>F</v>
          </cell>
        </row>
        <row r="10147">
          <cell r="B10147" t="str">
            <v>F521860</v>
          </cell>
          <cell r="C10147" t="str">
            <v>F521860</v>
          </cell>
          <cell r="D10147">
            <v>7</v>
          </cell>
          <cell r="E10147" t="str">
            <v>F</v>
          </cell>
        </row>
        <row r="10148">
          <cell r="B10148" t="str">
            <v>F522220</v>
          </cell>
          <cell r="C10148" t="str">
            <v>F522220</v>
          </cell>
          <cell r="D10148">
            <v>7</v>
          </cell>
          <cell r="E10148" t="str">
            <v>F</v>
          </cell>
        </row>
        <row r="10149">
          <cell r="B10149" t="str">
            <v>F522580</v>
          </cell>
          <cell r="C10149" t="str">
            <v>F522580</v>
          </cell>
          <cell r="D10149">
            <v>7</v>
          </cell>
          <cell r="E10149" t="str">
            <v>F</v>
          </cell>
        </row>
        <row r="10150">
          <cell r="B10150" t="str">
            <v>F522640</v>
          </cell>
          <cell r="C10150" t="str">
            <v>F522640</v>
          </cell>
          <cell r="D10150">
            <v>7</v>
          </cell>
          <cell r="E10150" t="str">
            <v>F</v>
          </cell>
        </row>
        <row r="10151">
          <cell r="B10151" t="str">
            <v>1000DESDIRSTF</v>
          </cell>
          <cell r="C10151" t="str">
            <v>DESDIRSTF</v>
          </cell>
          <cell r="D10151">
            <v>8</v>
          </cell>
          <cell r="E10151" t="str">
            <v>G</v>
          </cell>
        </row>
        <row r="10152">
          <cell r="B10152" t="str">
            <v>F500629</v>
          </cell>
          <cell r="C10152" t="str">
            <v>F500629</v>
          </cell>
          <cell r="D10152">
            <v>9</v>
          </cell>
          <cell r="E10152" t="str">
            <v>F</v>
          </cell>
        </row>
        <row r="10153">
          <cell r="B10153" t="str">
            <v>F500631</v>
          </cell>
          <cell r="C10153" t="str">
            <v>F500631</v>
          </cell>
          <cell r="D10153">
            <v>9</v>
          </cell>
          <cell r="E10153" t="str">
            <v>F</v>
          </cell>
        </row>
        <row r="10154">
          <cell r="B10154" t="str">
            <v>F520077</v>
          </cell>
          <cell r="C10154" t="str">
            <v>F520077</v>
          </cell>
          <cell r="D10154">
            <v>9</v>
          </cell>
          <cell r="E10154" t="str">
            <v>F</v>
          </cell>
        </row>
        <row r="10155">
          <cell r="B10155" t="str">
            <v>F520530</v>
          </cell>
          <cell r="C10155" t="str">
            <v>F520530</v>
          </cell>
          <cell r="D10155">
            <v>9</v>
          </cell>
          <cell r="E10155" t="str">
            <v>F</v>
          </cell>
        </row>
        <row r="10156">
          <cell r="B10156" t="str">
            <v>F520990</v>
          </cell>
          <cell r="C10156" t="str">
            <v>F520990</v>
          </cell>
          <cell r="D10156">
            <v>9</v>
          </cell>
          <cell r="E10156" t="str">
            <v>F</v>
          </cell>
        </row>
        <row r="10157">
          <cell r="B10157" t="str">
            <v>F521350</v>
          </cell>
          <cell r="C10157" t="str">
            <v>F521350</v>
          </cell>
          <cell r="D10157">
            <v>9</v>
          </cell>
          <cell r="E10157" t="str">
            <v>F</v>
          </cell>
        </row>
        <row r="10158">
          <cell r="B10158" t="str">
            <v>F521710</v>
          </cell>
          <cell r="C10158" t="str">
            <v>F521710</v>
          </cell>
          <cell r="D10158">
            <v>9</v>
          </cell>
          <cell r="E10158" t="str">
            <v>F</v>
          </cell>
        </row>
        <row r="10159">
          <cell r="B10159" t="str">
            <v>F522070</v>
          </cell>
          <cell r="C10159" t="str">
            <v>F522070</v>
          </cell>
          <cell r="D10159">
            <v>9</v>
          </cell>
          <cell r="E10159" t="str">
            <v>F</v>
          </cell>
        </row>
        <row r="10160">
          <cell r="B10160" t="str">
            <v>F522430</v>
          </cell>
          <cell r="C10160" t="str">
            <v>F522430</v>
          </cell>
          <cell r="D10160">
            <v>9</v>
          </cell>
          <cell r="E10160" t="str">
            <v>F</v>
          </cell>
        </row>
        <row r="10161">
          <cell r="B10161" t="str">
            <v>1000DESSUP</v>
          </cell>
          <cell r="C10161" t="str">
            <v>DESSUP</v>
          </cell>
          <cell r="D10161">
            <v>8</v>
          </cell>
          <cell r="E10161" t="str">
            <v>G</v>
          </cell>
        </row>
        <row r="10162">
          <cell r="B10162" t="str">
            <v>F500368</v>
          </cell>
          <cell r="C10162" t="str">
            <v>F500368</v>
          </cell>
          <cell r="D10162">
            <v>9</v>
          </cell>
          <cell r="E10162" t="str">
            <v>F</v>
          </cell>
        </row>
        <row r="10163">
          <cell r="B10163" t="str">
            <v>F520524</v>
          </cell>
          <cell r="C10163" t="str">
            <v>F520524</v>
          </cell>
          <cell r="D10163">
            <v>9</v>
          </cell>
          <cell r="E10163" t="str">
            <v>F</v>
          </cell>
        </row>
        <row r="10164">
          <cell r="B10164" t="str">
            <v>F520937</v>
          </cell>
          <cell r="C10164" t="str">
            <v>F520937</v>
          </cell>
          <cell r="D10164">
            <v>9</v>
          </cell>
          <cell r="E10164" t="str">
            <v>F</v>
          </cell>
        </row>
        <row r="10165">
          <cell r="B10165" t="str">
            <v>F521297</v>
          </cell>
          <cell r="C10165" t="str">
            <v>F521297</v>
          </cell>
          <cell r="D10165">
            <v>9</v>
          </cell>
          <cell r="E10165" t="str">
            <v>F</v>
          </cell>
        </row>
        <row r="10166">
          <cell r="B10166" t="str">
            <v>F521657</v>
          </cell>
          <cell r="C10166" t="str">
            <v>F521657</v>
          </cell>
          <cell r="D10166">
            <v>9</v>
          </cell>
          <cell r="E10166" t="str">
            <v>F</v>
          </cell>
        </row>
        <row r="10167">
          <cell r="B10167" t="str">
            <v>F522017</v>
          </cell>
          <cell r="C10167" t="str">
            <v>F522017</v>
          </cell>
          <cell r="D10167">
            <v>9</v>
          </cell>
          <cell r="E10167" t="str">
            <v>F</v>
          </cell>
        </row>
        <row r="10168">
          <cell r="B10168" t="str">
            <v>F522377</v>
          </cell>
          <cell r="C10168" t="str">
            <v>F522377</v>
          </cell>
          <cell r="D10168">
            <v>9</v>
          </cell>
          <cell r="E10168" t="str">
            <v>F</v>
          </cell>
        </row>
        <row r="10169">
          <cell r="B10169" t="str">
            <v>1000JPOLORG</v>
          </cell>
          <cell r="C10169" t="str">
            <v>JPOLORG</v>
          </cell>
          <cell r="D10169">
            <v>10</v>
          </cell>
          <cell r="E10169" t="str">
            <v>G</v>
          </cell>
        </row>
        <row r="10170">
          <cell r="B10170" t="str">
            <v>F502635</v>
          </cell>
          <cell r="C10170" t="str">
            <v>F502635</v>
          </cell>
          <cell r="D10170">
            <v>11</v>
          </cell>
          <cell r="E10170" t="str">
            <v>F</v>
          </cell>
        </row>
        <row r="10171">
          <cell r="B10171" t="str">
            <v>F502636</v>
          </cell>
          <cell r="C10171" t="str">
            <v>F502636</v>
          </cell>
          <cell r="D10171">
            <v>11</v>
          </cell>
          <cell r="E10171" t="str">
            <v>F</v>
          </cell>
        </row>
        <row r="10172">
          <cell r="B10172" t="str">
            <v>F520037</v>
          </cell>
          <cell r="C10172" t="str">
            <v>F520037</v>
          </cell>
          <cell r="D10172">
            <v>11</v>
          </cell>
          <cell r="E10172" t="str">
            <v>F</v>
          </cell>
        </row>
        <row r="10173">
          <cell r="B10173" t="str">
            <v>F520044</v>
          </cell>
          <cell r="C10173" t="str">
            <v>F520044</v>
          </cell>
          <cell r="D10173">
            <v>11</v>
          </cell>
          <cell r="E10173" t="str">
            <v>F</v>
          </cell>
        </row>
        <row r="10174">
          <cell r="B10174" t="str">
            <v>F520063</v>
          </cell>
          <cell r="C10174" t="str">
            <v>F520063</v>
          </cell>
          <cell r="D10174">
            <v>11</v>
          </cell>
          <cell r="E10174" t="str">
            <v>F</v>
          </cell>
        </row>
        <row r="10175">
          <cell r="B10175" t="str">
            <v>F520197</v>
          </cell>
          <cell r="C10175" t="str">
            <v>F520197</v>
          </cell>
          <cell r="D10175">
            <v>11</v>
          </cell>
          <cell r="E10175" t="str">
            <v>F</v>
          </cell>
        </row>
        <row r="10176">
          <cell r="B10176" t="str">
            <v>F520523</v>
          </cell>
          <cell r="C10176" t="str">
            <v>F520523</v>
          </cell>
          <cell r="D10176">
            <v>11</v>
          </cell>
          <cell r="E10176" t="str">
            <v>F</v>
          </cell>
        </row>
        <row r="10177">
          <cell r="B10177" t="str">
            <v>F521013</v>
          </cell>
          <cell r="C10177" t="str">
            <v>F521013</v>
          </cell>
          <cell r="D10177">
            <v>11</v>
          </cell>
          <cell r="E10177" t="str">
            <v>F</v>
          </cell>
        </row>
        <row r="10178">
          <cell r="B10178" t="str">
            <v>F521373</v>
          </cell>
          <cell r="C10178" t="str">
            <v>F521373</v>
          </cell>
          <cell r="D10178">
            <v>11</v>
          </cell>
          <cell r="E10178" t="str">
            <v>F</v>
          </cell>
        </row>
        <row r="10179">
          <cell r="B10179" t="str">
            <v>F521733</v>
          </cell>
          <cell r="C10179" t="str">
            <v>F521733</v>
          </cell>
          <cell r="D10179">
            <v>11</v>
          </cell>
          <cell r="E10179" t="str">
            <v>F</v>
          </cell>
        </row>
        <row r="10180">
          <cell r="B10180" t="str">
            <v>F522093</v>
          </cell>
          <cell r="C10180" t="str">
            <v>F522093</v>
          </cell>
          <cell r="D10180">
            <v>11</v>
          </cell>
          <cell r="E10180" t="str">
            <v>F</v>
          </cell>
        </row>
        <row r="10181">
          <cell r="B10181" t="str">
            <v>F522453</v>
          </cell>
          <cell r="C10181" t="str">
            <v>F522453</v>
          </cell>
          <cell r="D10181">
            <v>11</v>
          </cell>
          <cell r="E10181" t="str">
            <v>F</v>
          </cell>
        </row>
        <row r="10182">
          <cell r="B10182" t="str">
            <v>1000QAT</v>
          </cell>
          <cell r="C10182" t="str">
            <v>QAT</v>
          </cell>
          <cell r="D10182">
            <v>10</v>
          </cell>
          <cell r="E10182" t="str">
            <v>G</v>
          </cell>
        </row>
        <row r="10183">
          <cell r="B10183" t="str">
            <v>F520090</v>
          </cell>
          <cell r="C10183" t="str">
            <v>F520090</v>
          </cell>
          <cell r="D10183">
            <v>11</v>
          </cell>
          <cell r="E10183" t="str">
            <v>F</v>
          </cell>
        </row>
        <row r="10184">
          <cell r="B10184" t="str">
            <v>F521073</v>
          </cell>
          <cell r="C10184" t="str">
            <v>F521073</v>
          </cell>
          <cell r="D10184">
            <v>11</v>
          </cell>
          <cell r="E10184" t="str">
            <v>F</v>
          </cell>
        </row>
        <row r="10185">
          <cell r="B10185" t="str">
            <v>F521433</v>
          </cell>
          <cell r="C10185" t="str">
            <v>F521433</v>
          </cell>
          <cell r="D10185">
            <v>11</v>
          </cell>
          <cell r="E10185" t="str">
            <v>F</v>
          </cell>
        </row>
        <row r="10186">
          <cell r="B10186" t="str">
            <v>F521793</v>
          </cell>
          <cell r="C10186" t="str">
            <v>F521793</v>
          </cell>
          <cell r="D10186">
            <v>11</v>
          </cell>
          <cell r="E10186" t="str">
            <v>F</v>
          </cell>
        </row>
        <row r="10187">
          <cell r="B10187" t="str">
            <v>F522153</v>
          </cell>
          <cell r="C10187" t="str">
            <v>F522153</v>
          </cell>
          <cell r="D10187">
            <v>11</v>
          </cell>
          <cell r="E10187" t="str">
            <v>F</v>
          </cell>
        </row>
        <row r="10188">
          <cell r="B10188" t="str">
            <v>F522513</v>
          </cell>
          <cell r="C10188" t="str">
            <v>F522513</v>
          </cell>
          <cell r="D10188">
            <v>11</v>
          </cell>
          <cell r="E10188" t="str">
            <v>F</v>
          </cell>
        </row>
        <row r="10189">
          <cell r="B10189" t="str">
            <v>1000FLDACCORG</v>
          </cell>
          <cell r="C10189" t="str">
            <v>FLDACCORG</v>
          </cell>
          <cell r="D10189">
            <v>8</v>
          </cell>
          <cell r="E10189" t="str">
            <v>G</v>
          </cell>
        </row>
        <row r="10190">
          <cell r="B10190" t="str">
            <v>F500359</v>
          </cell>
          <cell r="C10190" t="str">
            <v>F500359</v>
          </cell>
          <cell r="D10190">
            <v>9</v>
          </cell>
          <cell r="E10190" t="str">
            <v>F</v>
          </cell>
        </row>
        <row r="10191">
          <cell r="B10191" t="str">
            <v>F500366</v>
          </cell>
          <cell r="C10191" t="str">
            <v>F500366</v>
          </cell>
          <cell r="D10191">
            <v>9</v>
          </cell>
          <cell r="E10191" t="str">
            <v>F</v>
          </cell>
        </row>
        <row r="10192">
          <cell r="B10192" t="str">
            <v>F501966</v>
          </cell>
          <cell r="C10192" t="str">
            <v>F501966</v>
          </cell>
          <cell r="D10192">
            <v>9</v>
          </cell>
          <cell r="E10192" t="str">
            <v>F</v>
          </cell>
        </row>
        <row r="10193">
          <cell r="B10193" t="str">
            <v>F501967</v>
          </cell>
          <cell r="C10193" t="str">
            <v>F501967</v>
          </cell>
          <cell r="D10193">
            <v>9</v>
          </cell>
          <cell r="E10193" t="str">
            <v>F</v>
          </cell>
        </row>
        <row r="10194">
          <cell r="B10194" t="str">
            <v>F520525</v>
          </cell>
          <cell r="C10194" t="str">
            <v>F520525</v>
          </cell>
          <cell r="D10194">
            <v>9</v>
          </cell>
          <cell r="E10194" t="str">
            <v>F</v>
          </cell>
        </row>
        <row r="10195">
          <cell r="B10195" t="str">
            <v>F520934</v>
          </cell>
          <cell r="C10195" t="str">
            <v>F520934</v>
          </cell>
          <cell r="D10195">
            <v>9</v>
          </cell>
          <cell r="E10195" t="str">
            <v>F</v>
          </cell>
        </row>
        <row r="10196">
          <cell r="B10196" t="str">
            <v>F521294</v>
          </cell>
          <cell r="C10196" t="str">
            <v>F521294</v>
          </cell>
          <cell r="D10196">
            <v>9</v>
          </cell>
          <cell r="E10196" t="str">
            <v>F</v>
          </cell>
        </row>
        <row r="10197">
          <cell r="B10197" t="str">
            <v>F522014</v>
          </cell>
          <cell r="C10197" t="str">
            <v>F522014</v>
          </cell>
          <cell r="D10197">
            <v>9</v>
          </cell>
          <cell r="E10197" t="str">
            <v>F</v>
          </cell>
        </row>
        <row r="10198">
          <cell r="B10198" t="str">
            <v>F522374</v>
          </cell>
          <cell r="C10198" t="str">
            <v>F522374</v>
          </cell>
          <cell r="D10198">
            <v>9</v>
          </cell>
          <cell r="E10198" t="str">
            <v>F</v>
          </cell>
        </row>
        <row r="10199">
          <cell r="B10199" t="str">
            <v>F523354</v>
          </cell>
          <cell r="C10199" t="str">
            <v>F523354</v>
          </cell>
          <cell r="D10199">
            <v>9</v>
          </cell>
          <cell r="E10199" t="str">
            <v>F</v>
          </cell>
        </row>
        <row r="10200">
          <cell r="B10200" t="str">
            <v>1000NWDIVFLDA</v>
          </cell>
          <cell r="C10200" t="str">
            <v>NWDIVFLDA</v>
          </cell>
          <cell r="D10200">
            <v>10</v>
          </cell>
          <cell r="E10200" t="str">
            <v>G</v>
          </cell>
        </row>
        <row r="10201">
          <cell r="B10201" t="str">
            <v>F520666</v>
          </cell>
          <cell r="C10201" t="str">
            <v>F520666</v>
          </cell>
          <cell r="D10201">
            <v>11</v>
          </cell>
          <cell r="E10201" t="str">
            <v>F</v>
          </cell>
        </row>
        <row r="10202">
          <cell r="B10202" t="str">
            <v>F521162</v>
          </cell>
          <cell r="C10202" t="str">
            <v>F521162</v>
          </cell>
          <cell r="D10202">
            <v>11</v>
          </cell>
          <cell r="E10202" t="str">
            <v>F</v>
          </cell>
        </row>
        <row r="10203">
          <cell r="B10203" t="str">
            <v>F521522</v>
          </cell>
          <cell r="C10203" t="str">
            <v>F521522</v>
          </cell>
          <cell r="D10203">
            <v>11</v>
          </cell>
          <cell r="E10203" t="str">
            <v>F</v>
          </cell>
        </row>
        <row r="10204">
          <cell r="B10204" t="str">
            <v>F521654</v>
          </cell>
          <cell r="C10204" t="str">
            <v>F521654</v>
          </cell>
          <cell r="D10204">
            <v>11</v>
          </cell>
          <cell r="E10204" t="str">
            <v>F</v>
          </cell>
        </row>
        <row r="10205">
          <cell r="B10205" t="str">
            <v>F521882</v>
          </cell>
          <cell r="C10205" t="str">
            <v>F521882</v>
          </cell>
          <cell r="D10205">
            <v>11</v>
          </cell>
          <cell r="E10205" t="str">
            <v>F</v>
          </cell>
        </row>
        <row r="10206">
          <cell r="B10206" t="str">
            <v>F522242</v>
          </cell>
          <cell r="C10206" t="str">
            <v>F522242</v>
          </cell>
          <cell r="D10206">
            <v>11</v>
          </cell>
          <cell r="E10206" t="str">
            <v>F</v>
          </cell>
        </row>
        <row r="10207">
          <cell r="B10207" t="str">
            <v>F522602</v>
          </cell>
          <cell r="C10207" t="str">
            <v>F522602</v>
          </cell>
          <cell r="D10207">
            <v>11</v>
          </cell>
          <cell r="E10207" t="str">
            <v>F</v>
          </cell>
        </row>
        <row r="10208">
          <cell r="B10208" t="str">
            <v>F522660</v>
          </cell>
          <cell r="C10208" t="str">
            <v>F522660</v>
          </cell>
          <cell r="D10208">
            <v>11</v>
          </cell>
          <cell r="E10208" t="str">
            <v>F</v>
          </cell>
        </row>
        <row r="10209">
          <cell r="B10209" t="str">
            <v>F525663</v>
          </cell>
          <cell r="C10209" t="str">
            <v>F525663</v>
          </cell>
          <cell r="D10209">
            <v>11</v>
          </cell>
          <cell r="E10209" t="str">
            <v>F</v>
          </cell>
        </row>
        <row r="10210">
          <cell r="B10210" t="str">
            <v>F525664</v>
          </cell>
          <cell r="C10210" t="str">
            <v>F525664</v>
          </cell>
          <cell r="D10210">
            <v>11</v>
          </cell>
          <cell r="E10210" t="str">
            <v>F</v>
          </cell>
        </row>
        <row r="10211">
          <cell r="B10211" t="str">
            <v>F525665</v>
          </cell>
          <cell r="C10211" t="str">
            <v>F525665</v>
          </cell>
          <cell r="D10211">
            <v>11</v>
          </cell>
          <cell r="E10211" t="str">
            <v>F</v>
          </cell>
        </row>
        <row r="10212">
          <cell r="B10212" t="str">
            <v>F525666</v>
          </cell>
          <cell r="C10212" t="str">
            <v>F525666</v>
          </cell>
          <cell r="D10212">
            <v>11</v>
          </cell>
          <cell r="E10212" t="str">
            <v>F</v>
          </cell>
        </row>
        <row r="10213">
          <cell r="B10213" t="str">
            <v>F525667</v>
          </cell>
          <cell r="C10213" t="str">
            <v>F525667</v>
          </cell>
          <cell r="D10213">
            <v>11</v>
          </cell>
          <cell r="E10213" t="str">
            <v>F</v>
          </cell>
        </row>
        <row r="10214">
          <cell r="B10214" t="str">
            <v>F526452</v>
          </cell>
          <cell r="C10214" t="str">
            <v>F526452</v>
          </cell>
          <cell r="D10214">
            <v>11</v>
          </cell>
          <cell r="E10214" t="str">
            <v>F</v>
          </cell>
        </row>
        <row r="10215">
          <cell r="B10215" t="str">
            <v>F526453</v>
          </cell>
          <cell r="C10215" t="str">
            <v>F526453</v>
          </cell>
          <cell r="D10215">
            <v>11</v>
          </cell>
          <cell r="E10215" t="str">
            <v>F</v>
          </cell>
        </row>
        <row r="10216">
          <cell r="B10216" t="str">
            <v>1000MWFAO</v>
          </cell>
          <cell r="C10216" t="str">
            <v>MWFAO</v>
          </cell>
          <cell r="D10216">
            <v>12</v>
          </cell>
          <cell r="E10216" t="str">
            <v>G</v>
          </cell>
        </row>
        <row r="10217">
          <cell r="B10217" t="str">
            <v>F502417</v>
          </cell>
          <cell r="C10217" t="str">
            <v>F502417</v>
          </cell>
          <cell r="D10217">
            <v>13</v>
          </cell>
          <cell r="E10217" t="str">
            <v>F</v>
          </cell>
        </row>
        <row r="10218">
          <cell r="B10218" t="str">
            <v>F502462</v>
          </cell>
          <cell r="C10218" t="str">
            <v>F502462</v>
          </cell>
          <cell r="D10218">
            <v>13</v>
          </cell>
          <cell r="E10218" t="str">
            <v>F</v>
          </cell>
        </row>
        <row r="10219">
          <cell r="B10219" t="str">
            <v>F522655</v>
          </cell>
          <cell r="C10219" t="str">
            <v>F522655</v>
          </cell>
          <cell r="D10219">
            <v>13</v>
          </cell>
          <cell r="E10219" t="str">
            <v>F</v>
          </cell>
        </row>
        <row r="10220">
          <cell r="B10220" t="str">
            <v>1000DOMDISACT</v>
          </cell>
          <cell r="C10220" t="str">
            <v>DOMDISACT</v>
          </cell>
          <cell r="D10220">
            <v>14</v>
          </cell>
          <cell r="E10220" t="str">
            <v>G</v>
          </cell>
        </row>
        <row r="10221">
          <cell r="B10221" t="str">
            <v>F520320</v>
          </cell>
          <cell r="C10221" t="str">
            <v>F520320</v>
          </cell>
          <cell r="D10221">
            <v>15</v>
          </cell>
          <cell r="E10221" t="str">
            <v>F</v>
          </cell>
        </row>
        <row r="10222">
          <cell r="B10222" t="str">
            <v>F521116</v>
          </cell>
          <cell r="C10222" t="str">
            <v>F521116</v>
          </cell>
          <cell r="D10222">
            <v>15</v>
          </cell>
          <cell r="E10222" t="str">
            <v>F</v>
          </cell>
        </row>
        <row r="10223">
          <cell r="B10223" t="str">
            <v>F521476</v>
          </cell>
          <cell r="C10223" t="str">
            <v>F521476</v>
          </cell>
          <cell r="D10223">
            <v>15</v>
          </cell>
          <cell r="E10223" t="str">
            <v>F</v>
          </cell>
        </row>
        <row r="10224">
          <cell r="B10224" t="str">
            <v>F521836</v>
          </cell>
          <cell r="C10224" t="str">
            <v>F521836</v>
          </cell>
          <cell r="D10224">
            <v>15</v>
          </cell>
          <cell r="E10224" t="str">
            <v>F</v>
          </cell>
        </row>
        <row r="10225">
          <cell r="B10225" t="str">
            <v>F522196</v>
          </cell>
          <cell r="C10225" t="str">
            <v>F522196</v>
          </cell>
          <cell r="D10225">
            <v>15</v>
          </cell>
          <cell r="E10225" t="str">
            <v>F</v>
          </cell>
        </row>
        <row r="10226">
          <cell r="B10226" t="str">
            <v>F522556</v>
          </cell>
          <cell r="C10226" t="str">
            <v>F522556</v>
          </cell>
          <cell r="D10226">
            <v>15</v>
          </cell>
          <cell r="E10226" t="str">
            <v>F</v>
          </cell>
        </row>
        <row r="10227">
          <cell r="B10227" t="str">
            <v>1000LBEDISACT</v>
          </cell>
          <cell r="C10227" t="str">
            <v>LBEDISACT</v>
          </cell>
          <cell r="D10227">
            <v>14</v>
          </cell>
          <cell r="E10227" t="str">
            <v>G</v>
          </cell>
        </row>
        <row r="10228">
          <cell r="B10228" t="str">
            <v>F522672</v>
          </cell>
          <cell r="C10228" t="str">
            <v>F522672</v>
          </cell>
          <cell r="D10228">
            <v>15</v>
          </cell>
          <cell r="E10228" t="str">
            <v>F</v>
          </cell>
        </row>
        <row r="10229">
          <cell r="B10229" t="str">
            <v>1000MWRPACT</v>
          </cell>
          <cell r="C10229" t="str">
            <v>MWRPACT</v>
          </cell>
          <cell r="D10229">
            <v>14</v>
          </cell>
          <cell r="E10229" t="str">
            <v>G</v>
          </cell>
        </row>
        <row r="10230">
          <cell r="B10230" t="str">
            <v>1000SBAYDIACT</v>
          </cell>
          <cell r="C10230" t="str">
            <v>SBAYDIACT</v>
          </cell>
          <cell r="D10230">
            <v>14</v>
          </cell>
          <cell r="E10230" t="str">
            <v>G</v>
          </cell>
        </row>
        <row r="10231">
          <cell r="B10231" t="str">
            <v>F522671</v>
          </cell>
          <cell r="C10231" t="str">
            <v>F522671</v>
          </cell>
          <cell r="D10231">
            <v>15</v>
          </cell>
          <cell r="E10231" t="str">
            <v>F</v>
          </cell>
        </row>
        <row r="10232">
          <cell r="B10232" t="str">
            <v>1000SMONDIACT</v>
          </cell>
          <cell r="C10232" t="str">
            <v>SMONDIACT</v>
          </cell>
          <cell r="D10232">
            <v>14</v>
          </cell>
          <cell r="E10232" t="str">
            <v>G</v>
          </cell>
        </row>
        <row r="10233">
          <cell r="B10233" t="str">
            <v>F522670</v>
          </cell>
          <cell r="C10233" t="str">
            <v>F522670</v>
          </cell>
          <cell r="D10233">
            <v>15</v>
          </cell>
          <cell r="E10233" t="str">
            <v>F</v>
          </cell>
        </row>
        <row r="10234">
          <cell r="B10234" t="str">
            <v>1000WHIDISACT</v>
          </cell>
          <cell r="C10234" t="str">
            <v>WHIDISACT</v>
          </cell>
          <cell r="D10234">
            <v>14</v>
          </cell>
          <cell r="E10234" t="str">
            <v>G</v>
          </cell>
        </row>
        <row r="10235">
          <cell r="B10235" t="str">
            <v>F522673</v>
          </cell>
          <cell r="C10235" t="str">
            <v>F522673</v>
          </cell>
          <cell r="D10235">
            <v>15</v>
          </cell>
          <cell r="E10235" t="str">
            <v>F</v>
          </cell>
        </row>
        <row r="10236">
          <cell r="B10236" t="str">
            <v>1000CATFLDACT</v>
          </cell>
          <cell r="C10236" t="str">
            <v>CATFLDACT</v>
          </cell>
          <cell r="D10236">
            <v>14</v>
          </cell>
          <cell r="E10236" t="str">
            <v>G</v>
          </cell>
        </row>
        <row r="10237">
          <cell r="B10237" t="str">
            <v>F522694</v>
          </cell>
          <cell r="C10237" t="str">
            <v>F522694</v>
          </cell>
          <cell r="D10237">
            <v>15</v>
          </cell>
          <cell r="E10237" t="str">
            <v>F</v>
          </cell>
        </row>
        <row r="10238">
          <cell r="B10238" t="str">
            <v>1000NCSTFAO</v>
          </cell>
          <cell r="C10238" t="str">
            <v>NCSTFAO</v>
          </cell>
          <cell r="D10238">
            <v>12</v>
          </cell>
          <cell r="E10238" t="str">
            <v>G</v>
          </cell>
        </row>
        <row r="10239">
          <cell r="B10239" t="str">
            <v>F502370</v>
          </cell>
          <cell r="C10239" t="str">
            <v>F502370</v>
          </cell>
          <cell r="D10239">
            <v>13</v>
          </cell>
          <cell r="E10239" t="str">
            <v>F</v>
          </cell>
        </row>
        <row r="10240">
          <cell r="B10240" t="str">
            <v>F502463</v>
          </cell>
          <cell r="C10240" t="str">
            <v>F502463</v>
          </cell>
          <cell r="D10240">
            <v>13</v>
          </cell>
          <cell r="E10240" t="str">
            <v>F</v>
          </cell>
        </row>
        <row r="10241">
          <cell r="B10241" t="str">
            <v>F522654</v>
          </cell>
          <cell r="C10241" t="str">
            <v>F522654</v>
          </cell>
          <cell r="D10241">
            <v>13</v>
          </cell>
          <cell r="E10241" t="str">
            <v>F</v>
          </cell>
        </row>
        <row r="10242">
          <cell r="B10242" t="str">
            <v>1000ANTDISACT</v>
          </cell>
          <cell r="C10242" t="str">
            <v>ANTDISACT</v>
          </cell>
          <cell r="D10242">
            <v>14</v>
          </cell>
          <cell r="E10242" t="str">
            <v>G</v>
          </cell>
        </row>
        <row r="10243">
          <cell r="B10243" t="str">
            <v>F522669</v>
          </cell>
          <cell r="C10243" t="str">
            <v>F522669</v>
          </cell>
          <cell r="D10243">
            <v>15</v>
          </cell>
          <cell r="E10243" t="str">
            <v>F</v>
          </cell>
        </row>
        <row r="10244">
          <cell r="B10244" t="str">
            <v>1000NCSTRPACT</v>
          </cell>
          <cell r="C10244" t="str">
            <v>NCSTRPACT</v>
          </cell>
          <cell r="D10244">
            <v>14</v>
          </cell>
          <cell r="E10244" t="str">
            <v>G</v>
          </cell>
        </row>
        <row r="10245">
          <cell r="B10245" t="str">
            <v>F522684</v>
          </cell>
          <cell r="C10245" t="str">
            <v>F522684</v>
          </cell>
          <cell r="D10245">
            <v>15</v>
          </cell>
          <cell r="E10245" t="str">
            <v>F</v>
          </cell>
        </row>
        <row r="10246">
          <cell r="B10246" t="str">
            <v>1000SBARDIACT</v>
          </cell>
          <cell r="C10246" t="str">
            <v>SBARDIACT</v>
          </cell>
          <cell r="D10246">
            <v>14</v>
          </cell>
          <cell r="E10246" t="str">
            <v>G</v>
          </cell>
        </row>
        <row r="10247">
          <cell r="B10247" t="str">
            <v>F522675</v>
          </cell>
          <cell r="C10247" t="str">
            <v>F522675</v>
          </cell>
          <cell r="D10247">
            <v>15</v>
          </cell>
          <cell r="E10247" t="str">
            <v>F</v>
          </cell>
        </row>
        <row r="10248">
          <cell r="B10248" t="str">
            <v>1000THODISACT</v>
          </cell>
          <cell r="C10248" t="str">
            <v>THODISACT</v>
          </cell>
          <cell r="D10248">
            <v>14</v>
          </cell>
          <cell r="E10248" t="str">
            <v>G</v>
          </cell>
        </row>
        <row r="10249">
          <cell r="B10249" t="str">
            <v>F522668</v>
          </cell>
          <cell r="C10249" t="str">
            <v>F522668</v>
          </cell>
          <cell r="D10249">
            <v>15</v>
          </cell>
          <cell r="E10249" t="str">
            <v>F</v>
          </cell>
        </row>
        <row r="10250">
          <cell r="B10250" t="str">
            <v>1000VALDISACT</v>
          </cell>
          <cell r="C10250" t="str">
            <v>VALDISACT</v>
          </cell>
          <cell r="D10250">
            <v>14</v>
          </cell>
          <cell r="E10250" t="str">
            <v>G</v>
          </cell>
        </row>
        <row r="10251">
          <cell r="B10251" t="str">
            <v>F522678</v>
          </cell>
          <cell r="C10251" t="str">
            <v>F522678</v>
          </cell>
          <cell r="D10251">
            <v>15</v>
          </cell>
          <cell r="E10251" t="str">
            <v>F</v>
          </cell>
        </row>
        <row r="10252">
          <cell r="B10252" t="str">
            <v>1000VENDISACT</v>
          </cell>
          <cell r="C10252" t="str">
            <v>VENDISACT</v>
          </cell>
          <cell r="D10252">
            <v>14</v>
          </cell>
          <cell r="E10252" t="str">
            <v>G</v>
          </cell>
        </row>
        <row r="10253">
          <cell r="B10253" t="str">
            <v>1000NWTRNSFAO</v>
          </cell>
          <cell r="C10253" t="str">
            <v>NWTRNSFAO</v>
          </cell>
          <cell r="D10253">
            <v>12</v>
          </cell>
          <cell r="E10253" t="str">
            <v>G</v>
          </cell>
        </row>
        <row r="10254">
          <cell r="B10254" t="str">
            <v>1000DOMTSACT</v>
          </cell>
          <cell r="C10254" t="str">
            <v>DOMTSACT</v>
          </cell>
          <cell r="D10254">
            <v>14</v>
          </cell>
          <cell r="E10254" t="str">
            <v>G</v>
          </cell>
        </row>
        <row r="10255">
          <cell r="B10255" t="str">
            <v>F522649</v>
          </cell>
          <cell r="C10255" t="str">
            <v>F522649</v>
          </cell>
          <cell r="D10255">
            <v>15</v>
          </cell>
          <cell r="E10255" t="str">
            <v>F</v>
          </cell>
        </row>
        <row r="10256">
          <cell r="B10256" t="str">
            <v>F523284</v>
          </cell>
          <cell r="C10256" t="str">
            <v>F523284</v>
          </cell>
          <cell r="D10256">
            <v>15</v>
          </cell>
          <cell r="E10256" t="str">
            <v>F</v>
          </cell>
        </row>
        <row r="10257">
          <cell r="B10257" t="str">
            <v>1000RECTSACT</v>
          </cell>
          <cell r="C10257" t="str">
            <v>RECTSACT</v>
          </cell>
          <cell r="D10257">
            <v>14</v>
          </cell>
          <cell r="E10257" t="str">
            <v>G</v>
          </cell>
        </row>
        <row r="10258">
          <cell r="B10258" t="str">
            <v>F520325</v>
          </cell>
          <cell r="C10258" t="str">
            <v>F520325</v>
          </cell>
          <cell r="D10258">
            <v>15</v>
          </cell>
          <cell r="E10258" t="str">
            <v>F</v>
          </cell>
        </row>
        <row r="10259">
          <cell r="B10259" t="str">
            <v>F520637</v>
          </cell>
          <cell r="C10259" t="str">
            <v>F520637</v>
          </cell>
          <cell r="D10259">
            <v>15</v>
          </cell>
          <cell r="E10259" t="str">
            <v>F</v>
          </cell>
        </row>
        <row r="10260">
          <cell r="B10260" t="str">
            <v>F521119</v>
          </cell>
          <cell r="C10260" t="str">
            <v>F521119</v>
          </cell>
          <cell r="D10260">
            <v>15</v>
          </cell>
          <cell r="E10260" t="str">
            <v>F</v>
          </cell>
        </row>
        <row r="10261">
          <cell r="B10261" t="str">
            <v>F521479</v>
          </cell>
          <cell r="C10261" t="str">
            <v>F521479</v>
          </cell>
          <cell r="D10261">
            <v>15</v>
          </cell>
          <cell r="E10261" t="str">
            <v>F</v>
          </cell>
        </row>
        <row r="10262">
          <cell r="B10262" t="str">
            <v>F521839</v>
          </cell>
          <cell r="C10262" t="str">
            <v>F521839</v>
          </cell>
          <cell r="D10262">
            <v>15</v>
          </cell>
          <cell r="E10262" t="str">
            <v>F</v>
          </cell>
        </row>
        <row r="10263">
          <cell r="B10263" t="str">
            <v>F522199</v>
          </cell>
          <cell r="C10263" t="str">
            <v>F522199</v>
          </cell>
          <cell r="D10263">
            <v>15</v>
          </cell>
          <cell r="E10263" t="str">
            <v>F</v>
          </cell>
        </row>
        <row r="10264">
          <cell r="B10264" t="str">
            <v>F522559</v>
          </cell>
          <cell r="C10264" t="str">
            <v>F522559</v>
          </cell>
          <cell r="D10264">
            <v>15</v>
          </cell>
          <cell r="E10264" t="str">
            <v>F</v>
          </cell>
        </row>
        <row r="10265">
          <cell r="B10265" t="str">
            <v>F523282</v>
          </cell>
          <cell r="C10265" t="str">
            <v>F523282</v>
          </cell>
          <cell r="D10265">
            <v>15</v>
          </cell>
          <cell r="E10265" t="str">
            <v>F</v>
          </cell>
        </row>
        <row r="10266">
          <cell r="B10266" t="str">
            <v>1000SCLATSACT</v>
          </cell>
          <cell r="C10266" t="str">
            <v>SCLATSACT</v>
          </cell>
          <cell r="D10266">
            <v>14</v>
          </cell>
          <cell r="E10266" t="str">
            <v>G</v>
          </cell>
        </row>
        <row r="10267">
          <cell r="B10267" t="str">
            <v>F521172</v>
          </cell>
          <cell r="C10267" t="str">
            <v>F521172</v>
          </cell>
          <cell r="D10267">
            <v>15</v>
          </cell>
          <cell r="E10267" t="str">
            <v>F</v>
          </cell>
        </row>
        <row r="10268">
          <cell r="B10268" t="str">
            <v>F521532</v>
          </cell>
          <cell r="C10268" t="str">
            <v>F521532</v>
          </cell>
          <cell r="D10268">
            <v>15</v>
          </cell>
          <cell r="E10268" t="str">
            <v>F</v>
          </cell>
        </row>
        <row r="10269">
          <cell r="B10269" t="str">
            <v>F521892</v>
          </cell>
          <cell r="C10269" t="str">
            <v>F521892</v>
          </cell>
          <cell r="D10269">
            <v>15</v>
          </cell>
          <cell r="E10269" t="str">
            <v>F</v>
          </cell>
        </row>
        <row r="10270">
          <cell r="B10270" t="str">
            <v>F522252</v>
          </cell>
          <cell r="C10270" t="str">
            <v>F522252</v>
          </cell>
          <cell r="D10270">
            <v>15</v>
          </cell>
          <cell r="E10270" t="str">
            <v>F</v>
          </cell>
        </row>
        <row r="10271">
          <cell r="B10271" t="str">
            <v>F522612</v>
          </cell>
          <cell r="C10271" t="str">
            <v>F522612</v>
          </cell>
          <cell r="D10271">
            <v>15</v>
          </cell>
          <cell r="E10271" t="str">
            <v>F</v>
          </cell>
        </row>
        <row r="10272">
          <cell r="B10272" t="str">
            <v>F522652</v>
          </cell>
          <cell r="C10272" t="str">
            <v>F522652</v>
          </cell>
          <cell r="D10272">
            <v>15</v>
          </cell>
          <cell r="E10272" t="str">
            <v>F</v>
          </cell>
        </row>
        <row r="10273">
          <cell r="B10273" t="str">
            <v>F523319</v>
          </cell>
          <cell r="C10273" t="str">
            <v>F523319</v>
          </cell>
          <cell r="D10273">
            <v>15</v>
          </cell>
          <cell r="E10273" t="str">
            <v>F</v>
          </cell>
        </row>
        <row r="10274">
          <cell r="B10274" t="str">
            <v>1000VICTSACT</v>
          </cell>
          <cell r="C10274" t="str">
            <v>VICTSACT</v>
          </cell>
          <cell r="D10274">
            <v>14</v>
          </cell>
          <cell r="E10274" t="str">
            <v>G</v>
          </cell>
        </row>
        <row r="10275">
          <cell r="B10275" t="str">
            <v>F523283</v>
          </cell>
          <cell r="C10275" t="str">
            <v>F523283</v>
          </cell>
          <cell r="D10275">
            <v>15</v>
          </cell>
          <cell r="E10275" t="str">
            <v>F</v>
          </cell>
        </row>
        <row r="10276">
          <cell r="B10276" t="str">
            <v>1000RURFAO</v>
          </cell>
          <cell r="C10276" t="str">
            <v>RURFAO</v>
          </cell>
          <cell r="D10276">
            <v>12</v>
          </cell>
          <cell r="E10276" t="str">
            <v>G</v>
          </cell>
        </row>
        <row r="10277">
          <cell r="B10277" t="str">
            <v>F502586</v>
          </cell>
          <cell r="C10277" t="str">
            <v>F502586</v>
          </cell>
          <cell r="D10277">
            <v>13</v>
          </cell>
          <cell r="E10277" t="str">
            <v>F</v>
          </cell>
        </row>
        <row r="10278">
          <cell r="B10278" t="str">
            <v>F502589</v>
          </cell>
          <cell r="C10278" t="str">
            <v>F502589</v>
          </cell>
          <cell r="D10278">
            <v>13</v>
          </cell>
          <cell r="E10278" t="str">
            <v>F</v>
          </cell>
        </row>
        <row r="10279">
          <cell r="B10279" t="str">
            <v>F502590</v>
          </cell>
          <cell r="C10279" t="str">
            <v>F502590</v>
          </cell>
          <cell r="D10279">
            <v>13</v>
          </cell>
          <cell r="E10279" t="str">
            <v>F</v>
          </cell>
        </row>
        <row r="10280">
          <cell r="B10280" t="str">
            <v>F502593</v>
          </cell>
          <cell r="C10280" t="str">
            <v>F502593</v>
          </cell>
          <cell r="D10280">
            <v>13</v>
          </cell>
          <cell r="E10280" t="str">
            <v>F</v>
          </cell>
        </row>
        <row r="10281">
          <cell r="B10281" t="str">
            <v>F502612</v>
          </cell>
          <cell r="C10281" t="str">
            <v>F502612</v>
          </cell>
          <cell r="D10281">
            <v>13</v>
          </cell>
          <cell r="E10281" t="str">
            <v>F</v>
          </cell>
        </row>
        <row r="10282">
          <cell r="B10282" t="str">
            <v>F502620</v>
          </cell>
          <cell r="C10282" t="str">
            <v>F502620</v>
          </cell>
          <cell r="D10282">
            <v>13</v>
          </cell>
          <cell r="E10282" t="str">
            <v>F</v>
          </cell>
        </row>
        <row r="10283">
          <cell r="B10283" t="str">
            <v>F502628</v>
          </cell>
          <cell r="C10283" t="str">
            <v>F502628</v>
          </cell>
          <cell r="D10283">
            <v>13</v>
          </cell>
          <cell r="E10283" t="str">
            <v>F</v>
          </cell>
        </row>
        <row r="10284">
          <cell r="B10284" t="str">
            <v>F521008</v>
          </cell>
          <cell r="C10284" t="str">
            <v>F521008</v>
          </cell>
          <cell r="D10284">
            <v>13</v>
          </cell>
          <cell r="E10284" t="str">
            <v>F</v>
          </cell>
        </row>
        <row r="10285">
          <cell r="B10285" t="str">
            <v>F521368</v>
          </cell>
          <cell r="C10285" t="str">
            <v>F521368</v>
          </cell>
          <cell r="D10285">
            <v>13</v>
          </cell>
          <cell r="E10285" t="str">
            <v>F</v>
          </cell>
        </row>
        <row r="10286">
          <cell r="B10286" t="str">
            <v>F521728</v>
          </cell>
          <cell r="C10286" t="str">
            <v>F521728</v>
          </cell>
          <cell r="D10286">
            <v>13</v>
          </cell>
          <cell r="E10286" t="str">
            <v>F</v>
          </cell>
        </row>
        <row r="10287">
          <cell r="B10287" t="str">
            <v>F522088</v>
          </cell>
          <cell r="C10287" t="str">
            <v>F522088</v>
          </cell>
          <cell r="D10287">
            <v>13</v>
          </cell>
          <cell r="E10287" t="str">
            <v>F</v>
          </cell>
        </row>
        <row r="10288">
          <cell r="B10288" t="str">
            <v>F522448</v>
          </cell>
          <cell r="C10288" t="str">
            <v>F522448</v>
          </cell>
          <cell r="D10288">
            <v>13</v>
          </cell>
          <cell r="E10288" t="str">
            <v>F</v>
          </cell>
        </row>
        <row r="10289">
          <cell r="B10289" t="str">
            <v>F522653</v>
          </cell>
          <cell r="C10289" t="str">
            <v>F522653</v>
          </cell>
          <cell r="D10289">
            <v>13</v>
          </cell>
          <cell r="E10289" t="str">
            <v>F</v>
          </cell>
        </row>
        <row r="10290">
          <cell r="B10290" t="str">
            <v>1000ARHDISACT</v>
          </cell>
          <cell r="C10290" t="str">
            <v>ARHDISACT</v>
          </cell>
          <cell r="D10290">
            <v>14</v>
          </cell>
          <cell r="E10290" t="str">
            <v>G</v>
          </cell>
        </row>
        <row r="10291">
          <cell r="B10291" t="str">
            <v>F522692</v>
          </cell>
          <cell r="C10291" t="str">
            <v>F522692</v>
          </cell>
          <cell r="D10291">
            <v>15</v>
          </cell>
          <cell r="E10291" t="str">
            <v>F</v>
          </cell>
        </row>
        <row r="10292">
          <cell r="B10292" t="str">
            <v>1000BARDISACT</v>
          </cell>
          <cell r="C10292" t="str">
            <v>BARDISACT</v>
          </cell>
          <cell r="D10292">
            <v>14</v>
          </cell>
          <cell r="E10292" t="str">
            <v>G</v>
          </cell>
        </row>
        <row r="10293">
          <cell r="B10293" t="str">
            <v>F522679</v>
          </cell>
          <cell r="C10293" t="str">
            <v>F522679</v>
          </cell>
          <cell r="D10293">
            <v>15</v>
          </cell>
          <cell r="E10293" t="str">
            <v>F</v>
          </cell>
        </row>
        <row r="10294">
          <cell r="B10294" t="str">
            <v>1000BISDISACT</v>
          </cell>
          <cell r="C10294" t="str">
            <v>BISDISACT</v>
          </cell>
          <cell r="D10294">
            <v>14</v>
          </cell>
          <cell r="E10294" t="str">
            <v>G</v>
          </cell>
        </row>
        <row r="10295">
          <cell r="B10295" t="str">
            <v>1000BLYDISACT</v>
          </cell>
          <cell r="C10295" t="str">
            <v>BLYDISACT</v>
          </cell>
          <cell r="D10295">
            <v>14</v>
          </cell>
          <cell r="E10295" t="str">
            <v>G</v>
          </cell>
        </row>
        <row r="10296">
          <cell r="B10296" t="str">
            <v>F522683</v>
          </cell>
          <cell r="C10296" t="str">
            <v>F522683</v>
          </cell>
          <cell r="D10296">
            <v>15</v>
          </cell>
          <cell r="E10296" t="str">
            <v>F</v>
          </cell>
        </row>
        <row r="10297">
          <cell r="B10297" t="str">
            <v>1000KERDISACT</v>
          </cell>
          <cell r="C10297" t="str">
            <v>KERDISACT</v>
          </cell>
          <cell r="D10297">
            <v>14</v>
          </cell>
          <cell r="E10297" t="str">
            <v>G</v>
          </cell>
        </row>
        <row r="10298">
          <cell r="B10298" t="str">
            <v>1000RIDDISACT</v>
          </cell>
          <cell r="C10298" t="str">
            <v>RIDDISACT</v>
          </cell>
          <cell r="D10298">
            <v>14</v>
          </cell>
          <cell r="E10298" t="str">
            <v>G</v>
          </cell>
        </row>
        <row r="10299">
          <cell r="B10299" t="str">
            <v>F522682</v>
          </cell>
          <cell r="C10299" t="str">
            <v>F522682</v>
          </cell>
          <cell r="D10299">
            <v>15</v>
          </cell>
          <cell r="E10299" t="str">
            <v>F</v>
          </cell>
        </row>
        <row r="10300">
          <cell r="B10300" t="str">
            <v>F522696</v>
          </cell>
          <cell r="C10300" t="str">
            <v>F522696</v>
          </cell>
          <cell r="D10300">
            <v>15</v>
          </cell>
          <cell r="E10300" t="str">
            <v>F</v>
          </cell>
        </row>
        <row r="10301">
          <cell r="B10301" t="str">
            <v>1000TEHDISACT</v>
          </cell>
          <cell r="C10301" t="str">
            <v>TEHDISACT</v>
          </cell>
          <cell r="D10301">
            <v>14</v>
          </cell>
          <cell r="E10301" t="str">
            <v>G</v>
          </cell>
        </row>
        <row r="10302">
          <cell r="B10302" t="str">
            <v>F522677</v>
          </cell>
          <cell r="C10302" t="str">
            <v>F522677</v>
          </cell>
          <cell r="D10302">
            <v>15</v>
          </cell>
          <cell r="E10302" t="str">
            <v>F</v>
          </cell>
        </row>
        <row r="10303">
          <cell r="B10303" t="str">
            <v>1000TWNDISACT</v>
          </cell>
          <cell r="C10303" t="str">
            <v>TWNDISACT</v>
          </cell>
          <cell r="D10303">
            <v>14</v>
          </cell>
          <cell r="E10303" t="str">
            <v>G</v>
          </cell>
        </row>
        <row r="10304">
          <cell r="B10304" t="str">
            <v>F502317</v>
          </cell>
          <cell r="C10304" t="str">
            <v>F502317</v>
          </cell>
          <cell r="D10304">
            <v>15</v>
          </cell>
          <cell r="E10304" t="str">
            <v>F</v>
          </cell>
        </row>
        <row r="10305">
          <cell r="B10305" t="str">
            <v>1000SJOAFAO</v>
          </cell>
          <cell r="C10305" t="str">
            <v>SJOAFAO</v>
          </cell>
          <cell r="D10305">
            <v>12</v>
          </cell>
          <cell r="E10305" t="str">
            <v>G</v>
          </cell>
        </row>
        <row r="10306">
          <cell r="B10306" t="str">
            <v>F502373</v>
          </cell>
          <cell r="C10306" t="str">
            <v>F502373</v>
          </cell>
          <cell r="D10306">
            <v>13</v>
          </cell>
          <cell r="E10306" t="str">
            <v>F</v>
          </cell>
        </row>
        <row r="10307">
          <cell r="B10307" t="str">
            <v>F502466</v>
          </cell>
          <cell r="C10307" t="str">
            <v>F502466</v>
          </cell>
          <cell r="D10307">
            <v>13</v>
          </cell>
          <cell r="E10307" t="str">
            <v>F</v>
          </cell>
        </row>
        <row r="10308">
          <cell r="B10308" t="str">
            <v>F520323</v>
          </cell>
          <cell r="C10308" t="str">
            <v>F520323</v>
          </cell>
          <cell r="D10308">
            <v>13</v>
          </cell>
          <cell r="E10308" t="str">
            <v>F</v>
          </cell>
        </row>
        <row r="10309">
          <cell r="B10309" t="str">
            <v>F521118</v>
          </cell>
          <cell r="C10309" t="str">
            <v>F521118</v>
          </cell>
          <cell r="D10309">
            <v>13</v>
          </cell>
          <cell r="E10309" t="str">
            <v>F</v>
          </cell>
        </row>
        <row r="10310">
          <cell r="B10310" t="str">
            <v>F521478</v>
          </cell>
          <cell r="C10310" t="str">
            <v>F521478</v>
          </cell>
          <cell r="D10310">
            <v>13</v>
          </cell>
          <cell r="E10310" t="str">
            <v>F</v>
          </cell>
        </row>
        <row r="10311">
          <cell r="B10311" t="str">
            <v>F521838</v>
          </cell>
          <cell r="C10311" t="str">
            <v>F521838</v>
          </cell>
          <cell r="D10311">
            <v>13</v>
          </cell>
          <cell r="E10311" t="str">
            <v>F</v>
          </cell>
        </row>
        <row r="10312">
          <cell r="B10312" t="str">
            <v>F522198</v>
          </cell>
          <cell r="C10312" t="str">
            <v>F522198</v>
          </cell>
          <cell r="D10312">
            <v>13</v>
          </cell>
          <cell r="E10312" t="str">
            <v>F</v>
          </cell>
        </row>
        <row r="10313">
          <cell r="B10313" t="str">
            <v>F522558</v>
          </cell>
          <cell r="C10313" t="str">
            <v>F522558</v>
          </cell>
          <cell r="D10313">
            <v>13</v>
          </cell>
          <cell r="E10313" t="str">
            <v>F</v>
          </cell>
        </row>
        <row r="10314">
          <cell r="B10314" t="str">
            <v>1000PODISACT</v>
          </cell>
          <cell r="C10314" t="str">
            <v>PODISACT</v>
          </cell>
          <cell r="D10314">
            <v>14</v>
          </cell>
          <cell r="E10314" t="str">
            <v>G</v>
          </cell>
        </row>
        <row r="10315">
          <cell r="B10315" t="str">
            <v>F501123</v>
          </cell>
          <cell r="C10315" t="str">
            <v>F501123</v>
          </cell>
          <cell r="D10315">
            <v>15</v>
          </cell>
          <cell r="E10315" t="str">
            <v>F</v>
          </cell>
        </row>
        <row r="10316">
          <cell r="B10316" t="str">
            <v>F501508</v>
          </cell>
          <cell r="C10316" t="str">
            <v>F501508</v>
          </cell>
          <cell r="D10316">
            <v>15</v>
          </cell>
          <cell r="E10316" t="str">
            <v>F</v>
          </cell>
        </row>
        <row r="10317">
          <cell r="B10317" t="str">
            <v>1000SHLDISACT</v>
          </cell>
          <cell r="C10317" t="str">
            <v>SHLDISACT</v>
          </cell>
          <cell r="D10317">
            <v>14</v>
          </cell>
          <cell r="E10317" t="str">
            <v>G</v>
          </cell>
        </row>
        <row r="10318">
          <cell r="B10318" t="str">
            <v>F522693</v>
          </cell>
          <cell r="C10318" t="str">
            <v>F522693</v>
          </cell>
          <cell r="D10318">
            <v>15</v>
          </cell>
          <cell r="E10318" t="str">
            <v>F</v>
          </cell>
        </row>
        <row r="10319">
          <cell r="B10319" t="str">
            <v>1000SJQDISACT</v>
          </cell>
          <cell r="C10319" t="str">
            <v>SJQDISACT</v>
          </cell>
          <cell r="D10319">
            <v>14</v>
          </cell>
          <cell r="E10319" t="str">
            <v>G</v>
          </cell>
        </row>
        <row r="10320">
          <cell r="B10320" t="str">
            <v>F522676</v>
          </cell>
          <cell r="C10320" t="str">
            <v>F522676</v>
          </cell>
          <cell r="D10320">
            <v>15</v>
          </cell>
          <cell r="E10320" t="str">
            <v>F</v>
          </cell>
        </row>
        <row r="10321">
          <cell r="B10321" t="str">
            <v>1000TULDISACT</v>
          </cell>
          <cell r="C10321" t="str">
            <v>TULDISACT</v>
          </cell>
          <cell r="D10321">
            <v>14</v>
          </cell>
          <cell r="E10321" t="str">
            <v>G</v>
          </cell>
        </row>
        <row r="10322">
          <cell r="B10322" t="str">
            <v>F502194</v>
          </cell>
          <cell r="C10322" t="str">
            <v>F502194</v>
          </cell>
          <cell r="D10322">
            <v>15</v>
          </cell>
          <cell r="E10322" t="str">
            <v>F</v>
          </cell>
        </row>
        <row r="10323">
          <cell r="B10323" t="str">
            <v>F502225</v>
          </cell>
          <cell r="C10323" t="str">
            <v>F502225</v>
          </cell>
          <cell r="D10323">
            <v>15</v>
          </cell>
          <cell r="E10323" t="str">
            <v>F</v>
          </cell>
        </row>
        <row r="10324">
          <cell r="B10324" t="str">
            <v>F520833</v>
          </cell>
          <cell r="C10324" t="str">
            <v>F520833</v>
          </cell>
          <cell r="D10324">
            <v>15</v>
          </cell>
          <cell r="E10324" t="str">
            <v>F</v>
          </cell>
        </row>
        <row r="10325">
          <cell r="B10325" t="str">
            <v>1000PWRDFLDA</v>
          </cell>
          <cell r="C10325" t="str">
            <v>PWRDFLDA</v>
          </cell>
          <cell r="D10325">
            <v>10</v>
          </cell>
          <cell r="E10325" t="str">
            <v>G</v>
          </cell>
        </row>
        <row r="10326">
          <cell r="B10326" t="str">
            <v>F502555</v>
          </cell>
          <cell r="C10326" t="str">
            <v>F502555</v>
          </cell>
          <cell r="D10326">
            <v>11</v>
          </cell>
          <cell r="E10326" t="str">
            <v>F</v>
          </cell>
        </row>
        <row r="10327">
          <cell r="B10327" t="str">
            <v>F521000</v>
          </cell>
          <cell r="C10327" t="str">
            <v>F521000</v>
          </cell>
          <cell r="D10327">
            <v>11</v>
          </cell>
          <cell r="E10327" t="str">
            <v>F</v>
          </cell>
        </row>
        <row r="10328">
          <cell r="B10328" t="str">
            <v>F521360</v>
          </cell>
          <cell r="C10328" t="str">
            <v>F521360</v>
          </cell>
          <cell r="D10328">
            <v>11</v>
          </cell>
          <cell r="E10328" t="str">
            <v>F</v>
          </cell>
        </row>
        <row r="10329">
          <cell r="B10329" t="str">
            <v>F521720</v>
          </cell>
          <cell r="C10329" t="str">
            <v>F521720</v>
          </cell>
          <cell r="D10329">
            <v>11</v>
          </cell>
          <cell r="E10329" t="str">
            <v>F</v>
          </cell>
        </row>
        <row r="10330">
          <cell r="B10330" t="str">
            <v>F522080</v>
          </cell>
          <cell r="C10330" t="str">
            <v>F522080</v>
          </cell>
          <cell r="D10330">
            <v>11</v>
          </cell>
          <cell r="E10330" t="str">
            <v>F</v>
          </cell>
        </row>
        <row r="10331">
          <cell r="B10331" t="str">
            <v>F522440</v>
          </cell>
          <cell r="C10331" t="str">
            <v>F522440</v>
          </cell>
          <cell r="D10331">
            <v>11</v>
          </cell>
          <cell r="E10331" t="str">
            <v>F</v>
          </cell>
        </row>
        <row r="10332">
          <cell r="B10332" t="str">
            <v>1000OLDCENPR</v>
          </cell>
          <cell r="C10332" t="str">
            <v>OLDCENPR</v>
          </cell>
          <cell r="D10332">
            <v>12</v>
          </cell>
          <cell r="E10332" t="str">
            <v>G</v>
          </cell>
        </row>
        <row r="10333">
          <cell r="B10333" t="str">
            <v>1000SEDIVFLDA</v>
          </cell>
          <cell r="C10333" t="str">
            <v>SEDIVFLDA</v>
          </cell>
          <cell r="D10333">
            <v>10</v>
          </cell>
          <cell r="E10333" t="str">
            <v>G</v>
          </cell>
        </row>
        <row r="10334">
          <cell r="B10334" t="str">
            <v>F520667</v>
          </cell>
          <cell r="C10334" t="str">
            <v>F520667</v>
          </cell>
          <cell r="D10334">
            <v>11</v>
          </cell>
          <cell r="E10334" t="str">
            <v>F</v>
          </cell>
        </row>
        <row r="10335">
          <cell r="B10335" t="str">
            <v>F521169</v>
          </cell>
          <cell r="C10335" t="str">
            <v>F521169</v>
          </cell>
          <cell r="D10335">
            <v>11</v>
          </cell>
          <cell r="E10335" t="str">
            <v>F</v>
          </cell>
        </row>
        <row r="10336">
          <cell r="B10336" t="str">
            <v>F521529</v>
          </cell>
          <cell r="C10336" t="str">
            <v>F521529</v>
          </cell>
          <cell r="D10336">
            <v>11</v>
          </cell>
          <cell r="E10336" t="str">
            <v>F</v>
          </cell>
        </row>
        <row r="10337">
          <cell r="B10337" t="str">
            <v>F521655</v>
          </cell>
          <cell r="C10337" t="str">
            <v>F521655</v>
          </cell>
          <cell r="D10337">
            <v>11</v>
          </cell>
          <cell r="E10337" t="str">
            <v>F</v>
          </cell>
        </row>
        <row r="10338">
          <cell r="B10338" t="str">
            <v>F521889</v>
          </cell>
          <cell r="C10338" t="str">
            <v>F521889</v>
          </cell>
          <cell r="D10338">
            <v>11</v>
          </cell>
          <cell r="E10338" t="str">
            <v>F</v>
          </cell>
        </row>
        <row r="10339">
          <cell r="B10339" t="str">
            <v>F522249</v>
          </cell>
          <cell r="C10339" t="str">
            <v>F522249</v>
          </cell>
          <cell r="D10339">
            <v>11</v>
          </cell>
          <cell r="E10339" t="str">
            <v>F</v>
          </cell>
        </row>
        <row r="10340">
          <cell r="B10340" t="str">
            <v>F522609</v>
          </cell>
          <cell r="C10340" t="str">
            <v>F522609</v>
          </cell>
          <cell r="D10340">
            <v>11</v>
          </cell>
          <cell r="E10340" t="str">
            <v>F</v>
          </cell>
        </row>
        <row r="10341">
          <cell r="B10341" t="str">
            <v>F522661</v>
          </cell>
          <cell r="C10341" t="str">
            <v>F522661</v>
          </cell>
          <cell r="D10341">
            <v>11</v>
          </cell>
          <cell r="E10341" t="str">
            <v>F</v>
          </cell>
        </row>
        <row r="10342">
          <cell r="B10342" t="str">
            <v>F525668</v>
          </cell>
          <cell r="C10342" t="str">
            <v>F525668</v>
          </cell>
          <cell r="D10342">
            <v>11</v>
          </cell>
          <cell r="E10342" t="str">
            <v>F</v>
          </cell>
        </row>
        <row r="10343">
          <cell r="B10343" t="str">
            <v>F525669</v>
          </cell>
          <cell r="C10343" t="str">
            <v>F525669</v>
          </cell>
          <cell r="D10343">
            <v>11</v>
          </cell>
          <cell r="E10343" t="str">
            <v>F</v>
          </cell>
        </row>
        <row r="10344">
          <cell r="B10344" t="str">
            <v>F525670</v>
          </cell>
          <cell r="C10344" t="str">
            <v>F525670</v>
          </cell>
          <cell r="D10344">
            <v>11</v>
          </cell>
          <cell r="E10344" t="str">
            <v>F</v>
          </cell>
        </row>
        <row r="10345">
          <cell r="B10345" t="str">
            <v>F525671</v>
          </cell>
          <cell r="C10345" t="str">
            <v>F525671</v>
          </cell>
          <cell r="D10345">
            <v>11</v>
          </cell>
          <cell r="E10345" t="str">
            <v>F</v>
          </cell>
        </row>
        <row r="10346">
          <cell r="B10346" t="str">
            <v>F525672</v>
          </cell>
          <cell r="C10346" t="str">
            <v>F525672</v>
          </cell>
          <cell r="D10346">
            <v>11</v>
          </cell>
          <cell r="E10346" t="str">
            <v>F</v>
          </cell>
        </row>
        <row r="10347">
          <cell r="B10347" t="str">
            <v>F526454</v>
          </cell>
          <cell r="C10347" t="str">
            <v>F526454</v>
          </cell>
          <cell r="D10347">
            <v>11</v>
          </cell>
          <cell r="E10347" t="str">
            <v>F</v>
          </cell>
        </row>
        <row r="10348">
          <cell r="B10348" t="str">
            <v>F526455</v>
          </cell>
          <cell r="C10348" t="str">
            <v>F526455</v>
          </cell>
          <cell r="D10348">
            <v>11</v>
          </cell>
          <cell r="E10348" t="str">
            <v>F</v>
          </cell>
        </row>
        <row r="10349">
          <cell r="B10349" t="str">
            <v>1000DESFAO</v>
          </cell>
          <cell r="C10349" t="str">
            <v>DESFAO</v>
          </cell>
          <cell r="D10349">
            <v>12</v>
          </cell>
          <cell r="E10349" t="str">
            <v>G</v>
          </cell>
        </row>
        <row r="10350">
          <cell r="B10350" t="str">
            <v>F502367</v>
          </cell>
          <cell r="C10350" t="str">
            <v>F502367</v>
          </cell>
          <cell r="D10350">
            <v>13</v>
          </cell>
          <cell r="E10350" t="str">
            <v>F</v>
          </cell>
        </row>
        <row r="10351">
          <cell r="B10351" t="str">
            <v>F502460</v>
          </cell>
          <cell r="C10351" t="str">
            <v>F502460</v>
          </cell>
          <cell r="D10351">
            <v>13</v>
          </cell>
          <cell r="E10351" t="str">
            <v>F</v>
          </cell>
        </row>
        <row r="10352">
          <cell r="B10352" t="str">
            <v>F522656</v>
          </cell>
          <cell r="C10352" t="str">
            <v>F522656</v>
          </cell>
          <cell r="D10352">
            <v>13</v>
          </cell>
          <cell r="E10352" t="str">
            <v>F</v>
          </cell>
        </row>
        <row r="10353">
          <cell r="B10353" t="str">
            <v>1000DESRPCACT</v>
          </cell>
          <cell r="C10353" t="str">
            <v>DESRPCACT</v>
          </cell>
          <cell r="D10353">
            <v>14</v>
          </cell>
          <cell r="E10353" t="str">
            <v>G</v>
          </cell>
        </row>
        <row r="10354">
          <cell r="B10354" t="str">
            <v>F521161</v>
          </cell>
          <cell r="C10354" t="str">
            <v>F521161</v>
          </cell>
          <cell r="D10354">
            <v>15</v>
          </cell>
          <cell r="E10354" t="str">
            <v>F</v>
          </cell>
        </row>
        <row r="10355">
          <cell r="B10355" t="str">
            <v>F521521</v>
          </cell>
          <cell r="C10355" t="str">
            <v>F521521</v>
          </cell>
          <cell r="D10355">
            <v>15</v>
          </cell>
          <cell r="E10355" t="str">
            <v>F</v>
          </cell>
        </row>
        <row r="10356">
          <cell r="B10356" t="str">
            <v>F521881</v>
          </cell>
          <cell r="C10356" t="str">
            <v>F521881</v>
          </cell>
          <cell r="D10356">
            <v>15</v>
          </cell>
          <cell r="E10356" t="str">
            <v>F</v>
          </cell>
        </row>
        <row r="10357">
          <cell r="B10357" t="str">
            <v>F522241</v>
          </cell>
          <cell r="C10357" t="str">
            <v>F522241</v>
          </cell>
          <cell r="D10357">
            <v>15</v>
          </cell>
          <cell r="E10357" t="str">
            <v>F</v>
          </cell>
        </row>
        <row r="10358">
          <cell r="B10358" t="str">
            <v>F522601</v>
          </cell>
          <cell r="C10358" t="str">
            <v>F522601</v>
          </cell>
          <cell r="D10358">
            <v>15</v>
          </cell>
          <cell r="E10358" t="str">
            <v>F</v>
          </cell>
        </row>
        <row r="10359">
          <cell r="B10359" t="str">
            <v>F522659</v>
          </cell>
          <cell r="C10359" t="str">
            <v>F522659</v>
          </cell>
          <cell r="D10359">
            <v>15</v>
          </cell>
          <cell r="E10359" t="str">
            <v>F</v>
          </cell>
        </row>
        <row r="10360">
          <cell r="B10360" t="str">
            <v>1000FOODISACT</v>
          </cell>
          <cell r="C10360" t="str">
            <v>FOODISACT</v>
          </cell>
          <cell r="D10360">
            <v>14</v>
          </cell>
          <cell r="E10360" t="str">
            <v>G</v>
          </cell>
        </row>
        <row r="10361">
          <cell r="B10361" t="str">
            <v>1000PLMDISACT</v>
          </cell>
          <cell r="C10361" t="str">
            <v>PLMDISACT</v>
          </cell>
          <cell r="D10361">
            <v>14</v>
          </cell>
          <cell r="E10361" t="str">
            <v>G</v>
          </cell>
        </row>
        <row r="10362">
          <cell r="B10362" t="str">
            <v>F522681</v>
          </cell>
          <cell r="C10362" t="str">
            <v>F522681</v>
          </cell>
          <cell r="D10362">
            <v>15</v>
          </cell>
          <cell r="E10362" t="str">
            <v>F</v>
          </cell>
        </row>
        <row r="10363">
          <cell r="B10363" t="str">
            <v>1000REDDISACT</v>
          </cell>
          <cell r="C10363" t="str">
            <v>REDDISACT</v>
          </cell>
          <cell r="D10363">
            <v>14</v>
          </cell>
          <cell r="E10363" t="str">
            <v>G</v>
          </cell>
        </row>
        <row r="10364">
          <cell r="B10364" t="str">
            <v>F522665</v>
          </cell>
          <cell r="C10364" t="str">
            <v>F522665</v>
          </cell>
          <cell r="D10364">
            <v>15</v>
          </cell>
          <cell r="E10364" t="str">
            <v>F</v>
          </cell>
        </row>
        <row r="10365">
          <cell r="B10365" t="str">
            <v>1000VICDISACT</v>
          </cell>
          <cell r="C10365" t="str">
            <v>VICDISACT</v>
          </cell>
          <cell r="D10365">
            <v>14</v>
          </cell>
          <cell r="E10365" t="str">
            <v>G</v>
          </cell>
        </row>
        <row r="10366">
          <cell r="B10366" t="str">
            <v>F522680</v>
          </cell>
          <cell r="C10366" t="str">
            <v>F522680</v>
          </cell>
          <cell r="D10366">
            <v>15</v>
          </cell>
          <cell r="E10366" t="str">
            <v>F</v>
          </cell>
        </row>
        <row r="10367">
          <cell r="B10367" t="str">
            <v>1000MEFAO</v>
          </cell>
          <cell r="C10367" t="str">
            <v>MEFAO</v>
          </cell>
          <cell r="D10367">
            <v>12</v>
          </cell>
          <cell r="E10367" t="str">
            <v>G</v>
          </cell>
        </row>
        <row r="10368">
          <cell r="B10368" t="str">
            <v>F502361</v>
          </cell>
          <cell r="C10368" t="str">
            <v>F502361</v>
          </cell>
          <cell r="D10368">
            <v>13</v>
          </cell>
          <cell r="E10368" t="str">
            <v>F</v>
          </cell>
        </row>
        <row r="10369">
          <cell r="B10369" t="str">
            <v>F502461</v>
          </cell>
          <cell r="C10369" t="str">
            <v>F502461</v>
          </cell>
          <cell r="D10369">
            <v>13</v>
          </cell>
          <cell r="E10369" t="str">
            <v>F</v>
          </cell>
        </row>
        <row r="10370">
          <cell r="B10370" t="str">
            <v>F522657</v>
          </cell>
          <cell r="C10370" t="str">
            <v>F522657</v>
          </cell>
          <cell r="D10370">
            <v>13</v>
          </cell>
          <cell r="E10370" t="str">
            <v>F</v>
          </cell>
        </row>
        <row r="10371">
          <cell r="B10371" t="str">
            <v>1000COVDISACT</v>
          </cell>
          <cell r="C10371" t="str">
            <v>COVDISACT</v>
          </cell>
          <cell r="D10371">
            <v>14</v>
          </cell>
          <cell r="E10371" t="str">
            <v>G</v>
          </cell>
        </row>
        <row r="10372">
          <cell r="B10372" t="str">
            <v>F522662</v>
          </cell>
          <cell r="C10372" t="str">
            <v>F522662</v>
          </cell>
          <cell r="D10372">
            <v>15</v>
          </cell>
          <cell r="E10372" t="str">
            <v>F</v>
          </cell>
        </row>
        <row r="10373">
          <cell r="B10373" t="str">
            <v>1000MERPCAC</v>
          </cell>
          <cell r="C10373" t="str">
            <v>MERPCAC</v>
          </cell>
          <cell r="D10373">
            <v>14</v>
          </cell>
          <cell r="E10373" t="str">
            <v>G</v>
          </cell>
        </row>
        <row r="10374">
          <cell r="B10374" t="str">
            <v>1000MNRDISACT</v>
          </cell>
          <cell r="C10374" t="str">
            <v>MNRDISACT</v>
          </cell>
          <cell r="D10374">
            <v>14</v>
          </cell>
          <cell r="E10374" t="str">
            <v>G</v>
          </cell>
        </row>
        <row r="10375">
          <cell r="B10375" t="str">
            <v>F522663</v>
          </cell>
          <cell r="C10375" t="str">
            <v>F522663</v>
          </cell>
          <cell r="D10375">
            <v>15</v>
          </cell>
          <cell r="E10375" t="str">
            <v>F</v>
          </cell>
        </row>
        <row r="10376">
          <cell r="B10376" t="str">
            <v>1000MONDISACT</v>
          </cell>
          <cell r="C10376" t="str">
            <v>MONDISACT</v>
          </cell>
          <cell r="D10376">
            <v>14</v>
          </cell>
          <cell r="E10376" t="str">
            <v>G</v>
          </cell>
        </row>
        <row r="10377">
          <cell r="B10377" t="str">
            <v>F520319</v>
          </cell>
          <cell r="C10377" t="str">
            <v>F520319</v>
          </cell>
          <cell r="D10377">
            <v>15</v>
          </cell>
          <cell r="E10377" t="str">
            <v>F</v>
          </cell>
        </row>
        <row r="10378">
          <cell r="B10378" t="str">
            <v>F521115</v>
          </cell>
          <cell r="C10378" t="str">
            <v>F521115</v>
          </cell>
          <cell r="D10378">
            <v>15</v>
          </cell>
          <cell r="E10378" t="str">
            <v>F</v>
          </cell>
        </row>
        <row r="10379">
          <cell r="B10379" t="str">
            <v>F521475</v>
          </cell>
          <cell r="C10379" t="str">
            <v>F521475</v>
          </cell>
          <cell r="D10379">
            <v>15</v>
          </cell>
          <cell r="E10379" t="str">
            <v>F</v>
          </cell>
        </row>
        <row r="10380">
          <cell r="B10380" t="str">
            <v>F521835</v>
          </cell>
          <cell r="C10380" t="str">
            <v>F521835</v>
          </cell>
          <cell r="D10380">
            <v>15</v>
          </cell>
          <cell r="E10380" t="str">
            <v>F</v>
          </cell>
        </row>
        <row r="10381">
          <cell r="B10381" t="str">
            <v>F522195</v>
          </cell>
          <cell r="C10381" t="str">
            <v>F522195</v>
          </cell>
          <cell r="D10381">
            <v>15</v>
          </cell>
          <cell r="E10381" t="str">
            <v>F</v>
          </cell>
        </row>
        <row r="10382">
          <cell r="B10382" t="str">
            <v>F522555</v>
          </cell>
          <cell r="C10382" t="str">
            <v>F522555</v>
          </cell>
          <cell r="D10382">
            <v>15</v>
          </cell>
          <cell r="E10382" t="str">
            <v>F</v>
          </cell>
        </row>
        <row r="10383">
          <cell r="B10383" t="str">
            <v>1000ONTDISACT</v>
          </cell>
          <cell r="C10383" t="str">
            <v>ONTDISACT</v>
          </cell>
          <cell r="D10383">
            <v>14</v>
          </cell>
          <cell r="E10383" t="str">
            <v>G</v>
          </cell>
        </row>
        <row r="10384">
          <cell r="B10384" t="str">
            <v>F522667</v>
          </cell>
          <cell r="C10384" t="str">
            <v>F522667</v>
          </cell>
          <cell r="D10384">
            <v>15</v>
          </cell>
          <cell r="E10384" t="str">
            <v>F</v>
          </cell>
        </row>
        <row r="10385">
          <cell r="B10385" t="str">
            <v>1000ORAFAO</v>
          </cell>
          <cell r="C10385" t="str">
            <v>ORAFAO</v>
          </cell>
          <cell r="D10385">
            <v>12</v>
          </cell>
          <cell r="E10385" t="str">
            <v>G</v>
          </cell>
        </row>
        <row r="10386">
          <cell r="B10386" t="str">
            <v>F520322</v>
          </cell>
          <cell r="C10386" t="str">
            <v>F520322</v>
          </cell>
          <cell r="D10386">
            <v>13</v>
          </cell>
          <cell r="E10386" t="str">
            <v>F</v>
          </cell>
        </row>
        <row r="10387">
          <cell r="B10387" t="str">
            <v>F521117</v>
          </cell>
          <cell r="C10387" t="str">
            <v>F521117</v>
          </cell>
          <cell r="D10387">
            <v>13</v>
          </cell>
          <cell r="E10387" t="str">
            <v>F</v>
          </cell>
        </row>
        <row r="10388">
          <cell r="B10388" t="str">
            <v>F521477</v>
          </cell>
          <cell r="C10388" t="str">
            <v>F521477</v>
          </cell>
          <cell r="D10388">
            <v>13</v>
          </cell>
          <cell r="E10388" t="str">
            <v>F</v>
          </cell>
        </row>
        <row r="10389">
          <cell r="B10389" t="str">
            <v>F521837</v>
          </cell>
          <cell r="C10389" t="str">
            <v>F521837</v>
          </cell>
          <cell r="D10389">
            <v>13</v>
          </cell>
          <cell r="E10389" t="str">
            <v>F</v>
          </cell>
        </row>
        <row r="10390">
          <cell r="B10390" t="str">
            <v>F522197</v>
          </cell>
          <cell r="C10390" t="str">
            <v>F522197</v>
          </cell>
          <cell r="D10390">
            <v>13</v>
          </cell>
          <cell r="E10390" t="str">
            <v>F</v>
          </cell>
        </row>
        <row r="10391">
          <cell r="B10391" t="str">
            <v>F522557</v>
          </cell>
          <cell r="C10391" t="str">
            <v>F522557</v>
          </cell>
          <cell r="D10391">
            <v>13</v>
          </cell>
          <cell r="E10391" t="str">
            <v>F</v>
          </cell>
        </row>
        <row r="10392">
          <cell r="B10392" t="str">
            <v>1000FULDISACT</v>
          </cell>
          <cell r="C10392" t="str">
            <v>FULDISACT</v>
          </cell>
          <cell r="D10392">
            <v>14</v>
          </cell>
          <cell r="E10392" t="str">
            <v>G</v>
          </cell>
        </row>
        <row r="10393">
          <cell r="B10393" t="str">
            <v>F522674</v>
          </cell>
          <cell r="C10393" t="str">
            <v>F522674</v>
          </cell>
          <cell r="D10393">
            <v>15</v>
          </cell>
          <cell r="E10393" t="str">
            <v>F</v>
          </cell>
        </row>
        <row r="10394">
          <cell r="B10394" t="str">
            <v>1000HUNDISACT</v>
          </cell>
          <cell r="C10394" t="str">
            <v>HUNDISACT</v>
          </cell>
          <cell r="D10394">
            <v>14</v>
          </cell>
          <cell r="E10394" t="str">
            <v>G</v>
          </cell>
        </row>
        <row r="10395">
          <cell r="B10395" t="str">
            <v>F522666</v>
          </cell>
          <cell r="C10395" t="str">
            <v>F522666</v>
          </cell>
          <cell r="D10395">
            <v>15</v>
          </cell>
          <cell r="E10395" t="str">
            <v>F</v>
          </cell>
        </row>
        <row r="10396">
          <cell r="B10396" t="str">
            <v>1000SADDISACT</v>
          </cell>
          <cell r="C10396" t="str">
            <v>SADDISACT</v>
          </cell>
          <cell r="D10396">
            <v>14</v>
          </cell>
          <cell r="E10396" t="str">
            <v>G</v>
          </cell>
        </row>
        <row r="10397">
          <cell r="B10397" t="str">
            <v>1000SANADIACT</v>
          </cell>
          <cell r="C10397" t="str">
            <v>SANADIACT</v>
          </cell>
          <cell r="D10397">
            <v>14</v>
          </cell>
          <cell r="E10397" t="str">
            <v>G</v>
          </cell>
        </row>
        <row r="10398">
          <cell r="B10398" t="str">
            <v>F522664</v>
          </cell>
          <cell r="C10398" t="str">
            <v>F522664</v>
          </cell>
          <cell r="D10398">
            <v>15</v>
          </cell>
          <cell r="E10398" t="str">
            <v>F</v>
          </cell>
        </row>
        <row r="10399">
          <cell r="B10399" t="str">
            <v>1000SETRNSFAO</v>
          </cell>
          <cell r="C10399" t="str">
            <v>SETRNSFAO</v>
          </cell>
          <cell r="D10399">
            <v>12</v>
          </cell>
          <cell r="E10399" t="str">
            <v>G</v>
          </cell>
        </row>
        <row r="10400">
          <cell r="B10400" t="str">
            <v>1000CFFTSACT</v>
          </cell>
          <cell r="C10400" t="str">
            <v>CFFTSACT</v>
          </cell>
          <cell r="D10400">
            <v>14</v>
          </cell>
          <cell r="E10400" t="str">
            <v>G</v>
          </cell>
        </row>
        <row r="10401">
          <cell r="B10401" t="str">
            <v>F520633</v>
          </cell>
          <cell r="C10401" t="str">
            <v>F520633</v>
          </cell>
          <cell r="D10401">
            <v>15</v>
          </cell>
          <cell r="E10401" t="str">
            <v>F</v>
          </cell>
        </row>
        <row r="10402">
          <cell r="B10402" t="str">
            <v>F521171</v>
          </cell>
          <cell r="C10402" t="str">
            <v>F521171</v>
          </cell>
          <cell r="D10402">
            <v>15</v>
          </cell>
          <cell r="E10402" t="str">
            <v>F</v>
          </cell>
        </row>
        <row r="10403">
          <cell r="B10403" t="str">
            <v>F521531</v>
          </cell>
          <cell r="C10403" t="str">
            <v>F521531</v>
          </cell>
          <cell r="D10403">
            <v>15</v>
          </cell>
          <cell r="E10403" t="str">
            <v>F</v>
          </cell>
        </row>
        <row r="10404">
          <cell r="B10404" t="str">
            <v>F521891</v>
          </cell>
          <cell r="C10404" t="str">
            <v>F521891</v>
          </cell>
          <cell r="D10404">
            <v>15</v>
          </cell>
          <cell r="E10404" t="str">
            <v>F</v>
          </cell>
        </row>
        <row r="10405">
          <cell r="B10405" t="str">
            <v>F522251</v>
          </cell>
          <cell r="C10405" t="str">
            <v>F522251</v>
          </cell>
          <cell r="D10405">
            <v>15</v>
          </cell>
          <cell r="E10405" t="str">
            <v>F</v>
          </cell>
        </row>
        <row r="10406">
          <cell r="B10406" t="str">
            <v>F522611</v>
          </cell>
          <cell r="C10406" t="str">
            <v>F522611</v>
          </cell>
          <cell r="D10406">
            <v>15</v>
          </cell>
          <cell r="E10406" t="str">
            <v>F</v>
          </cell>
        </row>
        <row r="10407">
          <cell r="B10407" t="str">
            <v>F523320</v>
          </cell>
          <cell r="C10407" t="str">
            <v>F523320</v>
          </cell>
          <cell r="D10407">
            <v>15</v>
          </cell>
          <cell r="E10407" t="str">
            <v>F</v>
          </cell>
        </row>
        <row r="10408">
          <cell r="B10408" t="str">
            <v>1000COVTSACT</v>
          </cell>
          <cell r="C10408" t="str">
            <v>COVTSACT</v>
          </cell>
          <cell r="D10408">
            <v>14</v>
          </cell>
          <cell r="E10408" t="str">
            <v>G</v>
          </cell>
        </row>
        <row r="10409">
          <cell r="B10409" t="str">
            <v>F521174</v>
          </cell>
          <cell r="C10409" t="str">
            <v>F521174</v>
          </cell>
          <cell r="D10409">
            <v>15</v>
          </cell>
          <cell r="E10409" t="str">
            <v>F</v>
          </cell>
        </row>
        <row r="10410">
          <cell r="B10410" t="str">
            <v>F521534</v>
          </cell>
          <cell r="C10410" t="str">
            <v>F521534</v>
          </cell>
          <cell r="D10410">
            <v>15</v>
          </cell>
          <cell r="E10410" t="str">
            <v>F</v>
          </cell>
        </row>
        <row r="10411">
          <cell r="B10411" t="str">
            <v>F521894</v>
          </cell>
          <cell r="C10411" t="str">
            <v>F521894</v>
          </cell>
          <cell r="D10411">
            <v>15</v>
          </cell>
          <cell r="E10411" t="str">
            <v>F</v>
          </cell>
        </row>
        <row r="10412">
          <cell r="B10412" t="str">
            <v>F522254</v>
          </cell>
          <cell r="C10412" t="str">
            <v>F522254</v>
          </cell>
          <cell r="D10412">
            <v>15</v>
          </cell>
          <cell r="E10412" t="str">
            <v>F</v>
          </cell>
        </row>
        <row r="10413">
          <cell r="B10413" t="str">
            <v>F522614</v>
          </cell>
          <cell r="C10413" t="str">
            <v>F522614</v>
          </cell>
          <cell r="D10413">
            <v>15</v>
          </cell>
          <cell r="E10413" t="str">
            <v>F</v>
          </cell>
        </row>
        <row r="10414">
          <cell r="B10414" t="str">
            <v>F522650</v>
          </cell>
          <cell r="C10414" t="str">
            <v>F522650</v>
          </cell>
          <cell r="D10414">
            <v>15</v>
          </cell>
          <cell r="E10414" t="str">
            <v>F</v>
          </cell>
        </row>
        <row r="10415">
          <cell r="B10415" t="str">
            <v>F523317</v>
          </cell>
          <cell r="C10415" t="str">
            <v>F523317</v>
          </cell>
          <cell r="D10415">
            <v>15</v>
          </cell>
          <cell r="E10415" t="str">
            <v>F</v>
          </cell>
        </row>
        <row r="10416">
          <cell r="B10416" t="str">
            <v>1000RIALTSACT</v>
          </cell>
          <cell r="C10416" t="str">
            <v>RIALTSACT</v>
          </cell>
          <cell r="D10416">
            <v>14</v>
          </cell>
          <cell r="E10416" t="str">
            <v>G</v>
          </cell>
        </row>
        <row r="10417">
          <cell r="B10417" t="str">
            <v>F521173</v>
          </cell>
          <cell r="C10417" t="str">
            <v>F521173</v>
          </cell>
          <cell r="D10417">
            <v>15</v>
          </cell>
          <cell r="E10417" t="str">
            <v>F</v>
          </cell>
        </row>
        <row r="10418">
          <cell r="B10418" t="str">
            <v>F521533</v>
          </cell>
          <cell r="C10418" t="str">
            <v>F521533</v>
          </cell>
          <cell r="D10418">
            <v>15</v>
          </cell>
          <cell r="E10418" t="str">
            <v>F</v>
          </cell>
        </row>
        <row r="10419">
          <cell r="B10419" t="str">
            <v>F521893</v>
          </cell>
          <cell r="C10419" t="str">
            <v>F521893</v>
          </cell>
          <cell r="D10419">
            <v>15</v>
          </cell>
          <cell r="E10419" t="str">
            <v>F</v>
          </cell>
        </row>
        <row r="10420">
          <cell r="B10420" t="str">
            <v>F522253</v>
          </cell>
          <cell r="C10420" t="str">
            <v>F522253</v>
          </cell>
          <cell r="D10420">
            <v>15</v>
          </cell>
          <cell r="E10420" t="str">
            <v>F</v>
          </cell>
        </row>
        <row r="10421">
          <cell r="B10421" t="str">
            <v>F522613</v>
          </cell>
          <cell r="C10421" t="str">
            <v>F522613</v>
          </cell>
          <cell r="D10421">
            <v>15</v>
          </cell>
          <cell r="E10421" t="str">
            <v>F</v>
          </cell>
        </row>
        <row r="10422">
          <cell r="B10422" t="str">
            <v>F522651</v>
          </cell>
          <cell r="C10422" t="str">
            <v>F522651</v>
          </cell>
          <cell r="D10422">
            <v>15</v>
          </cell>
          <cell r="E10422" t="str">
            <v>F</v>
          </cell>
        </row>
        <row r="10423">
          <cell r="B10423" t="str">
            <v>F522691</v>
          </cell>
          <cell r="C10423" t="str">
            <v>F522691</v>
          </cell>
          <cell r="D10423">
            <v>15</v>
          </cell>
          <cell r="E10423" t="str">
            <v>F</v>
          </cell>
        </row>
        <row r="10424">
          <cell r="B10424" t="str">
            <v>F523318</v>
          </cell>
          <cell r="C10424" t="str">
            <v>F523318</v>
          </cell>
          <cell r="D10424">
            <v>15</v>
          </cell>
          <cell r="E10424" t="str">
            <v>F</v>
          </cell>
        </row>
        <row r="10425">
          <cell r="B10425" t="str">
            <v>1000SANATSAC</v>
          </cell>
          <cell r="C10425" t="str">
            <v>SANATSAC</v>
          </cell>
          <cell r="D10425">
            <v>14</v>
          </cell>
          <cell r="E10425" t="str">
            <v>G</v>
          </cell>
        </row>
        <row r="10426">
          <cell r="B10426" t="str">
            <v>F500365</v>
          </cell>
          <cell r="C10426" t="str">
            <v>F500365</v>
          </cell>
          <cell r="D10426">
            <v>15</v>
          </cell>
          <cell r="E10426" t="str">
            <v>F</v>
          </cell>
        </row>
        <row r="10427">
          <cell r="B10427" t="str">
            <v>F520324</v>
          </cell>
          <cell r="C10427" t="str">
            <v>F520324</v>
          </cell>
          <cell r="D10427">
            <v>15</v>
          </cell>
          <cell r="E10427" t="str">
            <v>F</v>
          </cell>
        </row>
        <row r="10428">
          <cell r="B10428" t="str">
            <v>F520935</v>
          </cell>
          <cell r="C10428" t="str">
            <v>F520935</v>
          </cell>
          <cell r="D10428">
            <v>15</v>
          </cell>
          <cell r="E10428" t="str">
            <v>F</v>
          </cell>
        </row>
        <row r="10429">
          <cell r="B10429" t="str">
            <v>F521295</v>
          </cell>
          <cell r="C10429" t="str">
            <v>F521295</v>
          </cell>
          <cell r="D10429">
            <v>15</v>
          </cell>
          <cell r="E10429" t="str">
            <v>F</v>
          </cell>
        </row>
        <row r="10430">
          <cell r="B10430" t="str">
            <v>F522015</v>
          </cell>
          <cell r="C10430" t="str">
            <v>F522015</v>
          </cell>
          <cell r="D10430">
            <v>15</v>
          </cell>
          <cell r="E10430" t="str">
            <v>F</v>
          </cell>
        </row>
        <row r="10431">
          <cell r="B10431" t="str">
            <v>F522375</v>
          </cell>
          <cell r="C10431" t="str">
            <v>F522375</v>
          </cell>
          <cell r="D10431">
            <v>15</v>
          </cell>
          <cell r="E10431" t="str">
            <v>F</v>
          </cell>
        </row>
        <row r="10432">
          <cell r="B10432" t="str">
            <v>F523281</v>
          </cell>
          <cell r="C10432" t="str">
            <v>F523281</v>
          </cell>
          <cell r="D10432">
            <v>15</v>
          </cell>
          <cell r="E10432" t="str">
            <v>F</v>
          </cell>
        </row>
        <row r="10433">
          <cell r="B10433" t="str">
            <v>1000SJACFAO</v>
          </cell>
          <cell r="C10433" t="str">
            <v>SJACFAO</v>
          </cell>
          <cell r="D10433">
            <v>12</v>
          </cell>
          <cell r="E10433" t="str">
            <v>G</v>
          </cell>
        </row>
        <row r="10434">
          <cell r="B10434" t="str">
            <v>F502288</v>
          </cell>
          <cell r="C10434" t="str">
            <v>F502288</v>
          </cell>
          <cell r="D10434">
            <v>13</v>
          </cell>
          <cell r="E10434" t="str">
            <v>F</v>
          </cell>
        </row>
        <row r="10435">
          <cell r="B10435" t="str">
            <v>F502465</v>
          </cell>
          <cell r="C10435" t="str">
            <v>F502465</v>
          </cell>
          <cell r="D10435">
            <v>13</v>
          </cell>
          <cell r="E10435" t="str">
            <v>F</v>
          </cell>
        </row>
        <row r="10436">
          <cell r="B10436" t="str">
            <v>F522658</v>
          </cell>
          <cell r="C10436" t="str">
            <v>F522658</v>
          </cell>
          <cell r="D10436">
            <v>13</v>
          </cell>
          <cell r="E10436" t="str">
            <v>F</v>
          </cell>
        </row>
        <row r="10437">
          <cell r="B10437" t="str">
            <v>1000MENDISACT</v>
          </cell>
          <cell r="C10437" t="str">
            <v>MENDISACT</v>
          </cell>
          <cell r="D10437">
            <v>14</v>
          </cell>
          <cell r="E10437" t="str">
            <v>G</v>
          </cell>
        </row>
        <row r="10438">
          <cell r="B10438" t="str">
            <v>F502195</v>
          </cell>
          <cell r="C10438" t="str">
            <v>F502195</v>
          </cell>
          <cell r="D10438">
            <v>15</v>
          </cell>
          <cell r="E10438" t="str">
            <v>F</v>
          </cell>
        </row>
        <row r="10439">
          <cell r="B10439" t="str">
            <v>F502198</v>
          </cell>
          <cell r="C10439" t="str">
            <v>F502198</v>
          </cell>
          <cell r="D10439">
            <v>15</v>
          </cell>
          <cell r="E10439" t="str">
            <v>F</v>
          </cell>
        </row>
        <row r="10440">
          <cell r="B10440" t="str">
            <v>F502203</v>
          </cell>
          <cell r="C10440" t="str">
            <v>F502203</v>
          </cell>
          <cell r="D10440">
            <v>15</v>
          </cell>
          <cell r="E10440" t="str">
            <v>F</v>
          </cell>
        </row>
        <row r="10441">
          <cell r="B10441" t="str">
            <v>F502205</v>
          </cell>
          <cell r="C10441" t="str">
            <v>F502205</v>
          </cell>
          <cell r="D10441">
            <v>15</v>
          </cell>
          <cell r="E10441" t="str">
            <v>F</v>
          </cell>
        </row>
        <row r="10442">
          <cell r="B10442" t="str">
            <v>F502206</v>
          </cell>
          <cell r="C10442" t="str">
            <v>F502206</v>
          </cell>
          <cell r="D10442">
            <v>15</v>
          </cell>
          <cell r="E10442" t="str">
            <v>F</v>
          </cell>
        </row>
        <row r="10443">
          <cell r="B10443" t="str">
            <v>F502211</v>
          </cell>
          <cell r="C10443" t="str">
            <v>F502211</v>
          </cell>
          <cell r="D10443">
            <v>15</v>
          </cell>
          <cell r="E10443" t="str">
            <v>F</v>
          </cell>
        </row>
        <row r="10444">
          <cell r="B10444" t="str">
            <v>F502213</v>
          </cell>
          <cell r="C10444" t="str">
            <v>F502213</v>
          </cell>
          <cell r="D10444">
            <v>15</v>
          </cell>
          <cell r="E10444" t="str">
            <v>F</v>
          </cell>
        </row>
        <row r="10445">
          <cell r="B10445" t="str">
            <v>F502221</v>
          </cell>
          <cell r="C10445" t="str">
            <v>F502221</v>
          </cell>
          <cell r="D10445">
            <v>15</v>
          </cell>
          <cell r="E10445" t="str">
            <v>F</v>
          </cell>
        </row>
        <row r="10446">
          <cell r="B10446" t="str">
            <v>F502224</v>
          </cell>
          <cell r="C10446" t="str">
            <v>F502224</v>
          </cell>
          <cell r="D10446">
            <v>15</v>
          </cell>
          <cell r="E10446" t="str">
            <v>F</v>
          </cell>
        </row>
        <row r="10447">
          <cell r="B10447" t="str">
            <v>F502226</v>
          </cell>
          <cell r="C10447" t="str">
            <v>F502226</v>
          </cell>
          <cell r="D10447">
            <v>15</v>
          </cell>
          <cell r="E10447" t="str">
            <v>F</v>
          </cell>
        </row>
        <row r="10448">
          <cell r="B10448" t="str">
            <v>F502229</v>
          </cell>
          <cell r="C10448" t="str">
            <v>F502229</v>
          </cell>
          <cell r="D10448">
            <v>15</v>
          </cell>
          <cell r="E10448" t="str">
            <v>F</v>
          </cell>
        </row>
        <row r="10449">
          <cell r="B10449" t="str">
            <v>F502231</v>
          </cell>
          <cell r="C10449" t="str">
            <v>F502231</v>
          </cell>
          <cell r="D10449">
            <v>15</v>
          </cell>
          <cell r="E10449" t="str">
            <v>F</v>
          </cell>
        </row>
        <row r="10450">
          <cell r="B10450" t="str">
            <v>F502234</v>
          </cell>
          <cell r="C10450" t="str">
            <v>F502234</v>
          </cell>
          <cell r="D10450">
            <v>15</v>
          </cell>
          <cell r="E10450" t="str">
            <v>F</v>
          </cell>
        </row>
        <row r="10451">
          <cell r="B10451" t="str">
            <v>F502236</v>
          </cell>
          <cell r="C10451" t="str">
            <v>F502236</v>
          </cell>
          <cell r="D10451">
            <v>15</v>
          </cell>
          <cell r="E10451" t="str">
            <v>F</v>
          </cell>
        </row>
        <row r="10452">
          <cell r="B10452" t="str">
            <v>F502468</v>
          </cell>
          <cell r="C10452" t="str">
            <v>F502468</v>
          </cell>
          <cell r="D10452">
            <v>15</v>
          </cell>
          <cell r="E10452" t="str">
            <v>F</v>
          </cell>
        </row>
        <row r="10453">
          <cell r="B10453" t="str">
            <v>F520834</v>
          </cell>
          <cell r="C10453" t="str">
            <v>F520834</v>
          </cell>
          <cell r="D10453">
            <v>15</v>
          </cell>
          <cell r="E10453" t="str">
            <v>F</v>
          </cell>
        </row>
        <row r="10454">
          <cell r="B10454" t="str">
            <v>1000NEWDEVPLN</v>
          </cell>
          <cell r="C10454" t="str">
            <v>NEWDEVPLN</v>
          </cell>
          <cell r="D10454">
            <v>8</v>
          </cell>
          <cell r="E10454" t="str">
            <v>G</v>
          </cell>
        </row>
        <row r="10455">
          <cell r="B10455" t="str">
            <v>F520086</v>
          </cell>
          <cell r="C10455" t="str">
            <v>F520086</v>
          </cell>
          <cell r="D10455">
            <v>9</v>
          </cell>
          <cell r="E10455" t="str">
            <v>F</v>
          </cell>
        </row>
        <row r="10456">
          <cell r="B10456" t="str">
            <v>F520538</v>
          </cell>
          <cell r="C10456" t="str">
            <v>F520538</v>
          </cell>
          <cell r="D10456">
            <v>9</v>
          </cell>
          <cell r="E10456" t="str">
            <v>F</v>
          </cell>
        </row>
        <row r="10457">
          <cell r="B10457" t="str">
            <v>F520700</v>
          </cell>
          <cell r="C10457" t="str">
            <v>F520700</v>
          </cell>
          <cell r="D10457">
            <v>9</v>
          </cell>
          <cell r="E10457" t="str">
            <v>F</v>
          </cell>
        </row>
        <row r="10458">
          <cell r="B10458" t="str">
            <v>F521069</v>
          </cell>
          <cell r="C10458" t="str">
            <v>F521069</v>
          </cell>
          <cell r="D10458">
            <v>9</v>
          </cell>
          <cell r="E10458" t="str">
            <v>F</v>
          </cell>
        </row>
        <row r="10459">
          <cell r="B10459" t="str">
            <v>F521429</v>
          </cell>
          <cell r="C10459" t="str">
            <v>F521429</v>
          </cell>
          <cell r="D10459">
            <v>9</v>
          </cell>
          <cell r="E10459" t="str">
            <v>F</v>
          </cell>
        </row>
        <row r="10460">
          <cell r="B10460" t="str">
            <v>F521789</v>
          </cell>
          <cell r="C10460" t="str">
            <v>F521789</v>
          </cell>
          <cell r="D10460">
            <v>9</v>
          </cell>
          <cell r="E10460" t="str">
            <v>F</v>
          </cell>
        </row>
        <row r="10461">
          <cell r="B10461" t="str">
            <v>F522149</v>
          </cell>
          <cell r="C10461" t="str">
            <v>F522149</v>
          </cell>
          <cell r="D10461">
            <v>9</v>
          </cell>
          <cell r="E10461" t="str">
            <v>F</v>
          </cell>
        </row>
        <row r="10462">
          <cell r="B10462" t="str">
            <v>F522509</v>
          </cell>
          <cell r="C10462" t="str">
            <v>F522509</v>
          </cell>
          <cell r="D10462">
            <v>9</v>
          </cell>
          <cell r="E10462" t="str">
            <v>F</v>
          </cell>
        </row>
        <row r="10463">
          <cell r="B10463" t="str">
            <v>1000FACINVMAP</v>
          </cell>
          <cell r="C10463" t="str">
            <v>FACINVMAP</v>
          </cell>
          <cell r="D10463">
            <v>10</v>
          </cell>
          <cell r="E10463" t="str">
            <v>G</v>
          </cell>
        </row>
        <row r="10464">
          <cell r="B10464" t="str">
            <v>F500367</v>
          </cell>
          <cell r="C10464" t="str">
            <v>F500367</v>
          </cell>
          <cell r="D10464">
            <v>11</v>
          </cell>
          <cell r="E10464" t="str">
            <v>F</v>
          </cell>
        </row>
        <row r="10465">
          <cell r="B10465" t="str">
            <v>F500374</v>
          </cell>
          <cell r="C10465" t="str">
            <v>F500374</v>
          </cell>
          <cell r="D10465">
            <v>11</v>
          </cell>
          <cell r="E10465" t="str">
            <v>F</v>
          </cell>
        </row>
        <row r="10466">
          <cell r="B10466" t="str">
            <v>F520039</v>
          </cell>
          <cell r="C10466" t="str">
            <v>F520039</v>
          </cell>
          <cell r="D10466">
            <v>11</v>
          </cell>
          <cell r="E10466" t="str">
            <v>F</v>
          </cell>
        </row>
        <row r="10467">
          <cell r="B10467" t="str">
            <v>F520048</v>
          </cell>
          <cell r="C10467" t="str">
            <v>F520048</v>
          </cell>
          <cell r="D10467">
            <v>11</v>
          </cell>
          <cell r="E10467" t="str">
            <v>F</v>
          </cell>
        </row>
        <row r="10468">
          <cell r="B10468" t="str">
            <v>F520066</v>
          </cell>
          <cell r="C10468" t="str">
            <v>F520066</v>
          </cell>
          <cell r="D10468">
            <v>11</v>
          </cell>
          <cell r="E10468" t="str">
            <v>F</v>
          </cell>
        </row>
        <row r="10469">
          <cell r="B10469" t="str">
            <v>F520103</v>
          </cell>
          <cell r="C10469" t="str">
            <v>F520103</v>
          </cell>
          <cell r="D10469">
            <v>11</v>
          </cell>
          <cell r="E10469" t="str">
            <v>F</v>
          </cell>
        </row>
        <row r="10470">
          <cell r="B10470" t="str">
            <v>F520936</v>
          </cell>
          <cell r="C10470" t="str">
            <v>F520936</v>
          </cell>
          <cell r="D10470">
            <v>11</v>
          </cell>
          <cell r="E10470" t="str">
            <v>F</v>
          </cell>
        </row>
        <row r="10471">
          <cell r="B10471" t="str">
            <v>F521296</v>
          </cell>
          <cell r="C10471" t="str">
            <v>F521296</v>
          </cell>
          <cell r="D10471">
            <v>11</v>
          </cell>
          <cell r="E10471" t="str">
            <v>F</v>
          </cell>
        </row>
        <row r="10472">
          <cell r="B10472" t="str">
            <v>F521656</v>
          </cell>
          <cell r="C10472" t="str">
            <v>F521656</v>
          </cell>
          <cell r="D10472">
            <v>11</v>
          </cell>
          <cell r="E10472" t="str">
            <v>F</v>
          </cell>
        </row>
        <row r="10473">
          <cell r="B10473" t="str">
            <v>F522016</v>
          </cell>
          <cell r="C10473" t="str">
            <v>F522016</v>
          </cell>
          <cell r="D10473">
            <v>11</v>
          </cell>
          <cell r="E10473" t="str">
            <v>F</v>
          </cell>
        </row>
        <row r="10474">
          <cell r="B10474" t="str">
            <v>F522376</v>
          </cell>
          <cell r="C10474" t="str">
            <v>F522376</v>
          </cell>
          <cell r="D10474">
            <v>11</v>
          </cell>
          <cell r="E10474" t="str">
            <v>F</v>
          </cell>
        </row>
        <row r="10475">
          <cell r="B10475" t="str">
            <v>F522645</v>
          </cell>
          <cell r="C10475" t="str">
            <v>F522645</v>
          </cell>
          <cell r="D10475">
            <v>11</v>
          </cell>
          <cell r="E10475" t="str">
            <v>F</v>
          </cell>
        </row>
        <row r="10476">
          <cell r="B10476" t="str">
            <v>F523389</v>
          </cell>
          <cell r="C10476" t="str">
            <v>F523389</v>
          </cell>
          <cell r="D10476">
            <v>11</v>
          </cell>
          <cell r="E10476" t="str">
            <v>F</v>
          </cell>
        </row>
        <row r="10477">
          <cell r="B10477" t="str">
            <v>1000IMS</v>
          </cell>
          <cell r="C10477" t="str">
            <v>IMS</v>
          </cell>
          <cell r="D10477">
            <v>10</v>
          </cell>
          <cell r="E10477" t="str">
            <v>G</v>
          </cell>
        </row>
        <row r="10478">
          <cell r="B10478" t="str">
            <v>F520092</v>
          </cell>
          <cell r="C10478" t="str">
            <v>F520092</v>
          </cell>
          <cell r="D10478">
            <v>11</v>
          </cell>
          <cell r="E10478" t="str">
            <v>F</v>
          </cell>
        </row>
        <row r="10479">
          <cell r="B10479" t="str">
            <v>F521074</v>
          </cell>
          <cell r="C10479" t="str">
            <v>F521074</v>
          </cell>
          <cell r="D10479">
            <v>11</v>
          </cell>
          <cell r="E10479" t="str">
            <v>F</v>
          </cell>
        </row>
        <row r="10480">
          <cell r="B10480" t="str">
            <v>F521434</v>
          </cell>
          <cell r="C10480" t="str">
            <v>F521434</v>
          </cell>
          <cell r="D10480">
            <v>11</v>
          </cell>
          <cell r="E10480" t="str">
            <v>F</v>
          </cell>
        </row>
        <row r="10481">
          <cell r="B10481" t="str">
            <v>F521794</v>
          </cell>
          <cell r="C10481" t="str">
            <v>F521794</v>
          </cell>
          <cell r="D10481">
            <v>11</v>
          </cell>
          <cell r="E10481" t="str">
            <v>F</v>
          </cell>
        </row>
        <row r="10482">
          <cell r="B10482" t="str">
            <v>F522154</v>
          </cell>
          <cell r="C10482" t="str">
            <v>F522154</v>
          </cell>
          <cell r="D10482">
            <v>11</v>
          </cell>
          <cell r="E10482" t="str">
            <v>F</v>
          </cell>
        </row>
        <row r="10483">
          <cell r="B10483" t="str">
            <v>F522514</v>
          </cell>
          <cell r="C10483" t="str">
            <v>F522514</v>
          </cell>
          <cell r="D10483">
            <v>11</v>
          </cell>
          <cell r="E10483" t="str">
            <v>F</v>
          </cell>
        </row>
        <row r="10484">
          <cell r="B10484" t="str">
            <v>1000NEWDPRDS</v>
          </cell>
          <cell r="C10484" t="str">
            <v>NEWDPRDS</v>
          </cell>
          <cell r="D10484">
            <v>10</v>
          </cell>
          <cell r="E10484" t="str">
            <v>G</v>
          </cell>
        </row>
        <row r="10485">
          <cell r="B10485" t="str">
            <v>F520088</v>
          </cell>
          <cell r="C10485" t="str">
            <v>F520088</v>
          </cell>
          <cell r="D10485">
            <v>11</v>
          </cell>
          <cell r="E10485" t="str">
            <v>F</v>
          </cell>
        </row>
        <row r="10486">
          <cell r="B10486" t="str">
            <v>F521071</v>
          </cell>
          <cell r="C10486" t="str">
            <v>F521071</v>
          </cell>
          <cell r="D10486">
            <v>11</v>
          </cell>
          <cell r="E10486" t="str">
            <v>F</v>
          </cell>
        </row>
        <row r="10487">
          <cell r="B10487" t="str">
            <v>F521431</v>
          </cell>
          <cell r="C10487" t="str">
            <v>F521431</v>
          </cell>
          <cell r="D10487">
            <v>11</v>
          </cell>
          <cell r="E10487" t="str">
            <v>F</v>
          </cell>
        </row>
        <row r="10488">
          <cell r="B10488" t="str">
            <v>F521791</v>
          </cell>
          <cell r="C10488" t="str">
            <v>F521791</v>
          </cell>
          <cell r="D10488">
            <v>11</v>
          </cell>
          <cell r="E10488" t="str">
            <v>F</v>
          </cell>
        </row>
        <row r="10489">
          <cell r="B10489" t="str">
            <v>F522151</v>
          </cell>
          <cell r="C10489" t="str">
            <v>F522151</v>
          </cell>
          <cell r="D10489">
            <v>11</v>
          </cell>
          <cell r="E10489" t="str">
            <v>F</v>
          </cell>
        </row>
        <row r="10490">
          <cell r="B10490" t="str">
            <v>F522511</v>
          </cell>
          <cell r="C10490" t="str">
            <v>F522511</v>
          </cell>
          <cell r="D10490">
            <v>11</v>
          </cell>
          <cell r="E10490" t="str">
            <v>F</v>
          </cell>
        </row>
        <row r="10491">
          <cell r="B10491" t="str">
            <v>1000TRDESHUB</v>
          </cell>
          <cell r="C10491" t="str">
            <v>TRDESHUB</v>
          </cell>
          <cell r="D10491">
            <v>12</v>
          </cell>
          <cell r="E10491" t="str">
            <v>G</v>
          </cell>
        </row>
        <row r="10492">
          <cell r="B10492" t="str">
            <v>F520065</v>
          </cell>
          <cell r="C10492" t="str">
            <v>F520065</v>
          </cell>
          <cell r="D10492">
            <v>13</v>
          </cell>
          <cell r="E10492" t="str">
            <v>F</v>
          </cell>
        </row>
        <row r="10493">
          <cell r="B10493" t="str">
            <v>F521050</v>
          </cell>
          <cell r="C10493" t="str">
            <v>F521050</v>
          </cell>
          <cell r="D10493">
            <v>13</v>
          </cell>
          <cell r="E10493" t="str">
            <v>F</v>
          </cell>
        </row>
        <row r="10494">
          <cell r="B10494" t="str">
            <v>F521410</v>
          </cell>
          <cell r="C10494" t="str">
            <v>F521410</v>
          </cell>
          <cell r="D10494">
            <v>13</v>
          </cell>
          <cell r="E10494" t="str">
            <v>F</v>
          </cell>
        </row>
        <row r="10495">
          <cell r="B10495" t="str">
            <v>F521770</v>
          </cell>
          <cell r="C10495" t="str">
            <v>F521770</v>
          </cell>
          <cell r="D10495">
            <v>13</v>
          </cell>
          <cell r="E10495" t="str">
            <v>F</v>
          </cell>
        </row>
        <row r="10496">
          <cell r="B10496" t="str">
            <v>F522130</v>
          </cell>
          <cell r="C10496" t="str">
            <v>F522130</v>
          </cell>
          <cell r="D10496">
            <v>13</v>
          </cell>
          <cell r="E10496" t="str">
            <v>F</v>
          </cell>
        </row>
        <row r="10497">
          <cell r="B10497" t="str">
            <v>F522490</v>
          </cell>
          <cell r="C10497" t="str">
            <v>F522490</v>
          </cell>
          <cell r="D10497">
            <v>13</v>
          </cell>
          <cell r="E10497" t="str">
            <v>F</v>
          </cell>
        </row>
        <row r="10498">
          <cell r="B10498" t="str">
            <v>1000TRDESTEAM</v>
          </cell>
          <cell r="C10498" t="str">
            <v>TRDESTEAM</v>
          </cell>
          <cell r="D10498">
            <v>12</v>
          </cell>
          <cell r="E10498" t="str">
            <v>G</v>
          </cell>
        </row>
        <row r="10499">
          <cell r="B10499" t="str">
            <v>F520064</v>
          </cell>
          <cell r="C10499" t="str">
            <v>F520064</v>
          </cell>
          <cell r="D10499">
            <v>13</v>
          </cell>
          <cell r="E10499" t="str">
            <v>F</v>
          </cell>
        </row>
        <row r="10500">
          <cell r="B10500" t="str">
            <v>F521049</v>
          </cell>
          <cell r="C10500" t="str">
            <v>F521049</v>
          </cell>
          <cell r="D10500">
            <v>13</v>
          </cell>
          <cell r="E10500" t="str">
            <v>F</v>
          </cell>
        </row>
        <row r="10501">
          <cell r="B10501" t="str">
            <v>F521409</v>
          </cell>
          <cell r="C10501" t="str">
            <v>F521409</v>
          </cell>
          <cell r="D10501">
            <v>13</v>
          </cell>
          <cell r="E10501" t="str">
            <v>F</v>
          </cell>
        </row>
        <row r="10502">
          <cell r="B10502" t="str">
            <v>F521769</v>
          </cell>
          <cell r="C10502" t="str">
            <v>F521769</v>
          </cell>
          <cell r="D10502">
            <v>13</v>
          </cell>
          <cell r="E10502" t="str">
            <v>F</v>
          </cell>
        </row>
        <row r="10503">
          <cell r="B10503" t="str">
            <v>F522129</v>
          </cell>
          <cell r="C10503" t="str">
            <v>F522129</v>
          </cell>
          <cell r="D10503">
            <v>13</v>
          </cell>
          <cell r="E10503" t="str">
            <v>F</v>
          </cell>
        </row>
        <row r="10504">
          <cell r="B10504" t="str">
            <v>F522489</v>
          </cell>
          <cell r="C10504" t="str">
            <v>F522489</v>
          </cell>
          <cell r="D10504">
            <v>13</v>
          </cell>
          <cell r="E10504" t="str">
            <v>F</v>
          </cell>
        </row>
        <row r="10505">
          <cell r="B10505" t="str">
            <v>1000UGDESDRFT</v>
          </cell>
          <cell r="C10505" t="str">
            <v>UGDESDRFT</v>
          </cell>
          <cell r="D10505">
            <v>12</v>
          </cell>
          <cell r="E10505" t="str">
            <v>G</v>
          </cell>
        </row>
        <row r="10506">
          <cell r="B10506" t="str">
            <v>F521164</v>
          </cell>
          <cell r="C10506" t="str">
            <v>F521164</v>
          </cell>
          <cell r="D10506">
            <v>13</v>
          </cell>
          <cell r="E10506" t="str">
            <v>F</v>
          </cell>
        </row>
        <row r="10507">
          <cell r="B10507" t="str">
            <v>F521524</v>
          </cell>
          <cell r="C10507" t="str">
            <v>F521524</v>
          </cell>
          <cell r="D10507">
            <v>13</v>
          </cell>
          <cell r="E10507" t="str">
            <v>F</v>
          </cell>
        </row>
        <row r="10508">
          <cell r="B10508" t="str">
            <v>F521884</v>
          </cell>
          <cell r="C10508" t="str">
            <v>F521884</v>
          </cell>
          <cell r="D10508">
            <v>13</v>
          </cell>
          <cell r="E10508" t="str">
            <v>F</v>
          </cell>
        </row>
        <row r="10509">
          <cell r="B10509" t="str">
            <v>F522244</v>
          </cell>
          <cell r="C10509" t="str">
            <v>F522244</v>
          </cell>
          <cell r="D10509">
            <v>13</v>
          </cell>
          <cell r="E10509" t="str">
            <v>F</v>
          </cell>
        </row>
        <row r="10510">
          <cell r="B10510" t="str">
            <v>F522604</v>
          </cell>
          <cell r="C10510" t="str">
            <v>F522604</v>
          </cell>
          <cell r="D10510">
            <v>13</v>
          </cell>
          <cell r="E10510" t="str">
            <v>F</v>
          </cell>
        </row>
        <row r="10511">
          <cell r="B10511" t="str">
            <v>F522647</v>
          </cell>
          <cell r="C10511" t="str">
            <v>F522647</v>
          </cell>
          <cell r="D10511">
            <v>13</v>
          </cell>
          <cell r="E10511" t="str">
            <v>F</v>
          </cell>
        </row>
        <row r="10512">
          <cell r="B10512" t="str">
            <v>1000NEWDPRPL</v>
          </cell>
          <cell r="C10512" t="str">
            <v>NEWDPRPL</v>
          </cell>
          <cell r="D10512">
            <v>10</v>
          </cell>
          <cell r="E10512" t="str">
            <v>G</v>
          </cell>
        </row>
        <row r="10513">
          <cell r="B10513" t="str">
            <v>F520087</v>
          </cell>
          <cell r="C10513" t="str">
            <v>F520087</v>
          </cell>
          <cell r="D10513">
            <v>11</v>
          </cell>
          <cell r="E10513" t="str">
            <v>F</v>
          </cell>
        </row>
        <row r="10514">
          <cell r="B10514" t="str">
            <v>F521070</v>
          </cell>
          <cell r="C10514" t="str">
            <v>F521070</v>
          </cell>
          <cell r="D10514">
            <v>11</v>
          </cell>
          <cell r="E10514" t="str">
            <v>F</v>
          </cell>
        </row>
        <row r="10515">
          <cell r="B10515" t="str">
            <v>F521430</v>
          </cell>
          <cell r="C10515" t="str">
            <v>F521430</v>
          </cell>
          <cell r="D10515">
            <v>11</v>
          </cell>
          <cell r="E10515" t="str">
            <v>F</v>
          </cell>
        </row>
        <row r="10516">
          <cell r="B10516" t="str">
            <v>F521790</v>
          </cell>
          <cell r="C10516" t="str">
            <v>F521790</v>
          </cell>
          <cell r="D10516">
            <v>11</v>
          </cell>
          <cell r="E10516" t="str">
            <v>F</v>
          </cell>
        </row>
        <row r="10517">
          <cell r="B10517" t="str">
            <v>F522150</v>
          </cell>
          <cell r="C10517" t="str">
            <v>F522150</v>
          </cell>
          <cell r="D10517">
            <v>11</v>
          </cell>
          <cell r="E10517" t="str">
            <v>F</v>
          </cell>
        </row>
        <row r="10518">
          <cell r="B10518" t="str">
            <v>F522510</v>
          </cell>
          <cell r="C10518" t="str">
            <v>F522510</v>
          </cell>
          <cell r="D10518">
            <v>11</v>
          </cell>
          <cell r="E10518" t="str">
            <v>F</v>
          </cell>
        </row>
        <row r="10519">
          <cell r="B10519" t="str">
            <v>1000TECHPLN</v>
          </cell>
          <cell r="C10519" t="str">
            <v>TECHPLN</v>
          </cell>
          <cell r="D10519">
            <v>8</v>
          </cell>
          <cell r="E10519" t="str">
            <v>G</v>
          </cell>
        </row>
        <row r="10520">
          <cell r="B10520" t="str">
            <v>F520089</v>
          </cell>
          <cell r="C10520" t="str">
            <v>F520089</v>
          </cell>
          <cell r="D10520">
            <v>9</v>
          </cell>
          <cell r="E10520" t="str">
            <v>F</v>
          </cell>
        </row>
        <row r="10521">
          <cell r="B10521" t="str">
            <v>F520398</v>
          </cell>
          <cell r="C10521" t="str">
            <v>F520398</v>
          </cell>
          <cell r="D10521">
            <v>9</v>
          </cell>
          <cell r="E10521" t="str">
            <v>F</v>
          </cell>
        </row>
        <row r="10522">
          <cell r="B10522" t="str">
            <v>F520539</v>
          </cell>
          <cell r="C10522" t="str">
            <v>F520539</v>
          </cell>
          <cell r="D10522">
            <v>9</v>
          </cell>
          <cell r="E10522" t="str">
            <v>F</v>
          </cell>
        </row>
        <row r="10523">
          <cell r="B10523" t="str">
            <v>F520701</v>
          </cell>
          <cell r="C10523" t="str">
            <v>F520701</v>
          </cell>
          <cell r="D10523">
            <v>9</v>
          </cell>
          <cell r="E10523" t="str">
            <v>F</v>
          </cell>
        </row>
        <row r="10524">
          <cell r="B10524" t="str">
            <v>F521072</v>
          </cell>
          <cell r="C10524" t="str">
            <v>F521072</v>
          </cell>
          <cell r="D10524">
            <v>9</v>
          </cell>
          <cell r="E10524" t="str">
            <v>F</v>
          </cell>
        </row>
        <row r="10525">
          <cell r="B10525" t="str">
            <v>F521432</v>
          </cell>
          <cell r="C10525" t="str">
            <v>F521432</v>
          </cell>
          <cell r="D10525">
            <v>9</v>
          </cell>
          <cell r="E10525" t="str">
            <v>F</v>
          </cell>
        </row>
        <row r="10526">
          <cell r="B10526" t="str">
            <v>F521792</v>
          </cell>
          <cell r="C10526" t="str">
            <v>F521792</v>
          </cell>
          <cell r="D10526">
            <v>9</v>
          </cell>
          <cell r="E10526" t="str">
            <v>F</v>
          </cell>
        </row>
        <row r="10527">
          <cell r="B10527" t="str">
            <v>F522152</v>
          </cell>
          <cell r="C10527" t="str">
            <v>F522152</v>
          </cell>
          <cell r="D10527">
            <v>9</v>
          </cell>
          <cell r="E10527" t="str">
            <v>F</v>
          </cell>
        </row>
        <row r="10528">
          <cell r="B10528" t="str">
            <v>F522512</v>
          </cell>
          <cell r="C10528" t="str">
            <v>F522512</v>
          </cell>
          <cell r="D10528">
            <v>9</v>
          </cell>
          <cell r="E10528" t="str">
            <v>F</v>
          </cell>
        </row>
        <row r="10529">
          <cell r="B10529" t="str">
            <v>F522648</v>
          </cell>
          <cell r="C10529" t="str">
            <v>F522648</v>
          </cell>
          <cell r="D10529">
            <v>9</v>
          </cell>
          <cell r="E10529" t="str">
            <v>F</v>
          </cell>
        </row>
        <row r="10530">
          <cell r="B10530" t="str">
            <v>F525204</v>
          </cell>
          <cell r="C10530" t="str">
            <v>F525204</v>
          </cell>
          <cell r="D10530">
            <v>9</v>
          </cell>
          <cell r="E10530" t="str">
            <v>F</v>
          </cell>
        </row>
        <row r="10531">
          <cell r="B10531" t="str">
            <v>1000TD</v>
          </cell>
          <cell r="C10531" t="str">
            <v>TD</v>
          </cell>
          <cell r="D10531">
            <v>10</v>
          </cell>
          <cell r="E10531" t="str">
            <v>G</v>
          </cell>
        </row>
        <row r="10532">
          <cell r="B10532" t="str">
            <v>F520091</v>
          </cell>
          <cell r="C10532" t="str">
            <v>F520091</v>
          </cell>
          <cell r="D10532">
            <v>11</v>
          </cell>
          <cell r="E10532" t="str">
            <v>F</v>
          </cell>
        </row>
        <row r="10533">
          <cell r="B10533" t="str">
            <v>F520988</v>
          </cell>
          <cell r="C10533" t="str">
            <v>F520988</v>
          </cell>
          <cell r="D10533">
            <v>11</v>
          </cell>
          <cell r="E10533" t="str">
            <v>F</v>
          </cell>
        </row>
        <row r="10534">
          <cell r="B10534" t="str">
            <v>F521348</v>
          </cell>
          <cell r="C10534" t="str">
            <v>F521348</v>
          </cell>
          <cell r="D10534">
            <v>11</v>
          </cell>
          <cell r="E10534" t="str">
            <v>F</v>
          </cell>
        </row>
        <row r="10535">
          <cell r="B10535" t="str">
            <v>F521708</v>
          </cell>
          <cell r="C10535" t="str">
            <v>F521708</v>
          </cell>
          <cell r="D10535">
            <v>11</v>
          </cell>
          <cell r="E10535" t="str">
            <v>F</v>
          </cell>
        </row>
        <row r="10536">
          <cell r="B10536" t="str">
            <v>F522068</v>
          </cell>
          <cell r="C10536" t="str">
            <v>F522068</v>
          </cell>
          <cell r="D10536">
            <v>11</v>
          </cell>
          <cell r="E10536" t="str">
            <v>F</v>
          </cell>
        </row>
        <row r="10537">
          <cell r="B10537" t="str">
            <v>F522428</v>
          </cell>
          <cell r="C10537" t="str">
            <v>F522428</v>
          </cell>
          <cell r="D10537">
            <v>11</v>
          </cell>
          <cell r="E10537" t="str">
            <v>F</v>
          </cell>
        </row>
        <row r="10538">
          <cell r="B10538" t="str">
            <v>1000GRIDOPS</v>
          </cell>
          <cell r="C10538" t="str">
            <v>GRIDOPS</v>
          </cell>
          <cell r="D10538">
            <v>6</v>
          </cell>
          <cell r="E10538" t="str">
            <v>G</v>
          </cell>
        </row>
        <row r="10539">
          <cell r="B10539" t="str">
            <v>F500389</v>
          </cell>
          <cell r="C10539" t="str">
            <v>F500389</v>
          </cell>
          <cell r="D10539">
            <v>7</v>
          </cell>
          <cell r="E10539" t="str">
            <v>F</v>
          </cell>
        </row>
        <row r="10540">
          <cell r="B10540" t="str">
            <v>F500391</v>
          </cell>
          <cell r="C10540" t="str">
            <v>F500391</v>
          </cell>
          <cell r="D10540">
            <v>7</v>
          </cell>
          <cell r="E10540" t="str">
            <v>F</v>
          </cell>
        </row>
        <row r="10541">
          <cell r="B10541" t="str">
            <v>F500392</v>
          </cell>
          <cell r="C10541" t="str">
            <v>F500392</v>
          </cell>
          <cell r="D10541">
            <v>7</v>
          </cell>
          <cell r="E10541" t="str">
            <v>F</v>
          </cell>
        </row>
        <row r="10542">
          <cell r="B10542" t="str">
            <v>F500393</v>
          </cell>
          <cell r="C10542" t="str">
            <v>F500393</v>
          </cell>
          <cell r="D10542">
            <v>7</v>
          </cell>
          <cell r="E10542" t="str">
            <v>F</v>
          </cell>
        </row>
        <row r="10543">
          <cell r="B10543" t="str">
            <v>F500394</v>
          </cell>
          <cell r="C10543" t="str">
            <v>F500394</v>
          </cell>
          <cell r="D10543">
            <v>7</v>
          </cell>
          <cell r="E10543" t="str">
            <v>F</v>
          </cell>
        </row>
        <row r="10544">
          <cell r="B10544" t="str">
            <v>F500395</v>
          </cell>
          <cell r="C10544" t="str">
            <v>F500395</v>
          </cell>
          <cell r="D10544">
            <v>7</v>
          </cell>
          <cell r="E10544" t="str">
            <v>F</v>
          </cell>
        </row>
        <row r="10545">
          <cell r="B10545" t="str">
            <v>F500490</v>
          </cell>
          <cell r="C10545" t="str">
            <v>F500490</v>
          </cell>
          <cell r="D10545">
            <v>7</v>
          </cell>
          <cell r="E10545" t="str">
            <v>F</v>
          </cell>
        </row>
        <row r="10546">
          <cell r="B10546" t="str">
            <v>F500491</v>
          </cell>
          <cell r="C10546" t="str">
            <v>F500491</v>
          </cell>
          <cell r="D10546">
            <v>7</v>
          </cell>
          <cell r="E10546" t="str">
            <v>F</v>
          </cell>
        </row>
        <row r="10547">
          <cell r="B10547" t="str">
            <v>F500494</v>
          </cell>
          <cell r="C10547" t="str">
            <v>F500494</v>
          </cell>
          <cell r="D10547">
            <v>7</v>
          </cell>
          <cell r="E10547" t="str">
            <v>F</v>
          </cell>
        </row>
        <row r="10548">
          <cell r="B10548" t="str">
            <v>F500498</v>
          </cell>
          <cell r="C10548" t="str">
            <v>F500498</v>
          </cell>
          <cell r="D10548">
            <v>7</v>
          </cell>
          <cell r="E10548" t="str">
            <v>F</v>
          </cell>
        </row>
        <row r="10549">
          <cell r="B10549" t="str">
            <v>F500548</v>
          </cell>
          <cell r="C10549" t="str">
            <v>F500548</v>
          </cell>
          <cell r="D10549">
            <v>7</v>
          </cell>
          <cell r="E10549" t="str">
            <v>F</v>
          </cell>
        </row>
        <row r="10550">
          <cell r="B10550" t="str">
            <v>F500565</v>
          </cell>
          <cell r="C10550" t="str">
            <v>F500565</v>
          </cell>
          <cell r="D10550">
            <v>7</v>
          </cell>
          <cell r="E10550" t="str">
            <v>F</v>
          </cell>
        </row>
        <row r="10551">
          <cell r="B10551" t="str">
            <v>F520508</v>
          </cell>
          <cell r="C10551" t="str">
            <v>F520508</v>
          </cell>
          <cell r="D10551">
            <v>7</v>
          </cell>
          <cell r="E10551" t="str">
            <v>F</v>
          </cell>
        </row>
        <row r="10552">
          <cell r="B10552" t="str">
            <v>F520941</v>
          </cell>
          <cell r="C10552" t="str">
            <v>F520941</v>
          </cell>
          <cell r="D10552">
            <v>7</v>
          </cell>
          <cell r="E10552" t="str">
            <v>F</v>
          </cell>
        </row>
        <row r="10553">
          <cell r="B10553" t="str">
            <v>F521301</v>
          </cell>
          <cell r="C10553" t="str">
            <v>F521301</v>
          </cell>
          <cell r="D10553">
            <v>7</v>
          </cell>
          <cell r="E10553" t="str">
            <v>F</v>
          </cell>
        </row>
        <row r="10554">
          <cell r="B10554" t="str">
            <v>F521661</v>
          </cell>
          <cell r="C10554" t="str">
            <v>F521661</v>
          </cell>
          <cell r="D10554">
            <v>7</v>
          </cell>
          <cell r="E10554" t="str">
            <v>F</v>
          </cell>
        </row>
        <row r="10555">
          <cell r="B10555" t="str">
            <v>F522021</v>
          </cell>
          <cell r="C10555" t="str">
            <v>F522021</v>
          </cell>
          <cell r="D10555">
            <v>7</v>
          </cell>
          <cell r="E10555" t="str">
            <v>F</v>
          </cell>
        </row>
        <row r="10556">
          <cell r="B10556" t="str">
            <v>F522381</v>
          </cell>
          <cell r="C10556" t="str">
            <v>F522381</v>
          </cell>
          <cell r="D10556">
            <v>7</v>
          </cell>
          <cell r="E10556" t="str">
            <v>F</v>
          </cell>
        </row>
        <row r="10557">
          <cell r="B10557" t="str">
            <v>F523022</v>
          </cell>
          <cell r="C10557" t="str">
            <v>F523022</v>
          </cell>
          <cell r="D10557">
            <v>7</v>
          </cell>
          <cell r="E10557" t="str">
            <v>F</v>
          </cell>
        </row>
        <row r="10558">
          <cell r="B10558" t="str">
            <v>F523023</v>
          </cell>
          <cell r="C10558" t="str">
            <v>F523023</v>
          </cell>
          <cell r="D10558">
            <v>7</v>
          </cell>
          <cell r="E10558" t="str">
            <v>F</v>
          </cell>
        </row>
        <row r="10559">
          <cell r="B10559" t="str">
            <v>F523024</v>
          </cell>
          <cell r="C10559" t="str">
            <v>F523024</v>
          </cell>
          <cell r="D10559">
            <v>7</v>
          </cell>
          <cell r="E10559" t="str">
            <v>F</v>
          </cell>
        </row>
        <row r="10560">
          <cell r="B10560" t="str">
            <v>F523025</v>
          </cell>
          <cell r="C10560" t="str">
            <v>F523025</v>
          </cell>
          <cell r="D10560">
            <v>7</v>
          </cell>
          <cell r="E10560" t="str">
            <v>F</v>
          </cell>
        </row>
        <row r="10561">
          <cell r="B10561" t="str">
            <v>F523026</v>
          </cell>
          <cell r="C10561" t="str">
            <v>F523026</v>
          </cell>
          <cell r="D10561">
            <v>7</v>
          </cell>
          <cell r="E10561" t="str">
            <v>F</v>
          </cell>
        </row>
        <row r="10562">
          <cell r="B10562" t="str">
            <v>F523027</v>
          </cell>
          <cell r="C10562" t="str">
            <v>F523027</v>
          </cell>
          <cell r="D10562">
            <v>7</v>
          </cell>
          <cell r="E10562" t="str">
            <v>F</v>
          </cell>
        </row>
        <row r="10563">
          <cell r="B10563" t="str">
            <v>F523355</v>
          </cell>
          <cell r="C10563" t="str">
            <v>F523355</v>
          </cell>
          <cell r="D10563">
            <v>7</v>
          </cell>
          <cell r="E10563" t="str">
            <v>F</v>
          </cell>
        </row>
        <row r="10564">
          <cell r="B10564" t="str">
            <v>F523364</v>
          </cell>
          <cell r="C10564" t="str">
            <v>F523364</v>
          </cell>
          <cell r="D10564">
            <v>7</v>
          </cell>
          <cell r="E10564" t="str">
            <v>F</v>
          </cell>
        </row>
        <row r="10565">
          <cell r="B10565" t="str">
            <v>F523388</v>
          </cell>
          <cell r="C10565" t="str">
            <v>F523388</v>
          </cell>
          <cell r="D10565">
            <v>7</v>
          </cell>
          <cell r="E10565" t="str">
            <v>F</v>
          </cell>
        </row>
        <row r="10566">
          <cell r="B10566" t="str">
            <v>1000GCCMGMT</v>
          </cell>
          <cell r="C10566" t="str">
            <v>GCCMGMT</v>
          </cell>
          <cell r="D10566">
            <v>8</v>
          </cell>
          <cell r="E10566" t="str">
            <v>G</v>
          </cell>
        </row>
        <row r="10567">
          <cell r="B10567" t="str">
            <v>F500385</v>
          </cell>
          <cell r="C10567" t="str">
            <v>F500385</v>
          </cell>
          <cell r="D10567">
            <v>9</v>
          </cell>
          <cell r="E10567" t="str">
            <v>F</v>
          </cell>
        </row>
        <row r="10568">
          <cell r="B10568" t="str">
            <v>F500386</v>
          </cell>
          <cell r="C10568" t="str">
            <v>F500386</v>
          </cell>
          <cell r="D10568">
            <v>9</v>
          </cell>
          <cell r="E10568" t="str">
            <v>F</v>
          </cell>
        </row>
        <row r="10569">
          <cell r="B10569" t="str">
            <v>F500387</v>
          </cell>
          <cell r="C10569" t="str">
            <v>F500387</v>
          </cell>
          <cell r="D10569">
            <v>9</v>
          </cell>
          <cell r="E10569" t="str">
            <v>F</v>
          </cell>
        </row>
        <row r="10570">
          <cell r="B10570" t="str">
            <v>F500396</v>
          </cell>
          <cell r="C10570" t="str">
            <v>F500396</v>
          </cell>
          <cell r="D10570">
            <v>9</v>
          </cell>
          <cell r="E10570" t="str">
            <v>F</v>
          </cell>
        </row>
        <row r="10571">
          <cell r="B10571" t="str">
            <v>F520694</v>
          </cell>
          <cell r="C10571" t="str">
            <v>F520694</v>
          </cell>
          <cell r="D10571">
            <v>9</v>
          </cell>
          <cell r="E10571" t="str">
            <v>F</v>
          </cell>
        </row>
        <row r="10572">
          <cell r="B10572" t="str">
            <v>F520940</v>
          </cell>
          <cell r="C10572" t="str">
            <v>F520940</v>
          </cell>
          <cell r="D10572">
            <v>9</v>
          </cell>
          <cell r="E10572" t="str">
            <v>F</v>
          </cell>
        </row>
        <row r="10573">
          <cell r="B10573" t="str">
            <v>F521300</v>
          </cell>
          <cell r="C10573" t="str">
            <v>F521300</v>
          </cell>
          <cell r="D10573">
            <v>9</v>
          </cell>
          <cell r="E10573" t="str">
            <v>F</v>
          </cell>
        </row>
        <row r="10574">
          <cell r="B10574" t="str">
            <v>F521660</v>
          </cell>
          <cell r="C10574" t="str">
            <v>F521660</v>
          </cell>
          <cell r="D10574">
            <v>9</v>
          </cell>
          <cell r="E10574" t="str">
            <v>F</v>
          </cell>
        </row>
        <row r="10575">
          <cell r="B10575" t="str">
            <v>F522020</v>
          </cell>
          <cell r="C10575" t="str">
            <v>F522020</v>
          </cell>
          <cell r="D10575">
            <v>9</v>
          </cell>
          <cell r="E10575" t="str">
            <v>F</v>
          </cell>
        </row>
        <row r="10576">
          <cell r="B10576" t="str">
            <v>F522380</v>
          </cell>
          <cell r="C10576" t="str">
            <v>F522380</v>
          </cell>
          <cell r="D10576">
            <v>9</v>
          </cell>
          <cell r="E10576" t="str">
            <v>F</v>
          </cell>
        </row>
        <row r="10577">
          <cell r="B10577" t="str">
            <v>F523256</v>
          </cell>
          <cell r="C10577" t="str">
            <v>F523256</v>
          </cell>
          <cell r="D10577">
            <v>9</v>
          </cell>
          <cell r="E10577" t="str">
            <v>F</v>
          </cell>
        </row>
        <row r="10578">
          <cell r="B10578" t="str">
            <v>F523379</v>
          </cell>
          <cell r="C10578" t="str">
            <v>F523379</v>
          </cell>
          <cell r="D10578">
            <v>9</v>
          </cell>
          <cell r="E10578" t="str">
            <v>F</v>
          </cell>
        </row>
        <row r="10579">
          <cell r="B10579" t="str">
            <v>F523387</v>
          </cell>
          <cell r="C10579" t="str">
            <v>F523387</v>
          </cell>
          <cell r="D10579">
            <v>9</v>
          </cell>
          <cell r="E10579" t="str">
            <v>F</v>
          </cell>
        </row>
        <row r="10580">
          <cell r="B10580" t="str">
            <v>1000GGCONCEN</v>
          </cell>
          <cell r="C10580" t="str">
            <v>GGCONCEN</v>
          </cell>
          <cell r="D10580">
            <v>10</v>
          </cell>
          <cell r="E10580" t="str">
            <v>G</v>
          </cell>
        </row>
        <row r="10581">
          <cell r="B10581" t="str">
            <v>F500380</v>
          </cell>
          <cell r="C10581" t="str">
            <v>F500380</v>
          </cell>
          <cell r="D10581">
            <v>11</v>
          </cell>
          <cell r="E10581" t="str">
            <v>F</v>
          </cell>
        </row>
        <row r="10582">
          <cell r="B10582" t="str">
            <v>F500381</v>
          </cell>
          <cell r="C10582" t="str">
            <v>F500381</v>
          </cell>
          <cell r="D10582">
            <v>11</v>
          </cell>
          <cell r="E10582" t="str">
            <v>F</v>
          </cell>
        </row>
        <row r="10583">
          <cell r="B10583" t="str">
            <v>F520939</v>
          </cell>
          <cell r="C10583" t="str">
            <v>F520939</v>
          </cell>
          <cell r="D10583">
            <v>11</v>
          </cell>
          <cell r="E10583" t="str">
            <v>F</v>
          </cell>
        </row>
        <row r="10584">
          <cell r="B10584" t="str">
            <v>F521299</v>
          </cell>
          <cell r="C10584" t="str">
            <v>F521299</v>
          </cell>
          <cell r="D10584">
            <v>11</v>
          </cell>
          <cell r="E10584" t="str">
            <v>F</v>
          </cell>
        </row>
        <row r="10585">
          <cell r="B10585" t="str">
            <v>F521659</v>
          </cell>
          <cell r="C10585" t="str">
            <v>F521659</v>
          </cell>
          <cell r="D10585">
            <v>11</v>
          </cell>
          <cell r="E10585" t="str">
            <v>F</v>
          </cell>
        </row>
        <row r="10586">
          <cell r="B10586" t="str">
            <v>F522019</v>
          </cell>
          <cell r="C10586" t="str">
            <v>F522019</v>
          </cell>
          <cell r="D10586">
            <v>11</v>
          </cell>
          <cell r="E10586" t="str">
            <v>F</v>
          </cell>
        </row>
        <row r="10587">
          <cell r="B10587" t="str">
            <v>F522379</v>
          </cell>
          <cell r="C10587" t="str">
            <v>F522379</v>
          </cell>
          <cell r="D10587">
            <v>11</v>
          </cell>
          <cell r="E10587" t="str">
            <v>F</v>
          </cell>
        </row>
        <row r="10588">
          <cell r="B10588" t="str">
            <v>1000GOSENGG</v>
          </cell>
          <cell r="C10588" t="str">
            <v>GOSENGG</v>
          </cell>
          <cell r="D10588">
            <v>10</v>
          </cell>
          <cell r="E10588" t="str">
            <v>G</v>
          </cell>
        </row>
        <row r="10589">
          <cell r="B10589" t="str">
            <v>F500377</v>
          </cell>
          <cell r="C10589" t="str">
            <v>F500377</v>
          </cell>
          <cell r="D10589">
            <v>11</v>
          </cell>
          <cell r="E10589" t="str">
            <v>F</v>
          </cell>
        </row>
        <row r="10590">
          <cell r="B10590" t="str">
            <v>F520938</v>
          </cell>
          <cell r="C10590" t="str">
            <v>F520938</v>
          </cell>
          <cell r="D10590">
            <v>11</v>
          </cell>
          <cell r="E10590" t="str">
            <v>F</v>
          </cell>
        </row>
        <row r="10591">
          <cell r="B10591" t="str">
            <v>F521298</v>
          </cell>
          <cell r="C10591" t="str">
            <v>F521298</v>
          </cell>
          <cell r="D10591">
            <v>11</v>
          </cell>
          <cell r="E10591" t="str">
            <v>F</v>
          </cell>
        </row>
        <row r="10592">
          <cell r="B10592" t="str">
            <v>F521658</v>
          </cell>
          <cell r="C10592" t="str">
            <v>F521658</v>
          </cell>
          <cell r="D10592">
            <v>11</v>
          </cell>
          <cell r="E10592" t="str">
            <v>F</v>
          </cell>
        </row>
        <row r="10593">
          <cell r="B10593" t="str">
            <v>F522018</v>
          </cell>
          <cell r="C10593" t="str">
            <v>F522018</v>
          </cell>
          <cell r="D10593">
            <v>11</v>
          </cell>
          <cell r="E10593" t="str">
            <v>F</v>
          </cell>
        </row>
        <row r="10594">
          <cell r="B10594" t="str">
            <v>F522378</v>
          </cell>
          <cell r="C10594" t="str">
            <v>F522378</v>
          </cell>
          <cell r="D10594">
            <v>11</v>
          </cell>
          <cell r="E10594" t="str">
            <v>F</v>
          </cell>
        </row>
        <row r="10595">
          <cell r="B10595" t="str">
            <v>1000GROPSUPP</v>
          </cell>
          <cell r="C10595" t="str">
            <v>GROPSUPP</v>
          </cell>
          <cell r="D10595">
            <v>8</v>
          </cell>
          <cell r="E10595" t="str">
            <v>G</v>
          </cell>
        </row>
        <row r="10596">
          <cell r="B10596" t="str">
            <v>F500540</v>
          </cell>
          <cell r="C10596" t="str">
            <v>F500540</v>
          </cell>
          <cell r="D10596">
            <v>9</v>
          </cell>
          <cell r="E10596" t="str">
            <v>F</v>
          </cell>
        </row>
        <row r="10597">
          <cell r="B10597" t="str">
            <v>F500541</v>
          </cell>
          <cell r="C10597" t="str">
            <v>F500541</v>
          </cell>
          <cell r="D10597">
            <v>9</v>
          </cell>
          <cell r="E10597" t="str">
            <v>F</v>
          </cell>
        </row>
        <row r="10598">
          <cell r="B10598" t="str">
            <v>F500542</v>
          </cell>
          <cell r="C10598" t="str">
            <v>F500542</v>
          </cell>
          <cell r="D10598">
            <v>9</v>
          </cell>
          <cell r="E10598" t="str">
            <v>F</v>
          </cell>
        </row>
        <row r="10599">
          <cell r="B10599" t="str">
            <v>F500543</v>
          </cell>
          <cell r="C10599" t="str">
            <v>F500543</v>
          </cell>
          <cell r="D10599">
            <v>9</v>
          </cell>
          <cell r="E10599" t="str">
            <v>F</v>
          </cell>
        </row>
        <row r="10600">
          <cell r="B10600" t="str">
            <v>F500544</v>
          </cell>
          <cell r="C10600" t="str">
            <v>F500544</v>
          </cell>
          <cell r="D10600">
            <v>9</v>
          </cell>
          <cell r="E10600" t="str">
            <v>F</v>
          </cell>
        </row>
        <row r="10601">
          <cell r="B10601" t="str">
            <v>F520698</v>
          </cell>
          <cell r="C10601" t="str">
            <v>F520698</v>
          </cell>
          <cell r="D10601">
            <v>9</v>
          </cell>
          <cell r="E10601" t="str">
            <v>F</v>
          </cell>
        </row>
        <row r="10602">
          <cell r="B10602" t="str">
            <v>F520969</v>
          </cell>
          <cell r="C10602" t="str">
            <v>F520969</v>
          </cell>
          <cell r="D10602">
            <v>9</v>
          </cell>
          <cell r="E10602" t="str">
            <v>F</v>
          </cell>
        </row>
        <row r="10603">
          <cell r="B10603" t="str">
            <v>F521329</v>
          </cell>
          <cell r="C10603" t="str">
            <v>F521329</v>
          </cell>
          <cell r="D10603">
            <v>9</v>
          </cell>
          <cell r="E10603" t="str">
            <v>F</v>
          </cell>
        </row>
        <row r="10604">
          <cell r="B10604" t="str">
            <v>F521689</v>
          </cell>
          <cell r="C10604" t="str">
            <v>F521689</v>
          </cell>
          <cell r="D10604">
            <v>9</v>
          </cell>
          <cell r="E10604" t="str">
            <v>F</v>
          </cell>
        </row>
        <row r="10605">
          <cell r="B10605" t="str">
            <v>F522049</v>
          </cell>
          <cell r="C10605" t="str">
            <v>F522049</v>
          </cell>
          <cell r="D10605">
            <v>9</v>
          </cell>
          <cell r="E10605" t="str">
            <v>F</v>
          </cell>
        </row>
        <row r="10606">
          <cell r="B10606" t="str">
            <v>F522409</v>
          </cell>
          <cell r="C10606" t="str">
            <v>F522409</v>
          </cell>
          <cell r="D10606">
            <v>9</v>
          </cell>
          <cell r="E10606" t="str">
            <v>F</v>
          </cell>
        </row>
        <row r="10607">
          <cell r="B10607" t="str">
            <v>1000NWDIV</v>
          </cell>
          <cell r="C10607" t="str">
            <v>NWDIV</v>
          </cell>
          <cell r="D10607">
            <v>8</v>
          </cell>
          <cell r="E10607" t="str">
            <v>G</v>
          </cell>
        </row>
        <row r="10608">
          <cell r="B10608" t="str">
            <v>1000NGRMGCEN</v>
          </cell>
          <cell r="C10608" t="str">
            <v>NGRMGCEN</v>
          </cell>
          <cell r="D10608">
            <v>10</v>
          </cell>
          <cell r="E10608" t="str">
            <v>G</v>
          </cell>
        </row>
        <row r="10609">
          <cell r="B10609" t="str">
            <v>F520696</v>
          </cell>
          <cell r="C10609" t="str">
            <v>F520696</v>
          </cell>
          <cell r="D10609">
            <v>11</v>
          </cell>
          <cell r="E10609" t="str">
            <v>F</v>
          </cell>
        </row>
        <row r="10610">
          <cell r="B10610" t="str">
            <v>F521193</v>
          </cell>
          <cell r="C10610" t="str">
            <v>F521193</v>
          </cell>
          <cell r="D10610">
            <v>11</v>
          </cell>
          <cell r="E10610" t="str">
            <v>F</v>
          </cell>
        </row>
        <row r="10611">
          <cell r="B10611" t="str">
            <v>F521553</v>
          </cell>
          <cell r="C10611" t="str">
            <v>F521553</v>
          </cell>
          <cell r="D10611">
            <v>11</v>
          </cell>
          <cell r="E10611" t="str">
            <v>F</v>
          </cell>
        </row>
        <row r="10612">
          <cell r="B10612" t="str">
            <v>F521913</v>
          </cell>
          <cell r="C10612" t="str">
            <v>F521913</v>
          </cell>
          <cell r="D10612">
            <v>11</v>
          </cell>
          <cell r="E10612" t="str">
            <v>F</v>
          </cell>
        </row>
        <row r="10613">
          <cell r="B10613" t="str">
            <v>F522273</v>
          </cell>
          <cell r="C10613" t="str">
            <v>F522273</v>
          </cell>
          <cell r="D10613">
            <v>11</v>
          </cell>
          <cell r="E10613" t="str">
            <v>F</v>
          </cell>
        </row>
        <row r="10614">
          <cell r="B10614" t="str">
            <v>F522633</v>
          </cell>
          <cell r="C10614" t="str">
            <v>F522633</v>
          </cell>
          <cell r="D10614">
            <v>11</v>
          </cell>
          <cell r="E10614" t="str">
            <v>F</v>
          </cell>
        </row>
        <row r="10615">
          <cell r="B10615" t="str">
            <v>F523368</v>
          </cell>
          <cell r="C10615" t="str">
            <v>F523368</v>
          </cell>
          <cell r="D10615">
            <v>11</v>
          </cell>
          <cell r="E10615" t="str">
            <v>F</v>
          </cell>
        </row>
        <row r="10616">
          <cell r="B10616" t="str">
            <v>1000ELOPVENT</v>
          </cell>
          <cell r="C10616" t="str">
            <v>ELOPVENT</v>
          </cell>
          <cell r="D10616">
            <v>12</v>
          </cell>
          <cell r="E10616" t="str">
            <v>G</v>
          </cell>
        </row>
        <row r="10617">
          <cell r="B10617" t="str">
            <v>F500415</v>
          </cell>
          <cell r="C10617" t="str">
            <v>F500415</v>
          </cell>
          <cell r="D10617">
            <v>13</v>
          </cell>
          <cell r="E10617" t="str">
            <v>F</v>
          </cell>
        </row>
        <row r="10618">
          <cell r="B10618" t="str">
            <v>F500418</v>
          </cell>
          <cell r="C10618" t="str">
            <v>F500418</v>
          </cell>
          <cell r="D10618">
            <v>13</v>
          </cell>
          <cell r="E10618" t="str">
            <v>F</v>
          </cell>
        </row>
        <row r="10619">
          <cell r="B10619" t="str">
            <v>F500419</v>
          </cell>
          <cell r="C10619" t="str">
            <v>F500419</v>
          </cell>
          <cell r="D10619">
            <v>13</v>
          </cell>
          <cell r="E10619" t="str">
            <v>F</v>
          </cell>
        </row>
        <row r="10620">
          <cell r="B10620" t="str">
            <v>F500420</v>
          </cell>
          <cell r="C10620" t="str">
            <v>F500420</v>
          </cell>
          <cell r="D10620">
            <v>13</v>
          </cell>
          <cell r="E10620" t="str">
            <v>F</v>
          </cell>
        </row>
        <row r="10621">
          <cell r="B10621" t="str">
            <v>F520945</v>
          </cell>
          <cell r="C10621" t="str">
            <v>F520945</v>
          </cell>
          <cell r="D10621">
            <v>13</v>
          </cell>
          <cell r="E10621" t="str">
            <v>F</v>
          </cell>
        </row>
        <row r="10622">
          <cell r="B10622" t="str">
            <v>F521305</v>
          </cell>
          <cell r="C10622" t="str">
            <v>F521305</v>
          </cell>
          <cell r="D10622">
            <v>13</v>
          </cell>
          <cell r="E10622" t="str">
            <v>F</v>
          </cell>
        </row>
        <row r="10623">
          <cell r="B10623" t="str">
            <v>F521665</v>
          </cell>
          <cell r="C10623" t="str">
            <v>F521665</v>
          </cell>
          <cell r="D10623">
            <v>13</v>
          </cell>
          <cell r="E10623" t="str">
            <v>F</v>
          </cell>
        </row>
        <row r="10624">
          <cell r="B10624" t="str">
            <v>F522025</v>
          </cell>
          <cell r="C10624" t="str">
            <v>F522025</v>
          </cell>
          <cell r="D10624">
            <v>13</v>
          </cell>
          <cell r="E10624" t="str">
            <v>F</v>
          </cell>
        </row>
        <row r="10625">
          <cell r="B10625" t="str">
            <v>F522385</v>
          </cell>
          <cell r="C10625" t="str">
            <v>F522385</v>
          </cell>
          <cell r="D10625">
            <v>13</v>
          </cell>
          <cell r="E10625" t="str">
            <v>F</v>
          </cell>
        </row>
        <row r="10626">
          <cell r="B10626" t="str">
            <v>1000GOLETSECT</v>
          </cell>
          <cell r="C10626" t="str">
            <v>GOLETSECT</v>
          </cell>
          <cell r="D10626">
            <v>12</v>
          </cell>
          <cell r="E10626" t="str">
            <v>G</v>
          </cell>
        </row>
        <row r="10627">
          <cell r="B10627" t="str">
            <v>F500429</v>
          </cell>
          <cell r="C10627" t="str">
            <v>F500429</v>
          </cell>
          <cell r="D10627">
            <v>13</v>
          </cell>
          <cell r="E10627" t="str">
            <v>F</v>
          </cell>
        </row>
        <row r="10628">
          <cell r="B10628" t="str">
            <v>F500430</v>
          </cell>
          <cell r="C10628" t="str">
            <v>F500430</v>
          </cell>
          <cell r="D10628">
            <v>13</v>
          </cell>
          <cell r="E10628" t="str">
            <v>F</v>
          </cell>
        </row>
        <row r="10629">
          <cell r="B10629" t="str">
            <v>F500431</v>
          </cell>
          <cell r="C10629" t="str">
            <v>F500431</v>
          </cell>
          <cell r="D10629">
            <v>13</v>
          </cell>
          <cell r="E10629" t="str">
            <v>F</v>
          </cell>
        </row>
        <row r="10630">
          <cell r="B10630" t="str">
            <v>F500432</v>
          </cell>
          <cell r="C10630" t="str">
            <v>F500432</v>
          </cell>
          <cell r="D10630">
            <v>13</v>
          </cell>
          <cell r="E10630" t="str">
            <v>F</v>
          </cell>
        </row>
        <row r="10631">
          <cell r="B10631" t="str">
            <v>F520947</v>
          </cell>
          <cell r="C10631" t="str">
            <v>F520947</v>
          </cell>
          <cell r="D10631">
            <v>13</v>
          </cell>
          <cell r="E10631" t="str">
            <v>F</v>
          </cell>
        </row>
        <row r="10632">
          <cell r="B10632" t="str">
            <v>F521307</v>
          </cell>
          <cell r="C10632" t="str">
            <v>F521307</v>
          </cell>
          <cell r="D10632">
            <v>13</v>
          </cell>
          <cell r="E10632" t="str">
            <v>F</v>
          </cell>
        </row>
        <row r="10633">
          <cell r="B10633" t="str">
            <v>F521667</v>
          </cell>
          <cell r="C10633" t="str">
            <v>F521667</v>
          </cell>
          <cell r="D10633">
            <v>13</v>
          </cell>
          <cell r="E10633" t="str">
            <v>F</v>
          </cell>
        </row>
        <row r="10634">
          <cell r="B10634" t="str">
            <v>F522027</v>
          </cell>
          <cell r="C10634" t="str">
            <v>F522027</v>
          </cell>
          <cell r="D10634">
            <v>13</v>
          </cell>
          <cell r="E10634" t="str">
            <v>F</v>
          </cell>
        </row>
        <row r="10635">
          <cell r="B10635" t="str">
            <v>F522387</v>
          </cell>
          <cell r="C10635" t="str">
            <v>F522387</v>
          </cell>
          <cell r="D10635">
            <v>13</v>
          </cell>
          <cell r="E10635" t="str">
            <v>F</v>
          </cell>
        </row>
        <row r="10636">
          <cell r="B10636" t="str">
            <v>F522812</v>
          </cell>
          <cell r="C10636" t="str">
            <v>F522812</v>
          </cell>
          <cell r="D10636">
            <v>13</v>
          </cell>
          <cell r="E10636" t="str">
            <v>F</v>
          </cell>
        </row>
        <row r="10637">
          <cell r="B10637" t="str">
            <v>F522845</v>
          </cell>
          <cell r="C10637" t="str">
            <v>F522845</v>
          </cell>
          <cell r="D10637">
            <v>13</v>
          </cell>
          <cell r="E10637" t="str">
            <v>F</v>
          </cell>
        </row>
        <row r="10638">
          <cell r="B10638" t="str">
            <v>F522878</v>
          </cell>
          <cell r="C10638" t="str">
            <v>F522878</v>
          </cell>
          <cell r="D10638">
            <v>13</v>
          </cell>
          <cell r="E10638" t="str">
            <v>F</v>
          </cell>
        </row>
        <row r="10639">
          <cell r="B10639" t="str">
            <v>F522911</v>
          </cell>
          <cell r="C10639" t="str">
            <v>F522911</v>
          </cell>
          <cell r="D10639">
            <v>13</v>
          </cell>
          <cell r="E10639" t="str">
            <v>F</v>
          </cell>
        </row>
        <row r="10640">
          <cell r="B10640" t="str">
            <v>F522944</v>
          </cell>
          <cell r="C10640" t="str">
            <v>F522944</v>
          </cell>
          <cell r="D10640">
            <v>13</v>
          </cell>
          <cell r="E10640" t="str">
            <v>F</v>
          </cell>
        </row>
        <row r="10641">
          <cell r="B10641" t="str">
            <v>F523036</v>
          </cell>
          <cell r="C10641" t="str">
            <v>F523036</v>
          </cell>
          <cell r="D10641">
            <v>13</v>
          </cell>
          <cell r="E10641" t="str">
            <v>F</v>
          </cell>
        </row>
        <row r="10642">
          <cell r="B10642" t="str">
            <v>F523052</v>
          </cell>
          <cell r="C10642" t="str">
            <v>F523052</v>
          </cell>
          <cell r="D10642">
            <v>13</v>
          </cell>
          <cell r="E10642" t="str">
            <v>F</v>
          </cell>
        </row>
        <row r="10643">
          <cell r="B10643" t="str">
            <v>F523068</v>
          </cell>
          <cell r="C10643" t="str">
            <v>F523068</v>
          </cell>
          <cell r="D10643">
            <v>13</v>
          </cell>
          <cell r="E10643" t="str">
            <v>F</v>
          </cell>
        </row>
        <row r="10644">
          <cell r="B10644" t="str">
            <v>F523084</v>
          </cell>
          <cell r="C10644" t="str">
            <v>F523084</v>
          </cell>
          <cell r="D10644">
            <v>13</v>
          </cell>
          <cell r="E10644" t="str">
            <v>F</v>
          </cell>
        </row>
        <row r="10645">
          <cell r="B10645" t="str">
            <v>F523100</v>
          </cell>
          <cell r="C10645" t="str">
            <v>F523100</v>
          </cell>
          <cell r="D10645">
            <v>13</v>
          </cell>
          <cell r="E10645" t="str">
            <v>F</v>
          </cell>
        </row>
        <row r="10646">
          <cell r="B10646" t="str">
            <v>F523116</v>
          </cell>
          <cell r="C10646" t="str">
            <v>F523116</v>
          </cell>
          <cell r="D10646">
            <v>13</v>
          </cell>
          <cell r="E10646" t="str">
            <v>F</v>
          </cell>
        </row>
        <row r="10647">
          <cell r="B10647" t="str">
            <v>F523132</v>
          </cell>
          <cell r="C10647" t="str">
            <v>F523132</v>
          </cell>
          <cell r="D10647">
            <v>13</v>
          </cell>
          <cell r="E10647" t="str">
            <v>F</v>
          </cell>
        </row>
        <row r="10648">
          <cell r="B10648" t="str">
            <v>F523148</v>
          </cell>
          <cell r="C10648" t="str">
            <v>F523148</v>
          </cell>
          <cell r="D10648">
            <v>13</v>
          </cell>
          <cell r="E10648" t="str">
            <v>F</v>
          </cell>
        </row>
        <row r="10649">
          <cell r="B10649" t="str">
            <v>F523164</v>
          </cell>
          <cell r="C10649" t="str">
            <v>F523164</v>
          </cell>
          <cell r="D10649">
            <v>13</v>
          </cell>
          <cell r="E10649" t="str">
            <v>F</v>
          </cell>
        </row>
        <row r="10650">
          <cell r="B10650" t="str">
            <v>F523180</v>
          </cell>
          <cell r="C10650" t="str">
            <v>F523180</v>
          </cell>
          <cell r="D10650">
            <v>13</v>
          </cell>
          <cell r="E10650" t="str">
            <v>F</v>
          </cell>
        </row>
        <row r="10651">
          <cell r="B10651" t="str">
            <v>1000LUGOSECT</v>
          </cell>
          <cell r="C10651" t="str">
            <v>LUGOSECT</v>
          </cell>
          <cell r="D10651">
            <v>12</v>
          </cell>
          <cell r="E10651" t="str">
            <v>G</v>
          </cell>
        </row>
        <row r="10652">
          <cell r="B10652" t="str">
            <v>F500450</v>
          </cell>
          <cell r="C10652" t="str">
            <v>F500450</v>
          </cell>
          <cell r="D10652">
            <v>13</v>
          </cell>
          <cell r="E10652" t="str">
            <v>F</v>
          </cell>
        </row>
        <row r="10653">
          <cell r="B10653" t="str">
            <v>F520553</v>
          </cell>
          <cell r="C10653" t="str">
            <v>F520553</v>
          </cell>
          <cell r="D10653">
            <v>13</v>
          </cell>
          <cell r="E10653" t="str">
            <v>F</v>
          </cell>
        </row>
        <row r="10654">
          <cell r="B10654" t="str">
            <v>F520709</v>
          </cell>
          <cell r="C10654" t="str">
            <v>F520709</v>
          </cell>
          <cell r="D10654">
            <v>13</v>
          </cell>
          <cell r="E10654" t="str">
            <v>F</v>
          </cell>
        </row>
        <row r="10655">
          <cell r="B10655" t="str">
            <v>F520710</v>
          </cell>
          <cell r="C10655" t="str">
            <v>F520710</v>
          </cell>
          <cell r="D10655">
            <v>13</v>
          </cell>
          <cell r="E10655" t="str">
            <v>F</v>
          </cell>
        </row>
        <row r="10656">
          <cell r="B10656" t="str">
            <v>F520952</v>
          </cell>
          <cell r="C10656" t="str">
            <v>F520952</v>
          </cell>
          <cell r="D10656">
            <v>13</v>
          </cell>
          <cell r="E10656" t="str">
            <v>F</v>
          </cell>
        </row>
        <row r="10657">
          <cell r="B10657" t="str">
            <v>F521312</v>
          </cell>
          <cell r="C10657" t="str">
            <v>F521312</v>
          </cell>
          <cell r="D10657">
            <v>13</v>
          </cell>
          <cell r="E10657" t="str">
            <v>F</v>
          </cell>
        </row>
        <row r="10658">
          <cell r="B10658" t="str">
            <v>F521672</v>
          </cell>
          <cell r="C10658" t="str">
            <v>F521672</v>
          </cell>
          <cell r="D10658">
            <v>13</v>
          </cell>
          <cell r="E10658" t="str">
            <v>F</v>
          </cell>
        </row>
        <row r="10659">
          <cell r="B10659" t="str">
            <v>F522032</v>
          </cell>
          <cell r="C10659" t="str">
            <v>F522032</v>
          </cell>
          <cell r="D10659">
            <v>13</v>
          </cell>
          <cell r="E10659" t="str">
            <v>F</v>
          </cell>
        </row>
        <row r="10660">
          <cell r="B10660" t="str">
            <v>F522392</v>
          </cell>
          <cell r="C10660" t="str">
            <v>F522392</v>
          </cell>
          <cell r="D10660">
            <v>13</v>
          </cell>
          <cell r="E10660" t="str">
            <v>F</v>
          </cell>
        </row>
        <row r="10661">
          <cell r="B10661" t="str">
            <v>F522813</v>
          </cell>
          <cell r="C10661" t="str">
            <v>F522813</v>
          </cell>
          <cell r="D10661">
            <v>13</v>
          </cell>
          <cell r="E10661" t="str">
            <v>F</v>
          </cell>
        </row>
        <row r="10662">
          <cell r="B10662" t="str">
            <v>F522846</v>
          </cell>
          <cell r="C10662" t="str">
            <v>F522846</v>
          </cell>
          <cell r="D10662">
            <v>13</v>
          </cell>
          <cell r="E10662" t="str">
            <v>F</v>
          </cell>
        </row>
        <row r="10663">
          <cell r="B10663" t="str">
            <v>F522879</v>
          </cell>
          <cell r="C10663" t="str">
            <v>F522879</v>
          </cell>
          <cell r="D10663">
            <v>13</v>
          </cell>
          <cell r="E10663" t="str">
            <v>F</v>
          </cell>
        </row>
        <row r="10664">
          <cell r="B10664" t="str">
            <v>F522912</v>
          </cell>
          <cell r="C10664" t="str">
            <v>F522912</v>
          </cell>
          <cell r="D10664">
            <v>13</v>
          </cell>
          <cell r="E10664" t="str">
            <v>F</v>
          </cell>
        </row>
        <row r="10665">
          <cell r="B10665" t="str">
            <v>F522945</v>
          </cell>
          <cell r="C10665" t="str">
            <v>F522945</v>
          </cell>
          <cell r="D10665">
            <v>13</v>
          </cell>
          <cell r="E10665" t="str">
            <v>F</v>
          </cell>
        </row>
        <row r="10666">
          <cell r="B10666" t="str">
            <v>F523037</v>
          </cell>
          <cell r="C10666" t="str">
            <v>F523037</v>
          </cell>
          <cell r="D10666">
            <v>13</v>
          </cell>
          <cell r="E10666" t="str">
            <v>F</v>
          </cell>
        </row>
        <row r="10667">
          <cell r="B10667" t="str">
            <v>F523053</v>
          </cell>
          <cell r="C10667" t="str">
            <v>F523053</v>
          </cell>
          <cell r="D10667">
            <v>13</v>
          </cell>
          <cell r="E10667" t="str">
            <v>F</v>
          </cell>
        </row>
        <row r="10668">
          <cell r="B10668" t="str">
            <v>F523069</v>
          </cell>
          <cell r="C10668" t="str">
            <v>F523069</v>
          </cell>
          <cell r="D10668">
            <v>13</v>
          </cell>
          <cell r="E10668" t="str">
            <v>F</v>
          </cell>
        </row>
        <row r="10669">
          <cell r="B10669" t="str">
            <v>F523085</v>
          </cell>
          <cell r="C10669" t="str">
            <v>F523085</v>
          </cell>
          <cell r="D10669">
            <v>13</v>
          </cell>
          <cell r="E10669" t="str">
            <v>F</v>
          </cell>
        </row>
        <row r="10670">
          <cell r="B10670" t="str">
            <v>F523101</v>
          </cell>
          <cell r="C10670" t="str">
            <v>F523101</v>
          </cell>
          <cell r="D10670">
            <v>13</v>
          </cell>
          <cell r="E10670" t="str">
            <v>F</v>
          </cell>
        </row>
        <row r="10671">
          <cell r="B10671" t="str">
            <v>F523117</v>
          </cell>
          <cell r="C10671" t="str">
            <v>F523117</v>
          </cell>
          <cell r="D10671">
            <v>13</v>
          </cell>
          <cell r="E10671" t="str">
            <v>F</v>
          </cell>
        </row>
        <row r="10672">
          <cell r="B10672" t="str">
            <v>F523133</v>
          </cell>
          <cell r="C10672" t="str">
            <v>F523133</v>
          </cell>
          <cell r="D10672">
            <v>13</v>
          </cell>
          <cell r="E10672" t="str">
            <v>F</v>
          </cell>
        </row>
        <row r="10673">
          <cell r="B10673" t="str">
            <v>F523149</v>
          </cell>
          <cell r="C10673" t="str">
            <v>F523149</v>
          </cell>
          <cell r="D10673">
            <v>13</v>
          </cell>
          <cell r="E10673" t="str">
            <v>F</v>
          </cell>
        </row>
        <row r="10674">
          <cell r="B10674" t="str">
            <v>F523165</v>
          </cell>
          <cell r="C10674" t="str">
            <v>F523165</v>
          </cell>
          <cell r="D10674">
            <v>13</v>
          </cell>
          <cell r="E10674" t="str">
            <v>F</v>
          </cell>
        </row>
        <row r="10675">
          <cell r="B10675" t="str">
            <v>F523181</v>
          </cell>
          <cell r="C10675" t="str">
            <v>F523181</v>
          </cell>
          <cell r="D10675">
            <v>13</v>
          </cell>
          <cell r="E10675" t="str">
            <v>F</v>
          </cell>
        </row>
        <row r="10676">
          <cell r="B10676" t="str">
            <v>1000LUGOSUB</v>
          </cell>
          <cell r="C10676" t="str">
            <v>LUGOSUB</v>
          </cell>
          <cell r="D10676">
            <v>12</v>
          </cell>
          <cell r="E10676" t="str">
            <v>G</v>
          </cell>
        </row>
        <row r="10677">
          <cell r="B10677" t="str">
            <v>F500564</v>
          </cell>
          <cell r="C10677" t="str">
            <v>F500564</v>
          </cell>
          <cell r="D10677">
            <v>13</v>
          </cell>
          <cell r="E10677" t="str">
            <v>F</v>
          </cell>
        </row>
        <row r="10678">
          <cell r="B10678" t="str">
            <v>F500566</v>
          </cell>
          <cell r="C10678" t="str">
            <v>F500566</v>
          </cell>
          <cell r="D10678">
            <v>13</v>
          </cell>
          <cell r="E10678" t="str">
            <v>F</v>
          </cell>
        </row>
        <row r="10679">
          <cell r="B10679" t="str">
            <v>F520974</v>
          </cell>
          <cell r="C10679" t="str">
            <v>F520974</v>
          </cell>
          <cell r="D10679">
            <v>13</v>
          </cell>
          <cell r="E10679" t="str">
            <v>F</v>
          </cell>
        </row>
        <row r="10680">
          <cell r="B10680" t="str">
            <v>F521334</v>
          </cell>
          <cell r="C10680" t="str">
            <v>F521334</v>
          </cell>
          <cell r="D10680">
            <v>13</v>
          </cell>
          <cell r="E10680" t="str">
            <v>F</v>
          </cell>
        </row>
        <row r="10681">
          <cell r="B10681" t="str">
            <v>F521694</v>
          </cell>
          <cell r="C10681" t="str">
            <v>F521694</v>
          </cell>
          <cell r="D10681">
            <v>13</v>
          </cell>
          <cell r="E10681" t="str">
            <v>F</v>
          </cell>
        </row>
        <row r="10682">
          <cell r="B10682" t="str">
            <v>F522054</v>
          </cell>
          <cell r="C10682" t="str">
            <v>F522054</v>
          </cell>
          <cell r="D10682">
            <v>13</v>
          </cell>
          <cell r="E10682" t="str">
            <v>F</v>
          </cell>
        </row>
        <row r="10683">
          <cell r="B10683" t="str">
            <v>F522414</v>
          </cell>
          <cell r="C10683" t="str">
            <v>F522414</v>
          </cell>
          <cell r="D10683">
            <v>13</v>
          </cell>
          <cell r="E10683" t="str">
            <v>F</v>
          </cell>
        </row>
        <row r="10684">
          <cell r="B10684" t="str">
            <v>1000MOORSECT</v>
          </cell>
          <cell r="C10684" t="str">
            <v>MOORSECT</v>
          </cell>
          <cell r="D10684">
            <v>12</v>
          </cell>
          <cell r="E10684" t="str">
            <v>G</v>
          </cell>
        </row>
        <row r="10685">
          <cell r="B10685" t="str">
            <v>F500434</v>
          </cell>
          <cell r="C10685" t="str">
            <v>F500434</v>
          </cell>
          <cell r="D10685">
            <v>13</v>
          </cell>
          <cell r="E10685" t="str">
            <v>F</v>
          </cell>
        </row>
        <row r="10686">
          <cell r="B10686" t="str">
            <v>F500435</v>
          </cell>
          <cell r="C10686" t="str">
            <v>F500435</v>
          </cell>
          <cell r="D10686">
            <v>13</v>
          </cell>
          <cell r="E10686" t="str">
            <v>F</v>
          </cell>
        </row>
        <row r="10687">
          <cell r="B10687" t="str">
            <v>F520551</v>
          </cell>
          <cell r="C10687" t="str">
            <v>F520551</v>
          </cell>
          <cell r="D10687">
            <v>13</v>
          </cell>
          <cell r="E10687" t="str">
            <v>F</v>
          </cell>
        </row>
        <row r="10688">
          <cell r="B10688" t="str">
            <v>F520711</v>
          </cell>
          <cell r="C10688" t="str">
            <v>F520711</v>
          </cell>
          <cell r="D10688">
            <v>13</v>
          </cell>
          <cell r="E10688" t="str">
            <v>F</v>
          </cell>
        </row>
        <row r="10689">
          <cell r="B10689" t="str">
            <v>F520948</v>
          </cell>
          <cell r="C10689" t="str">
            <v>F520948</v>
          </cell>
          <cell r="D10689">
            <v>13</v>
          </cell>
          <cell r="E10689" t="str">
            <v>F</v>
          </cell>
        </row>
        <row r="10690">
          <cell r="B10690" t="str">
            <v>F521308</v>
          </cell>
          <cell r="C10690" t="str">
            <v>F521308</v>
          </cell>
          <cell r="D10690">
            <v>13</v>
          </cell>
          <cell r="E10690" t="str">
            <v>F</v>
          </cell>
        </row>
        <row r="10691">
          <cell r="B10691" t="str">
            <v>F521668</v>
          </cell>
          <cell r="C10691" t="str">
            <v>F521668</v>
          </cell>
          <cell r="D10691">
            <v>13</v>
          </cell>
          <cell r="E10691" t="str">
            <v>F</v>
          </cell>
        </row>
        <row r="10692">
          <cell r="B10692" t="str">
            <v>F522028</v>
          </cell>
          <cell r="C10692" t="str">
            <v>F522028</v>
          </cell>
          <cell r="D10692">
            <v>13</v>
          </cell>
          <cell r="E10692" t="str">
            <v>F</v>
          </cell>
        </row>
        <row r="10693">
          <cell r="B10693" t="str">
            <v>F522388</v>
          </cell>
          <cell r="C10693" t="str">
            <v>F522388</v>
          </cell>
          <cell r="D10693">
            <v>13</v>
          </cell>
          <cell r="E10693" t="str">
            <v>F</v>
          </cell>
        </row>
        <row r="10694">
          <cell r="B10694" t="str">
            <v>F522814</v>
          </cell>
          <cell r="C10694" t="str">
            <v>F522814</v>
          </cell>
          <cell r="D10694">
            <v>13</v>
          </cell>
          <cell r="E10694" t="str">
            <v>F</v>
          </cell>
        </row>
        <row r="10695">
          <cell r="B10695" t="str">
            <v>F522847</v>
          </cell>
          <cell r="C10695" t="str">
            <v>F522847</v>
          </cell>
          <cell r="D10695">
            <v>13</v>
          </cell>
          <cell r="E10695" t="str">
            <v>F</v>
          </cell>
        </row>
        <row r="10696">
          <cell r="B10696" t="str">
            <v>F522880</v>
          </cell>
          <cell r="C10696" t="str">
            <v>F522880</v>
          </cell>
          <cell r="D10696">
            <v>13</v>
          </cell>
          <cell r="E10696" t="str">
            <v>F</v>
          </cell>
        </row>
        <row r="10697">
          <cell r="B10697" t="str">
            <v>F522913</v>
          </cell>
          <cell r="C10697" t="str">
            <v>F522913</v>
          </cell>
          <cell r="D10697">
            <v>13</v>
          </cell>
          <cell r="E10697" t="str">
            <v>F</v>
          </cell>
        </row>
        <row r="10698">
          <cell r="B10698" t="str">
            <v>F522946</v>
          </cell>
          <cell r="C10698" t="str">
            <v>F522946</v>
          </cell>
          <cell r="D10698">
            <v>13</v>
          </cell>
          <cell r="E10698" t="str">
            <v>F</v>
          </cell>
        </row>
        <row r="10699">
          <cell r="B10699" t="str">
            <v>F523038</v>
          </cell>
          <cell r="C10699" t="str">
            <v>F523038</v>
          </cell>
          <cell r="D10699">
            <v>13</v>
          </cell>
          <cell r="E10699" t="str">
            <v>F</v>
          </cell>
        </row>
        <row r="10700">
          <cell r="B10700" t="str">
            <v>F523054</v>
          </cell>
          <cell r="C10700" t="str">
            <v>F523054</v>
          </cell>
          <cell r="D10700">
            <v>13</v>
          </cell>
          <cell r="E10700" t="str">
            <v>F</v>
          </cell>
        </row>
        <row r="10701">
          <cell r="B10701" t="str">
            <v>F523070</v>
          </cell>
          <cell r="C10701" t="str">
            <v>F523070</v>
          </cell>
          <cell r="D10701">
            <v>13</v>
          </cell>
          <cell r="E10701" t="str">
            <v>F</v>
          </cell>
        </row>
        <row r="10702">
          <cell r="B10702" t="str">
            <v>F523086</v>
          </cell>
          <cell r="C10702" t="str">
            <v>F523086</v>
          </cell>
          <cell r="D10702">
            <v>13</v>
          </cell>
          <cell r="E10702" t="str">
            <v>F</v>
          </cell>
        </row>
        <row r="10703">
          <cell r="B10703" t="str">
            <v>F523102</v>
          </cell>
          <cell r="C10703" t="str">
            <v>F523102</v>
          </cell>
          <cell r="D10703">
            <v>13</v>
          </cell>
          <cell r="E10703" t="str">
            <v>F</v>
          </cell>
        </row>
        <row r="10704">
          <cell r="B10704" t="str">
            <v>F523118</v>
          </cell>
          <cell r="C10704" t="str">
            <v>F523118</v>
          </cell>
          <cell r="D10704">
            <v>13</v>
          </cell>
          <cell r="E10704" t="str">
            <v>F</v>
          </cell>
        </row>
        <row r="10705">
          <cell r="B10705" t="str">
            <v>F523134</v>
          </cell>
          <cell r="C10705" t="str">
            <v>F523134</v>
          </cell>
          <cell r="D10705">
            <v>13</v>
          </cell>
          <cell r="E10705" t="str">
            <v>F</v>
          </cell>
        </row>
        <row r="10706">
          <cell r="B10706" t="str">
            <v>F523150</v>
          </cell>
          <cell r="C10706" t="str">
            <v>F523150</v>
          </cell>
          <cell r="D10706">
            <v>13</v>
          </cell>
          <cell r="E10706" t="str">
            <v>F</v>
          </cell>
        </row>
        <row r="10707">
          <cell r="B10707" t="str">
            <v>F523166</v>
          </cell>
          <cell r="C10707" t="str">
            <v>F523166</v>
          </cell>
          <cell r="D10707">
            <v>13</v>
          </cell>
          <cell r="E10707" t="str">
            <v>F</v>
          </cell>
        </row>
        <row r="10708">
          <cell r="B10708" t="str">
            <v>F523182</v>
          </cell>
          <cell r="C10708" t="str">
            <v>F523182</v>
          </cell>
          <cell r="D10708">
            <v>13</v>
          </cell>
          <cell r="E10708" t="str">
            <v>F</v>
          </cell>
        </row>
        <row r="10709">
          <cell r="B10709" t="str">
            <v>1000MOORSUB</v>
          </cell>
          <cell r="C10709" t="str">
            <v>MOORSUB</v>
          </cell>
          <cell r="D10709">
            <v>12</v>
          </cell>
          <cell r="E10709" t="str">
            <v>G</v>
          </cell>
        </row>
        <row r="10710">
          <cell r="B10710" t="str">
            <v>F500554</v>
          </cell>
          <cell r="C10710" t="str">
            <v>F500554</v>
          </cell>
          <cell r="D10710">
            <v>13</v>
          </cell>
          <cell r="E10710" t="str">
            <v>F</v>
          </cell>
        </row>
        <row r="10711">
          <cell r="B10711" t="str">
            <v>F500555</v>
          </cell>
          <cell r="C10711" t="str">
            <v>F500555</v>
          </cell>
          <cell r="D10711">
            <v>13</v>
          </cell>
          <cell r="E10711" t="str">
            <v>F</v>
          </cell>
        </row>
        <row r="10712">
          <cell r="B10712" t="str">
            <v>F500558</v>
          </cell>
          <cell r="C10712" t="str">
            <v>F500558</v>
          </cell>
          <cell r="D10712">
            <v>13</v>
          </cell>
          <cell r="E10712" t="str">
            <v>F</v>
          </cell>
        </row>
        <row r="10713">
          <cell r="B10713" t="str">
            <v>F520715</v>
          </cell>
          <cell r="C10713" t="str">
            <v>F520715</v>
          </cell>
          <cell r="D10713">
            <v>13</v>
          </cell>
          <cell r="E10713" t="str">
            <v>F</v>
          </cell>
        </row>
        <row r="10714">
          <cell r="B10714" t="str">
            <v>F520972</v>
          </cell>
          <cell r="C10714" t="str">
            <v>F520972</v>
          </cell>
          <cell r="D10714">
            <v>13</v>
          </cell>
          <cell r="E10714" t="str">
            <v>F</v>
          </cell>
        </row>
        <row r="10715">
          <cell r="B10715" t="str">
            <v>F521332</v>
          </cell>
          <cell r="C10715" t="str">
            <v>F521332</v>
          </cell>
          <cell r="D10715">
            <v>13</v>
          </cell>
          <cell r="E10715" t="str">
            <v>F</v>
          </cell>
        </row>
        <row r="10716">
          <cell r="B10716" t="str">
            <v>F521692</v>
          </cell>
          <cell r="C10716" t="str">
            <v>F521692</v>
          </cell>
          <cell r="D10716">
            <v>13</v>
          </cell>
          <cell r="E10716" t="str">
            <v>F</v>
          </cell>
        </row>
        <row r="10717">
          <cell r="B10717" t="str">
            <v>F522052</v>
          </cell>
          <cell r="C10717" t="str">
            <v>F522052</v>
          </cell>
          <cell r="D10717">
            <v>13</v>
          </cell>
          <cell r="E10717" t="str">
            <v>F</v>
          </cell>
        </row>
        <row r="10718">
          <cell r="B10718" t="str">
            <v>F522412</v>
          </cell>
          <cell r="C10718" t="str">
            <v>F522412</v>
          </cell>
          <cell r="D10718">
            <v>13</v>
          </cell>
          <cell r="E10718" t="str">
            <v>F</v>
          </cell>
        </row>
        <row r="10719">
          <cell r="B10719" t="str">
            <v>1000RECTSUB</v>
          </cell>
          <cell r="C10719" t="str">
            <v>RECTSUB</v>
          </cell>
          <cell r="D10719">
            <v>12</v>
          </cell>
          <cell r="E10719" t="str">
            <v>G</v>
          </cell>
        </row>
        <row r="10720">
          <cell r="B10720" t="str">
            <v>F500572</v>
          </cell>
          <cell r="C10720" t="str">
            <v>F500572</v>
          </cell>
          <cell r="D10720">
            <v>13</v>
          </cell>
          <cell r="E10720" t="str">
            <v>F</v>
          </cell>
        </row>
        <row r="10721">
          <cell r="B10721" t="str">
            <v>F500573</v>
          </cell>
          <cell r="C10721" t="str">
            <v>F500573</v>
          </cell>
          <cell r="D10721">
            <v>13</v>
          </cell>
          <cell r="E10721" t="str">
            <v>F</v>
          </cell>
        </row>
        <row r="10722">
          <cell r="B10722" t="str">
            <v>F520976</v>
          </cell>
          <cell r="C10722" t="str">
            <v>F520976</v>
          </cell>
          <cell r="D10722">
            <v>13</v>
          </cell>
          <cell r="E10722" t="str">
            <v>F</v>
          </cell>
        </row>
        <row r="10723">
          <cell r="B10723" t="str">
            <v>F521336</v>
          </cell>
          <cell r="C10723" t="str">
            <v>F521336</v>
          </cell>
          <cell r="D10723">
            <v>13</v>
          </cell>
          <cell r="E10723" t="str">
            <v>F</v>
          </cell>
        </row>
        <row r="10724">
          <cell r="B10724" t="str">
            <v>F521696</v>
          </cell>
          <cell r="C10724" t="str">
            <v>F521696</v>
          </cell>
          <cell r="D10724">
            <v>13</v>
          </cell>
          <cell r="E10724" t="str">
            <v>F</v>
          </cell>
        </row>
        <row r="10725">
          <cell r="B10725" t="str">
            <v>F522056</v>
          </cell>
          <cell r="C10725" t="str">
            <v>F522056</v>
          </cell>
          <cell r="D10725">
            <v>13</v>
          </cell>
          <cell r="E10725" t="str">
            <v>F</v>
          </cell>
        </row>
        <row r="10726">
          <cell r="B10726" t="str">
            <v>F522416</v>
          </cell>
          <cell r="C10726" t="str">
            <v>F522416</v>
          </cell>
          <cell r="D10726">
            <v>13</v>
          </cell>
          <cell r="E10726" t="str">
            <v>F</v>
          </cell>
        </row>
        <row r="10727">
          <cell r="B10727" t="str">
            <v>1000SAUGUSECT</v>
          </cell>
          <cell r="C10727" t="str">
            <v>SAUGUSECT</v>
          </cell>
          <cell r="D10727">
            <v>12</v>
          </cell>
          <cell r="E10727" t="str">
            <v>G</v>
          </cell>
        </row>
        <row r="10728">
          <cell r="B10728" t="str">
            <v>F500441</v>
          </cell>
          <cell r="C10728" t="str">
            <v>F500441</v>
          </cell>
          <cell r="D10728">
            <v>13</v>
          </cell>
          <cell r="E10728" t="str">
            <v>F</v>
          </cell>
        </row>
        <row r="10729">
          <cell r="B10729" t="str">
            <v>F500442</v>
          </cell>
          <cell r="C10729" t="str">
            <v>F500442</v>
          </cell>
          <cell r="D10729">
            <v>13</v>
          </cell>
          <cell r="E10729" t="str">
            <v>F</v>
          </cell>
        </row>
        <row r="10730">
          <cell r="B10730" t="str">
            <v>F520552</v>
          </cell>
          <cell r="C10730" t="str">
            <v>F520552</v>
          </cell>
          <cell r="D10730">
            <v>13</v>
          </cell>
          <cell r="E10730" t="str">
            <v>F</v>
          </cell>
        </row>
        <row r="10731">
          <cell r="B10731" t="str">
            <v>F520716</v>
          </cell>
          <cell r="C10731" t="str">
            <v>F520716</v>
          </cell>
          <cell r="D10731">
            <v>13</v>
          </cell>
          <cell r="E10731" t="str">
            <v>F</v>
          </cell>
        </row>
        <row r="10732">
          <cell r="B10732" t="str">
            <v>F520950</v>
          </cell>
          <cell r="C10732" t="str">
            <v>F520950</v>
          </cell>
          <cell r="D10732">
            <v>13</v>
          </cell>
          <cell r="E10732" t="str">
            <v>F</v>
          </cell>
        </row>
        <row r="10733">
          <cell r="B10733" t="str">
            <v>F521310</v>
          </cell>
          <cell r="C10733" t="str">
            <v>F521310</v>
          </cell>
          <cell r="D10733">
            <v>13</v>
          </cell>
          <cell r="E10733" t="str">
            <v>F</v>
          </cell>
        </row>
        <row r="10734">
          <cell r="B10734" t="str">
            <v>F521670</v>
          </cell>
          <cell r="C10734" t="str">
            <v>F521670</v>
          </cell>
          <cell r="D10734">
            <v>13</v>
          </cell>
          <cell r="E10734" t="str">
            <v>F</v>
          </cell>
        </row>
        <row r="10735">
          <cell r="B10735" t="str">
            <v>F522030</v>
          </cell>
          <cell r="C10735" t="str">
            <v>F522030</v>
          </cell>
          <cell r="D10735">
            <v>13</v>
          </cell>
          <cell r="E10735" t="str">
            <v>F</v>
          </cell>
        </row>
        <row r="10736">
          <cell r="B10736" t="str">
            <v>F522390</v>
          </cell>
          <cell r="C10736" t="str">
            <v>F522390</v>
          </cell>
          <cell r="D10736">
            <v>13</v>
          </cell>
          <cell r="E10736" t="str">
            <v>F</v>
          </cell>
        </row>
        <row r="10737">
          <cell r="B10737" t="str">
            <v>F522817</v>
          </cell>
          <cell r="C10737" t="str">
            <v>F522817</v>
          </cell>
          <cell r="D10737">
            <v>13</v>
          </cell>
          <cell r="E10737" t="str">
            <v>F</v>
          </cell>
        </row>
        <row r="10738">
          <cell r="B10738" t="str">
            <v>F522850</v>
          </cell>
          <cell r="C10738" t="str">
            <v>F522850</v>
          </cell>
          <cell r="D10738">
            <v>13</v>
          </cell>
          <cell r="E10738" t="str">
            <v>F</v>
          </cell>
        </row>
        <row r="10739">
          <cell r="B10739" t="str">
            <v>F522883</v>
          </cell>
          <cell r="C10739" t="str">
            <v>F522883</v>
          </cell>
          <cell r="D10739">
            <v>13</v>
          </cell>
          <cell r="E10739" t="str">
            <v>F</v>
          </cell>
        </row>
        <row r="10740">
          <cell r="B10740" t="str">
            <v>F522916</v>
          </cell>
          <cell r="C10740" t="str">
            <v>F522916</v>
          </cell>
          <cell r="D10740">
            <v>13</v>
          </cell>
          <cell r="E10740" t="str">
            <v>F</v>
          </cell>
        </row>
        <row r="10741">
          <cell r="B10741" t="str">
            <v>F522949</v>
          </cell>
          <cell r="C10741" t="str">
            <v>F522949</v>
          </cell>
          <cell r="D10741">
            <v>13</v>
          </cell>
          <cell r="E10741" t="str">
            <v>F</v>
          </cell>
        </row>
        <row r="10742">
          <cell r="B10742" t="str">
            <v>F523041</v>
          </cell>
          <cell r="C10742" t="str">
            <v>F523041</v>
          </cell>
          <cell r="D10742">
            <v>13</v>
          </cell>
          <cell r="E10742" t="str">
            <v>F</v>
          </cell>
        </row>
        <row r="10743">
          <cell r="B10743" t="str">
            <v>F523057</v>
          </cell>
          <cell r="C10743" t="str">
            <v>F523057</v>
          </cell>
          <cell r="D10743">
            <v>13</v>
          </cell>
          <cell r="E10743" t="str">
            <v>F</v>
          </cell>
        </row>
        <row r="10744">
          <cell r="B10744" t="str">
            <v>F523073</v>
          </cell>
          <cell r="C10744" t="str">
            <v>F523073</v>
          </cell>
          <cell r="D10744">
            <v>13</v>
          </cell>
          <cell r="E10744" t="str">
            <v>F</v>
          </cell>
        </row>
        <row r="10745">
          <cell r="B10745" t="str">
            <v>F523089</v>
          </cell>
          <cell r="C10745" t="str">
            <v>F523089</v>
          </cell>
          <cell r="D10745">
            <v>13</v>
          </cell>
          <cell r="E10745" t="str">
            <v>F</v>
          </cell>
        </row>
        <row r="10746">
          <cell r="B10746" t="str">
            <v>F523105</v>
          </cell>
          <cell r="C10746" t="str">
            <v>F523105</v>
          </cell>
          <cell r="D10746">
            <v>13</v>
          </cell>
          <cell r="E10746" t="str">
            <v>F</v>
          </cell>
        </row>
        <row r="10747">
          <cell r="B10747" t="str">
            <v>F523121</v>
          </cell>
          <cell r="C10747" t="str">
            <v>F523121</v>
          </cell>
          <cell r="D10747">
            <v>13</v>
          </cell>
          <cell r="E10747" t="str">
            <v>F</v>
          </cell>
        </row>
        <row r="10748">
          <cell r="B10748" t="str">
            <v>F523137</v>
          </cell>
          <cell r="C10748" t="str">
            <v>F523137</v>
          </cell>
          <cell r="D10748">
            <v>13</v>
          </cell>
          <cell r="E10748" t="str">
            <v>F</v>
          </cell>
        </row>
        <row r="10749">
          <cell r="B10749" t="str">
            <v>F523153</v>
          </cell>
          <cell r="C10749" t="str">
            <v>F523153</v>
          </cell>
          <cell r="D10749">
            <v>13</v>
          </cell>
          <cell r="E10749" t="str">
            <v>F</v>
          </cell>
        </row>
        <row r="10750">
          <cell r="B10750" t="str">
            <v>F523169</v>
          </cell>
          <cell r="C10750" t="str">
            <v>F523169</v>
          </cell>
          <cell r="D10750">
            <v>13</v>
          </cell>
          <cell r="E10750" t="str">
            <v>F</v>
          </cell>
        </row>
        <row r="10751">
          <cell r="B10751" t="str">
            <v>F523185</v>
          </cell>
          <cell r="C10751" t="str">
            <v>F523185</v>
          </cell>
          <cell r="D10751">
            <v>13</v>
          </cell>
          <cell r="E10751" t="str">
            <v>F</v>
          </cell>
        </row>
        <row r="10752">
          <cell r="B10752" t="str">
            <v>1000SCLARSECT</v>
          </cell>
          <cell r="C10752" t="str">
            <v>SCLARSECT</v>
          </cell>
          <cell r="D10752">
            <v>12</v>
          </cell>
          <cell r="E10752" t="str">
            <v>G</v>
          </cell>
        </row>
        <row r="10753">
          <cell r="B10753" t="str">
            <v>F500437</v>
          </cell>
          <cell r="C10753" t="str">
            <v>F500437</v>
          </cell>
          <cell r="D10753">
            <v>13</v>
          </cell>
          <cell r="E10753" t="str">
            <v>F</v>
          </cell>
        </row>
        <row r="10754">
          <cell r="B10754" t="str">
            <v>F500438</v>
          </cell>
          <cell r="C10754" t="str">
            <v>F500438</v>
          </cell>
          <cell r="D10754">
            <v>13</v>
          </cell>
          <cell r="E10754" t="str">
            <v>F</v>
          </cell>
        </row>
        <row r="10755">
          <cell r="B10755" t="str">
            <v>F500439</v>
          </cell>
          <cell r="C10755" t="str">
            <v>F500439</v>
          </cell>
          <cell r="D10755">
            <v>13</v>
          </cell>
          <cell r="E10755" t="str">
            <v>F</v>
          </cell>
        </row>
        <row r="10756">
          <cell r="B10756" t="str">
            <v>F500440</v>
          </cell>
          <cell r="C10756" t="str">
            <v>F500440</v>
          </cell>
          <cell r="D10756">
            <v>13</v>
          </cell>
          <cell r="E10756" t="str">
            <v>F</v>
          </cell>
        </row>
        <row r="10757">
          <cell r="B10757" t="str">
            <v>F520949</v>
          </cell>
          <cell r="C10757" t="str">
            <v>F520949</v>
          </cell>
          <cell r="D10757">
            <v>13</v>
          </cell>
          <cell r="E10757" t="str">
            <v>F</v>
          </cell>
        </row>
        <row r="10758">
          <cell r="B10758" t="str">
            <v>F521309</v>
          </cell>
          <cell r="C10758" t="str">
            <v>F521309</v>
          </cell>
          <cell r="D10758">
            <v>13</v>
          </cell>
          <cell r="E10758" t="str">
            <v>F</v>
          </cell>
        </row>
        <row r="10759">
          <cell r="B10759" t="str">
            <v>F521669</v>
          </cell>
          <cell r="C10759" t="str">
            <v>F521669</v>
          </cell>
          <cell r="D10759">
            <v>13</v>
          </cell>
          <cell r="E10759" t="str">
            <v>F</v>
          </cell>
        </row>
        <row r="10760">
          <cell r="B10760" t="str">
            <v>F522029</v>
          </cell>
          <cell r="C10760" t="str">
            <v>F522029</v>
          </cell>
          <cell r="D10760">
            <v>13</v>
          </cell>
          <cell r="E10760" t="str">
            <v>F</v>
          </cell>
        </row>
        <row r="10761">
          <cell r="B10761" t="str">
            <v>F522389</v>
          </cell>
          <cell r="C10761" t="str">
            <v>F522389</v>
          </cell>
          <cell r="D10761">
            <v>13</v>
          </cell>
          <cell r="E10761" t="str">
            <v>F</v>
          </cell>
        </row>
        <row r="10762">
          <cell r="B10762" t="str">
            <v>F522816</v>
          </cell>
          <cell r="C10762" t="str">
            <v>F522816</v>
          </cell>
          <cell r="D10762">
            <v>13</v>
          </cell>
          <cell r="E10762" t="str">
            <v>F</v>
          </cell>
        </row>
        <row r="10763">
          <cell r="B10763" t="str">
            <v>F522849</v>
          </cell>
          <cell r="C10763" t="str">
            <v>F522849</v>
          </cell>
          <cell r="D10763">
            <v>13</v>
          </cell>
          <cell r="E10763" t="str">
            <v>F</v>
          </cell>
        </row>
        <row r="10764">
          <cell r="B10764" t="str">
            <v>F522882</v>
          </cell>
          <cell r="C10764" t="str">
            <v>F522882</v>
          </cell>
          <cell r="D10764">
            <v>13</v>
          </cell>
          <cell r="E10764" t="str">
            <v>F</v>
          </cell>
        </row>
        <row r="10765">
          <cell r="B10765" t="str">
            <v>F522915</v>
          </cell>
          <cell r="C10765" t="str">
            <v>F522915</v>
          </cell>
          <cell r="D10765">
            <v>13</v>
          </cell>
          <cell r="E10765" t="str">
            <v>F</v>
          </cell>
        </row>
        <row r="10766">
          <cell r="B10766" t="str">
            <v>F522948</v>
          </cell>
          <cell r="C10766" t="str">
            <v>F522948</v>
          </cell>
          <cell r="D10766">
            <v>13</v>
          </cell>
          <cell r="E10766" t="str">
            <v>F</v>
          </cell>
        </row>
        <row r="10767">
          <cell r="B10767" t="str">
            <v>F523040</v>
          </cell>
          <cell r="C10767" t="str">
            <v>F523040</v>
          </cell>
          <cell r="D10767">
            <v>13</v>
          </cell>
          <cell r="E10767" t="str">
            <v>F</v>
          </cell>
        </row>
        <row r="10768">
          <cell r="B10768" t="str">
            <v>F523056</v>
          </cell>
          <cell r="C10768" t="str">
            <v>F523056</v>
          </cell>
          <cell r="D10768">
            <v>13</v>
          </cell>
          <cell r="E10768" t="str">
            <v>F</v>
          </cell>
        </row>
        <row r="10769">
          <cell r="B10769" t="str">
            <v>F523072</v>
          </cell>
          <cell r="C10769" t="str">
            <v>F523072</v>
          </cell>
          <cell r="D10769">
            <v>13</v>
          </cell>
          <cell r="E10769" t="str">
            <v>F</v>
          </cell>
        </row>
        <row r="10770">
          <cell r="B10770" t="str">
            <v>F523088</v>
          </cell>
          <cell r="C10770" t="str">
            <v>F523088</v>
          </cell>
          <cell r="D10770">
            <v>13</v>
          </cell>
          <cell r="E10770" t="str">
            <v>F</v>
          </cell>
        </row>
        <row r="10771">
          <cell r="B10771" t="str">
            <v>F523104</v>
          </cell>
          <cell r="C10771" t="str">
            <v>F523104</v>
          </cell>
          <cell r="D10771">
            <v>13</v>
          </cell>
          <cell r="E10771" t="str">
            <v>F</v>
          </cell>
        </row>
        <row r="10772">
          <cell r="B10772" t="str">
            <v>F523120</v>
          </cell>
          <cell r="C10772" t="str">
            <v>F523120</v>
          </cell>
          <cell r="D10772">
            <v>13</v>
          </cell>
          <cell r="E10772" t="str">
            <v>F</v>
          </cell>
        </row>
        <row r="10773">
          <cell r="B10773" t="str">
            <v>F523136</v>
          </cell>
          <cell r="C10773" t="str">
            <v>F523136</v>
          </cell>
          <cell r="D10773">
            <v>13</v>
          </cell>
          <cell r="E10773" t="str">
            <v>F</v>
          </cell>
        </row>
        <row r="10774">
          <cell r="B10774" t="str">
            <v>F523152</v>
          </cell>
          <cell r="C10774" t="str">
            <v>F523152</v>
          </cell>
          <cell r="D10774">
            <v>13</v>
          </cell>
          <cell r="E10774" t="str">
            <v>F</v>
          </cell>
        </row>
        <row r="10775">
          <cell r="B10775" t="str">
            <v>F523168</v>
          </cell>
          <cell r="C10775" t="str">
            <v>F523168</v>
          </cell>
          <cell r="D10775">
            <v>13</v>
          </cell>
          <cell r="E10775" t="str">
            <v>F</v>
          </cell>
        </row>
        <row r="10776">
          <cell r="B10776" t="str">
            <v>F523184</v>
          </cell>
          <cell r="C10776" t="str">
            <v>F523184</v>
          </cell>
          <cell r="D10776">
            <v>13</v>
          </cell>
          <cell r="E10776" t="str">
            <v>F</v>
          </cell>
        </row>
        <row r="10777">
          <cell r="B10777" t="str">
            <v>1000SJOASECT</v>
          </cell>
          <cell r="C10777" t="str">
            <v>SJOASECT</v>
          </cell>
          <cell r="D10777">
            <v>12</v>
          </cell>
          <cell r="E10777" t="str">
            <v>G</v>
          </cell>
        </row>
        <row r="10778">
          <cell r="B10778" t="str">
            <v>F500453</v>
          </cell>
          <cell r="C10778" t="str">
            <v>F500453</v>
          </cell>
          <cell r="D10778">
            <v>13</v>
          </cell>
          <cell r="E10778" t="str">
            <v>F</v>
          </cell>
        </row>
        <row r="10779">
          <cell r="B10779" t="str">
            <v>F500454</v>
          </cell>
          <cell r="C10779" t="str">
            <v>F500454</v>
          </cell>
          <cell r="D10779">
            <v>13</v>
          </cell>
          <cell r="E10779" t="str">
            <v>F</v>
          </cell>
        </row>
        <row r="10780">
          <cell r="B10780" t="str">
            <v>F500455</v>
          </cell>
          <cell r="C10780" t="str">
            <v>F500455</v>
          </cell>
          <cell r="D10780">
            <v>13</v>
          </cell>
          <cell r="E10780" t="str">
            <v>F</v>
          </cell>
        </row>
        <row r="10781">
          <cell r="B10781" t="str">
            <v>F500456</v>
          </cell>
          <cell r="C10781" t="str">
            <v>F500456</v>
          </cell>
          <cell r="D10781">
            <v>13</v>
          </cell>
          <cell r="E10781" t="str">
            <v>F</v>
          </cell>
        </row>
        <row r="10782">
          <cell r="B10782" t="str">
            <v>F500457</v>
          </cell>
          <cell r="C10782" t="str">
            <v>F500457</v>
          </cell>
          <cell r="D10782">
            <v>13</v>
          </cell>
          <cell r="E10782" t="str">
            <v>F</v>
          </cell>
        </row>
        <row r="10783">
          <cell r="B10783" t="str">
            <v>F500458</v>
          </cell>
          <cell r="C10783" t="str">
            <v>F500458</v>
          </cell>
          <cell r="D10783">
            <v>13</v>
          </cell>
          <cell r="E10783" t="str">
            <v>F</v>
          </cell>
        </row>
        <row r="10784">
          <cell r="B10784" t="str">
            <v>F500459</v>
          </cell>
          <cell r="C10784" t="str">
            <v>F500459</v>
          </cell>
          <cell r="D10784">
            <v>13</v>
          </cell>
          <cell r="E10784" t="str">
            <v>F</v>
          </cell>
        </row>
        <row r="10785">
          <cell r="B10785" t="str">
            <v>F500460</v>
          </cell>
          <cell r="C10785" t="str">
            <v>F500460</v>
          </cell>
          <cell r="D10785">
            <v>13</v>
          </cell>
          <cell r="E10785" t="str">
            <v>F</v>
          </cell>
        </row>
        <row r="10786">
          <cell r="B10786" t="str">
            <v>F520953</v>
          </cell>
          <cell r="C10786" t="str">
            <v>F520953</v>
          </cell>
          <cell r="D10786">
            <v>13</v>
          </cell>
          <cell r="E10786" t="str">
            <v>F</v>
          </cell>
        </row>
        <row r="10787">
          <cell r="B10787" t="str">
            <v>F521313</v>
          </cell>
          <cell r="C10787" t="str">
            <v>F521313</v>
          </cell>
          <cell r="D10787">
            <v>13</v>
          </cell>
          <cell r="E10787" t="str">
            <v>F</v>
          </cell>
        </row>
        <row r="10788">
          <cell r="B10788" t="str">
            <v>F521673</v>
          </cell>
          <cell r="C10788" t="str">
            <v>F521673</v>
          </cell>
          <cell r="D10788">
            <v>13</v>
          </cell>
          <cell r="E10788" t="str">
            <v>F</v>
          </cell>
        </row>
        <row r="10789">
          <cell r="B10789" t="str">
            <v>F522033</v>
          </cell>
          <cell r="C10789" t="str">
            <v>F522033</v>
          </cell>
          <cell r="D10789">
            <v>13</v>
          </cell>
          <cell r="E10789" t="str">
            <v>F</v>
          </cell>
        </row>
        <row r="10790">
          <cell r="B10790" t="str">
            <v>F522393</v>
          </cell>
          <cell r="C10790" t="str">
            <v>F522393</v>
          </cell>
          <cell r="D10790">
            <v>13</v>
          </cell>
          <cell r="E10790" t="str">
            <v>F</v>
          </cell>
        </row>
        <row r="10791">
          <cell r="B10791" t="str">
            <v>F522815</v>
          </cell>
          <cell r="C10791" t="str">
            <v>F522815</v>
          </cell>
          <cell r="D10791">
            <v>13</v>
          </cell>
          <cell r="E10791" t="str">
            <v>F</v>
          </cell>
        </row>
        <row r="10792">
          <cell r="B10792" t="str">
            <v>F522848</v>
          </cell>
          <cell r="C10792" t="str">
            <v>F522848</v>
          </cell>
          <cell r="D10792">
            <v>13</v>
          </cell>
          <cell r="E10792" t="str">
            <v>F</v>
          </cell>
        </row>
        <row r="10793">
          <cell r="B10793" t="str">
            <v>F522881</v>
          </cell>
          <cell r="C10793" t="str">
            <v>F522881</v>
          </cell>
          <cell r="D10793">
            <v>13</v>
          </cell>
          <cell r="E10793" t="str">
            <v>F</v>
          </cell>
        </row>
        <row r="10794">
          <cell r="B10794" t="str">
            <v>F522914</v>
          </cell>
          <cell r="C10794" t="str">
            <v>F522914</v>
          </cell>
          <cell r="D10794">
            <v>13</v>
          </cell>
          <cell r="E10794" t="str">
            <v>F</v>
          </cell>
        </row>
        <row r="10795">
          <cell r="B10795" t="str">
            <v>F522947</v>
          </cell>
          <cell r="C10795" t="str">
            <v>F522947</v>
          </cell>
          <cell r="D10795">
            <v>13</v>
          </cell>
          <cell r="E10795" t="str">
            <v>F</v>
          </cell>
        </row>
        <row r="10796">
          <cell r="B10796" t="str">
            <v>F523039</v>
          </cell>
          <cell r="C10796" t="str">
            <v>F523039</v>
          </cell>
          <cell r="D10796">
            <v>13</v>
          </cell>
          <cell r="E10796" t="str">
            <v>F</v>
          </cell>
        </row>
        <row r="10797">
          <cell r="B10797" t="str">
            <v>F523055</v>
          </cell>
          <cell r="C10797" t="str">
            <v>F523055</v>
          </cell>
          <cell r="D10797">
            <v>13</v>
          </cell>
          <cell r="E10797" t="str">
            <v>F</v>
          </cell>
        </row>
        <row r="10798">
          <cell r="B10798" t="str">
            <v>F523071</v>
          </cell>
          <cell r="C10798" t="str">
            <v>F523071</v>
          </cell>
          <cell r="D10798">
            <v>13</v>
          </cell>
          <cell r="E10798" t="str">
            <v>F</v>
          </cell>
        </row>
        <row r="10799">
          <cell r="B10799" t="str">
            <v>F523087</v>
          </cell>
          <cell r="C10799" t="str">
            <v>F523087</v>
          </cell>
          <cell r="D10799">
            <v>13</v>
          </cell>
          <cell r="E10799" t="str">
            <v>F</v>
          </cell>
        </row>
        <row r="10800">
          <cell r="B10800" t="str">
            <v>F523103</v>
          </cell>
          <cell r="C10800" t="str">
            <v>F523103</v>
          </cell>
          <cell r="D10800">
            <v>13</v>
          </cell>
          <cell r="E10800" t="str">
            <v>F</v>
          </cell>
        </row>
        <row r="10801">
          <cell r="B10801" t="str">
            <v>F523119</v>
          </cell>
          <cell r="C10801" t="str">
            <v>F523119</v>
          </cell>
          <cell r="D10801">
            <v>13</v>
          </cell>
          <cell r="E10801" t="str">
            <v>F</v>
          </cell>
        </row>
        <row r="10802">
          <cell r="B10802" t="str">
            <v>F523135</v>
          </cell>
          <cell r="C10802" t="str">
            <v>F523135</v>
          </cell>
          <cell r="D10802">
            <v>13</v>
          </cell>
          <cell r="E10802" t="str">
            <v>F</v>
          </cell>
        </row>
        <row r="10803">
          <cell r="B10803" t="str">
            <v>F523151</v>
          </cell>
          <cell r="C10803" t="str">
            <v>F523151</v>
          </cell>
          <cell r="D10803">
            <v>13</v>
          </cell>
          <cell r="E10803" t="str">
            <v>F</v>
          </cell>
        </row>
        <row r="10804">
          <cell r="B10804" t="str">
            <v>F523167</v>
          </cell>
          <cell r="C10804" t="str">
            <v>F523167</v>
          </cell>
          <cell r="D10804">
            <v>13</v>
          </cell>
          <cell r="E10804" t="str">
            <v>F</v>
          </cell>
        </row>
        <row r="10805">
          <cell r="B10805" t="str">
            <v>F523183</v>
          </cell>
          <cell r="C10805" t="str">
            <v>F523183</v>
          </cell>
          <cell r="D10805">
            <v>13</v>
          </cell>
          <cell r="E10805" t="str">
            <v>F</v>
          </cell>
        </row>
        <row r="10806">
          <cell r="B10806" t="str">
            <v>1000VINCSECT</v>
          </cell>
          <cell r="C10806" t="str">
            <v>VINCSECT</v>
          </cell>
          <cell r="D10806">
            <v>12</v>
          </cell>
          <cell r="E10806" t="str">
            <v>G</v>
          </cell>
        </row>
        <row r="10807">
          <cell r="B10807" t="str">
            <v>F500445</v>
          </cell>
          <cell r="C10807" t="str">
            <v>F500445</v>
          </cell>
          <cell r="D10807">
            <v>13</v>
          </cell>
          <cell r="E10807" t="str">
            <v>F</v>
          </cell>
        </row>
        <row r="10808">
          <cell r="B10808" t="str">
            <v>F500446</v>
          </cell>
          <cell r="C10808" t="str">
            <v>F500446</v>
          </cell>
          <cell r="D10808">
            <v>13</v>
          </cell>
          <cell r="E10808" t="str">
            <v>F</v>
          </cell>
        </row>
        <row r="10809">
          <cell r="B10809" t="str">
            <v>F500447</v>
          </cell>
          <cell r="C10809" t="str">
            <v>F500447</v>
          </cell>
          <cell r="D10809">
            <v>13</v>
          </cell>
          <cell r="E10809" t="str">
            <v>F</v>
          </cell>
        </row>
        <row r="10810">
          <cell r="B10810" t="str">
            <v>F500448</v>
          </cell>
          <cell r="C10810" t="str">
            <v>F500448</v>
          </cell>
          <cell r="D10810">
            <v>13</v>
          </cell>
          <cell r="E10810" t="str">
            <v>F</v>
          </cell>
        </row>
        <row r="10811">
          <cell r="B10811" t="str">
            <v>F500449</v>
          </cell>
          <cell r="C10811" t="str">
            <v>F500449</v>
          </cell>
          <cell r="D10811">
            <v>13</v>
          </cell>
          <cell r="E10811" t="str">
            <v>F</v>
          </cell>
        </row>
        <row r="10812">
          <cell r="B10812" t="str">
            <v>F500451</v>
          </cell>
          <cell r="C10812" t="str">
            <v>F500451</v>
          </cell>
          <cell r="D10812">
            <v>13</v>
          </cell>
          <cell r="E10812" t="str">
            <v>F</v>
          </cell>
        </row>
        <row r="10813">
          <cell r="B10813" t="str">
            <v>F500452</v>
          </cell>
          <cell r="C10813" t="str">
            <v>F500452</v>
          </cell>
          <cell r="D10813">
            <v>13</v>
          </cell>
          <cell r="E10813" t="str">
            <v>F</v>
          </cell>
        </row>
        <row r="10814">
          <cell r="B10814" t="str">
            <v>F520951</v>
          </cell>
          <cell r="C10814" t="str">
            <v>F520951</v>
          </cell>
          <cell r="D10814">
            <v>13</v>
          </cell>
          <cell r="E10814" t="str">
            <v>F</v>
          </cell>
        </row>
        <row r="10815">
          <cell r="B10815" t="str">
            <v>F521311</v>
          </cell>
          <cell r="C10815" t="str">
            <v>F521311</v>
          </cell>
          <cell r="D10815">
            <v>13</v>
          </cell>
          <cell r="E10815" t="str">
            <v>F</v>
          </cell>
        </row>
        <row r="10816">
          <cell r="B10816" t="str">
            <v>F521671</v>
          </cell>
          <cell r="C10816" t="str">
            <v>F521671</v>
          </cell>
          <cell r="D10816">
            <v>13</v>
          </cell>
          <cell r="E10816" t="str">
            <v>F</v>
          </cell>
        </row>
        <row r="10817">
          <cell r="B10817" t="str">
            <v>F522031</v>
          </cell>
          <cell r="C10817" t="str">
            <v>F522031</v>
          </cell>
          <cell r="D10817">
            <v>13</v>
          </cell>
          <cell r="E10817" t="str">
            <v>F</v>
          </cell>
        </row>
        <row r="10818">
          <cell r="B10818" t="str">
            <v>F522391</v>
          </cell>
          <cell r="C10818" t="str">
            <v>F522391</v>
          </cell>
          <cell r="D10818">
            <v>13</v>
          </cell>
          <cell r="E10818" t="str">
            <v>F</v>
          </cell>
        </row>
        <row r="10819">
          <cell r="B10819" t="str">
            <v>F522818</v>
          </cell>
          <cell r="C10819" t="str">
            <v>F522818</v>
          </cell>
          <cell r="D10819">
            <v>13</v>
          </cell>
          <cell r="E10819" t="str">
            <v>F</v>
          </cell>
        </row>
        <row r="10820">
          <cell r="B10820" t="str">
            <v>F522851</v>
          </cell>
          <cell r="C10820" t="str">
            <v>F522851</v>
          </cell>
          <cell r="D10820">
            <v>13</v>
          </cell>
          <cell r="E10820" t="str">
            <v>F</v>
          </cell>
        </row>
        <row r="10821">
          <cell r="B10821" t="str">
            <v>F522884</v>
          </cell>
          <cell r="C10821" t="str">
            <v>F522884</v>
          </cell>
          <cell r="D10821">
            <v>13</v>
          </cell>
          <cell r="E10821" t="str">
            <v>F</v>
          </cell>
        </row>
        <row r="10822">
          <cell r="B10822" t="str">
            <v>F522917</v>
          </cell>
          <cell r="C10822" t="str">
            <v>F522917</v>
          </cell>
          <cell r="D10822">
            <v>13</v>
          </cell>
          <cell r="E10822" t="str">
            <v>F</v>
          </cell>
        </row>
        <row r="10823">
          <cell r="B10823" t="str">
            <v>F522950</v>
          </cell>
          <cell r="C10823" t="str">
            <v>F522950</v>
          </cell>
          <cell r="D10823">
            <v>13</v>
          </cell>
          <cell r="E10823" t="str">
            <v>F</v>
          </cell>
        </row>
        <row r="10824">
          <cell r="B10824" t="str">
            <v>F523042</v>
          </cell>
          <cell r="C10824" t="str">
            <v>F523042</v>
          </cell>
          <cell r="D10824">
            <v>13</v>
          </cell>
          <cell r="E10824" t="str">
            <v>F</v>
          </cell>
        </row>
        <row r="10825">
          <cell r="B10825" t="str">
            <v>F523058</v>
          </cell>
          <cell r="C10825" t="str">
            <v>F523058</v>
          </cell>
          <cell r="D10825">
            <v>13</v>
          </cell>
          <cell r="E10825" t="str">
            <v>F</v>
          </cell>
        </row>
        <row r="10826">
          <cell r="B10826" t="str">
            <v>F523074</v>
          </cell>
          <cell r="C10826" t="str">
            <v>F523074</v>
          </cell>
          <cell r="D10826">
            <v>13</v>
          </cell>
          <cell r="E10826" t="str">
            <v>F</v>
          </cell>
        </row>
        <row r="10827">
          <cell r="B10827" t="str">
            <v>F523090</v>
          </cell>
          <cell r="C10827" t="str">
            <v>F523090</v>
          </cell>
          <cell r="D10827">
            <v>13</v>
          </cell>
          <cell r="E10827" t="str">
            <v>F</v>
          </cell>
        </row>
        <row r="10828">
          <cell r="B10828" t="str">
            <v>F523106</v>
          </cell>
          <cell r="C10828" t="str">
            <v>F523106</v>
          </cell>
          <cell r="D10828">
            <v>13</v>
          </cell>
          <cell r="E10828" t="str">
            <v>F</v>
          </cell>
        </row>
        <row r="10829">
          <cell r="B10829" t="str">
            <v>F523122</v>
          </cell>
          <cell r="C10829" t="str">
            <v>F523122</v>
          </cell>
          <cell r="D10829">
            <v>13</v>
          </cell>
          <cell r="E10829" t="str">
            <v>F</v>
          </cell>
        </row>
        <row r="10830">
          <cell r="B10830" t="str">
            <v>F523138</v>
          </cell>
          <cell r="C10830" t="str">
            <v>F523138</v>
          </cell>
          <cell r="D10830">
            <v>13</v>
          </cell>
          <cell r="E10830" t="str">
            <v>F</v>
          </cell>
        </row>
        <row r="10831">
          <cell r="B10831" t="str">
            <v>F523154</v>
          </cell>
          <cell r="C10831" t="str">
            <v>F523154</v>
          </cell>
          <cell r="D10831">
            <v>13</v>
          </cell>
          <cell r="E10831" t="str">
            <v>F</v>
          </cell>
        </row>
        <row r="10832">
          <cell r="B10832" t="str">
            <v>F523170</v>
          </cell>
          <cell r="C10832" t="str">
            <v>F523170</v>
          </cell>
          <cell r="D10832">
            <v>13</v>
          </cell>
          <cell r="E10832" t="str">
            <v>F</v>
          </cell>
        </row>
        <row r="10833">
          <cell r="B10833" t="str">
            <v>F523186</v>
          </cell>
          <cell r="C10833" t="str">
            <v>F523186</v>
          </cell>
          <cell r="D10833">
            <v>13</v>
          </cell>
          <cell r="E10833" t="str">
            <v>F</v>
          </cell>
        </row>
        <row r="10834">
          <cell r="B10834" t="str">
            <v>1000VINCSUB</v>
          </cell>
          <cell r="C10834" t="str">
            <v>VINCSUB</v>
          </cell>
          <cell r="D10834">
            <v>12</v>
          </cell>
          <cell r="E10834" t="str">
            <v>G</v>
          </cell>
        </row>
        <row r="10835">
          <cell r="B10835" t="str">
            <v>F500559</v>
          </cell>
          <cell r="C10835" t="str">
            <v>F500559</v>
          </cell>
          <cell r="D10835">
            <v>13</v>
          </cell>
          <cell r="E10835" t="str">
            <v>F</v>
          </cell>
        </row>
        <row r="10836">
          <cell r="B10836" t="str">
            <v>F500560</v>
          </cell>
          <cell r="C10836" t="str">
            <v>F500560</v>
          </cell>
          <cell r="D10836">
            <v>13</v>
          </cell>
          <cell r="E10836" t="str">
            <v>F</v>
          </cell>
        </row>
        <row r="10837">
          <cell r="B10837" t="str">
            <v>F500561</v>
          </cell>
          <cell r="C10837" t="str">
            <v>F500561</v>
          </cell>
          <cell r="D10837">
            <v>13</v>
          </cell>
          <cell r="E10837" t="str">
            <v>F</v>
          </cell>
        </row>
        <row r="10838">
          <cell r="B10838" t="str">
            <v>F500562</v>
          </cell>
          <cell r="C10838" t="str">
            <v>F500562</v>
          </cell>
          <cell r="D10838">
            <v>13</v>
          </cell>
          <cell r="E10838" t="str">
            <v>F</v>
          </cell>
        </row>
        <row r="10839">
          <cell r="B10839" t="str">
            <v>F500563</v>
          </cell>
          <cell r="C10839" t="str">
            <v>F500563</v>
          </cell>
          <cell r="D10839">
            <v>13</v>
          </cell>
          <cell r="E10839" t="str">
            <v>F</v>
          </cell>
        </row>
        <row r="10840">
          <cell r="B10840" t="str">
            <v>F520973</v>
          </cell>
          <cell r="C10840" t="str">
            <v>F520973</v>
          </cell>
          <cell r="D10840">
            <v>13</v>
          </cell>
          <cell r="E10840" t="str">
            <v>F</v>
          </cell>
        </row>
        <row r="10841">
          <cell r="B10841" t="str">
            <v>F521333</v>
          </cell>
          <cell r="C10841" t="str">
            <v>F521333</v>
          </cell>
          <cell r="D10841">
            <v>13</v>
          </cell>
          <cell r="E10841" t="str">
            <v>F</v>
          </cell>
        </row>
        <row r="10842">
          <cell r="B10842" t="str">
            <v>F521693</v>
          </cell>
          <cell r="C10842" t="str">
            <v>F521693</v>
          </cell>
          <cell r="D10842">
            <v>13</v>
          </cell>
          <cell r="E10842" t="str">
            <v>F</v>
          </cell>
        </row>
        <row r="10843">
          <cell r="B10843" t="str">
            <v>F522053</v>
          </cell>
          <cell r="C10843" t="str">
            <v>F522053</v>
          </cell>
          <cell r="D10843">
            <v>13</v>
          </cell>
          <cell r="E10843" t="str">
            <v>F</v>
          </cell>
        </row>
        <row r="10844">
          <cell r="B10844" t="str">
            <v>F522413</v>
          </cell>
          <cell r="C10844" t="str">
            <v>F522413</v>
          </cell>
          <cell r="D10844">
            <v>13</v>
          </cell>
          <cell r="E10844" t="str">
            <v>F</v>
          </cell>
        </row>
        <row r="10845">
          <cell r="B10845" t="str">
            <v>1000NOELDS</v>
          </cell>
          <cell r="C10845" t="str">
            <v>NOELDS</v>
          </cell>
          <cell r="D10845">
            <v>12</v>
          </cell>
          <cell r="E10845" t="str">
            <v>G</v>
          </cell>
        </row>
        <row r="10846">
          <cell r="B10846" t="str">
            <v>F500568</v>
          </cell>
          <cell r="C10846" t="str">
            <v>F500568</v>
          </cell>
          <cell r="D10846">
            <v>13</v>
          </cell>
          <cell r="E10846" t="str">
            <v>F</v>
          </cell>
        </row>
        <row r="10847">
          <cell r="B10847" t="str">
            <v>F500569</v>
          </cell>
          <cell r="C10847" t="str">
            <v>F500569</v>
          </cell>
          <cell r="D10847">
            <v>13</v>
          </cell>
          <cell r="E10847" t="str">
            <v>F</v>
          </cell>
        </row>
        <row r="10848">
          <cell r="B10848" t="str">
            <v>F500571</v>
          </cell>
          <cell r="C10848" t="str">
            <v>F500571</v>
          </cell>
          <cell r="D10848">
            <v>13</v>
          </cell>
          <cell r="E10848" t="str">
            <v>F</v>
          </cell>
        </row>
        <row r="10849">
          <cell r="B10849" t="str">
            <v>F520773</v>
          </cell>
          <cell r="C10849" t="str">
            <v>F520773</v>
          </cell>
          <cell r="D10849">
            <v>13</v>
          </cell>
          <cell r="E10849" t="str">
            <v>F</v>
          </cell>
        </row>
        <row r="10850">
          <cell r="B10850" t="str">
            <v>F520774</v>
          </cell>
          <cell r="C10850" t="str">
            <v>F520774</v>
          </cell>
          <cell r="D10850">
            <v>13</v>
          </cell>
          <cell r="E10850" t="str">
            <v>F</v>
          </cell>
        </row>
        <row r="10851">
          <cell r="B10851" t="str">
            <v>F520813</v>
          </cell>
          <cell r="C10851" t="str">
            <v>F520813</v>
          </cell>
          <cell r="D10851">
            <v>13</v>
          </cell>
          <cell r="E10851" t="str">
            <v>F</v>
          </cell>
        </row>
        <row r="10852">
          <cell r="B10852" t="str">
            <v>F520824</v>
          </cell>
          <cell r="C10852" t="str">
            <v>F520824</v>
          </cell>
          <cell r="D10852">
            <v>13</v>
          </cell>
          <cell r="E10852" t="str">
            <v>F</v>
          </cell>
        </row>
        <row r="10853">
          <cell r="B10853" t="str">
            <v>F520825</v>
          </cell>
          <cell r="C10853" t="str">
            <v>F520825</v>
          </cell>
          <cell r="D10853">
            <v>13</v>
          </cell>
          <cell r="E10853" t="str">
            <v>F</v>
          </cell>
        </row>
        <row r="10854">
          <cell r="B10854" t="str">
            <v>F520975</v>
          </cell>
          <cell r="C10854" t="str">
            <v>F520975</v>
          </cell>
          <cell r="D10854">
            <v>13</v>
          </cell>
          <cell r="E10854" t="str">
            <v>F</v>
          </cell>
        </row>
        <row r="10855">
          <cell r="B10855" t="str">
            <v>F521335</v>
          </cell>
          <cell r="C10855" t="str">
            <v>F521335</v>
          </cell>
          <cell r="D10855">
            <v>13</v>
          </cell>
          <cell r="E10855" t="str">
            <v>F</v>
          </cell>
        </row>
        <row r="10856">
          <cell r="B10856" t="str">
            <v>F521695</v>
          </cell>
          <cell r="C10856" t="str">
            <v>F521695</v>
          </cell>
          <cell r="D10856">
            <v>13</v>
          </cell>
          <cell r="E10856" t="str">
            <v>F</v>
          </cell>
        </row>
        <row r="10857">
          <cell r="B10857" t="str">
            <v>F522055</v>
          </cell>
          <cell r="C10857" t="str">
            <v>F522055</v>
          </cell>
          <cell r="D10857">
            <v>13</v>
          </cell>
          <cell r="E10857" t="str">
            <v>F</v>
          </cell>
        </row>
        <row r="10858">
          <cell r="B10858" t="str">
            <v>F522415</v>
          </cell>
          <cell r="C10858" t="str">
            <v>F522415</v>
          </cell>
          <cell r="D10858">
            <v>13</v>
          </cell>
          <cell r="E10858" t="str">
            <v>F</v>
          </cell>
        </row>
        <row r="10859">
          <cell r="B10859" t="str">
            <v>F523367</v>
          </cell>
          <cell r="C10859" t="str">
            <v>F523367</v>
          </cell>
          <cell r="D10859">
            <v>13</v>
          </cell>
          <cell r="E10859" t="str">
            <v>F</v>
          </cell>
        </row>
        <row r="10860">
          <cell r="B10860" t="str">
            <v>F523380</v>
          </cell>
          <cell r="C10860" t="str">
            <v>F523380</v>
          </cell>
          <cell r="D10860">
            <v>13</v>
          </cell>
          <cell r="E10860" t="str">
            <v>F</v>
          </cell>
        </row>
        <row r="10861">
          <cell r="B10861" t="str">
            <v>F523417</v>
          </cell>
          <cell r="C10861" t="str">
            <v>F523417</v>
          </cell>
          <cell r="D10861">
            <v>13</v>
          </cell>
          <cell r="E10861" t="str">
            <v>F</v>
          </cell>
        </row>
        <row r="10862">
          <cell r="B10862" t="str">
            <v>1000WGRMGCEN</v>
          </cell>
          <cell r="C10862" t="str">
            <v>WGRMGCEN</v>
          </cell>
          <cell r="D10862">
            <v>10</v>
          </cell>
          <cell r="E10862" t="str">
            <v>G</v>
          </cell>
        </row>
        <row r="10863">
          <cell r="B10863" t="str">
            <v>F520695</v>
          </cell>
          <cell r="C10863" t="str">
            <v>F520695</v>
          </cell>
          <cell r="D10863">
            <v>11</v>
          </cell>
          <cell r="E10863" t="str">
            <v>F</v>
          </cell>
        </row>
        <row r="10864">
          <cell r="B10864" t="str">
            <v>F521192</v>
          </cell>
          <cell r="C10864" t="str">
            <v>F521192</v>
          </cell>
          <cell r="D10864">
            <v>11</v>
          </cell>
          <cell r="E10864" t="str">
            <v>F</v>
          </cell>
        </row>
        <row r="10865">
          <cell r="B10865" t="str">
            <v>F521552</v>
          </cell>
          <cell r="C10865" t="str">
            <v>F521552</v>
          </cell>
          <cell r="D10865">
            <v>11</v>
          </cell>
          <cell r="E10865" t="str">
            <v>F</v>
          </cell>
        </row>
        <row r="10866">
          <cell r="B10866" t="str">
            <v>F521912</v>
          </cell>
          <cell r="C10866" t="str">
            <v>F521912</v>
          </cell>
          <cell r="D10866">
            <v>11</v>
          </cell>
          <cell r="E10866" t="str">
            <v>F</v>
          </cell>
        </row>
        <row r="10867">
          <cell r="B10867" t="str">
            <v>F522272</v>
          </cell>
          <cell r="C10867" t="str">
            <v>F522272</v>
          </cell>
          <cell r="D10867">
            <v>11</v>
          </cell>
          <cell r="E10867" t="str">
            <v>F</v>
          </cell>
        </row>
        <row r="10868">
          <cell r="B10868" t="str">
            <v>F522632</v>
          </cell>
          <cell r="C10868" t="str">
            <v>F522632</v>
          </cell>
          <cell r="D10868">
            <v>11</v>
          </cell>
          <cell r="E10868" t="str">
            <v>F</v>
          </cell>
        </row>
        <row r="10869">
          <cell r="B10869" t="str">
            <v>F523373</v>
          </cell>
          <cell r="C10869" t="str">
            <v>F523373</v>
          </cell>
          <cell r="D10869">
            <v>11</v>
          </cell>
          <cell r="E10869" t="str">
            <v>F</v>
          </cell>
        </row>
        <row r="10870">
          <cell r="B10870" t="str">
            <v>1000ELNIDOSUB</v>
          </cell>
          <cell r="C10870" t="str">
            <v>ELNIDOSUB</v>
          </cell>
          <cell r="D10870">
            <v>12</v>
          </cell>
          <cell r="E10870" t="str">
            <v>G</v>
          </cell>
        </row>
        <row r="10871">
          <cell r="B10871" t="str">
            <v>F500550</v>
          </cell>
          <cell r="C10871" t="str">
            <v>F500550</v>
          </cell>
          <cell r="D10871">
            <v>13</v>
          </cell>
          <cell r="E10871" t="str">
            <v>F</v>
          </cell>
        </row>
        <row r="10872">
          <cell r="B10872" t="str">
            <v>F500551</v>
          </cell>
          <cell r="C10872" t="str">
            <v>F500551</v>
          </cell>
          <cell r="D10872">
            <v>13</v>
          </cell>
          <cell r="E10872" t="str">
            <v>F</v>
          </cell>
        </row>
        <row r="10873">
          <cell r="B10873" t="str">
            <v>F500552</v>
          </cell>
          <cell r="C10873" t="str">
            <v>F500552</v>
          </cell>
          <cell r="D10873">
            <v>13</v>
          </cell>
          <cell r="E10873" t="str">
            <v>F</v>
          </cell>
        </row>
        <row r="10874">
          <cell r="B10874" t="str">
            <v>F500553</v>
          </cell>
          <cell r="C10874" t="str">
            <v>F500553</v>
          </cell>
          <cell r="D10874">
            <v>13</v>
          </cell>
          <cell r="E10874" t="str">
            <v>F</v>
          </cell>
        </row>
        <row r="10875">
          <cell r="B10875" t="str">
            <v>F520971</v>
          </cell>
          <cell r="C10875" t="str">
            <v>F520971</v>
          </cell>
          <cell r="D10875">
            <v>13</v>
          </cell>
          <cell r="E10875" t="str">
            <v>F</v>
          </cell>
        </row>
        <row r="10876">
          <cell r="B10876" t="str">
            <v>F521331</v>
          </cell>
          <cell r="C10876" t="str">
            <v>F521331</v>
          </cell>
          <cell r="D10876">
            <v>13</v>
          </cell>
          <cell r="E10876" t="str">
            <v>F</v>
          </cell>
        </row>
        <row r="10877">
          <cell r="B10877" t="str">
            <v>F521691</v>
          </cell>
          <cell r="C10877" t="str">
            <v>F521691</v>
          </cell>
          <cell r="D10877">
            <v>13</v>
          </cell>
          <cell r="E10877" t="str">
            <v>F</v>
          </cell>
        </row>
        <row r="10878">
          <cell r="B10878" t="str">
            <v>F522051</v>
          </cell>
          <cell r="C10878" t="str">
            <v>F522051</v>
          </cell>
          <cell r="D10878">
            <v>13</v>
          </cell>
          <cell r="E10878" t="str">
            <v>F</v>
          </cell>
        </row>
        <row r="10879">
          <cell r="B10879" t="str">
            <v>F522411</v>
          </cell>
          <cell r="C10879" t="str">
            <v>F522411</v>
          </cell>
          <cell r="D10879">
            <v>13</v>
          </cell>
          <cell r="E10879" t="str">
            <v>F</v>
          </cell>
        </row>
        <row r="10880">
          <cell r="B10880" t="str">
            <v>1000ELNIDSECT</v>
          </cell>
          <cell r="C10880" t="str">
            <v>ELNIDSECT</v>
          </cell>
          <cell r="D10880">
            <v>12</v>
          </cell>
          <cell r="E10880" t="str">
            <v>G</v>
          </cell>
        </row>
        <row r="10881">
          <cell r="B10881" t="str">
            <v>F500473</v>
          </cell>
          <cell r="C10881" t="str">
            <v>F500473</v>
          </cell>
          <cell r="D10881">
            <v>13</v>
          </cell>
          <cell r="E10881" t="str">
            <v>F</v>
          </cell>
        </row>
        <row r="10882">
          <cell r="B10882" t="str">
            <v>F500474</v>
          </cell>
          <cell r="C10882" t="str">
            <v>F500474</v>
          </cell>
          <cell r="D10882">
            <v>13</v>
          </cell>
          <cell r="E10882" t="str">
            <v>F</v>
          </cell>
        </row>
        <row r="10883">
          <cell r="B10883" t="str">
            <v>F500475</v>
          </cell>
          <cell r="C10883" t="str">
            <v>F500475</v>
          </cell>
          <cell r="D10883">
            <v>13</v>
          </cell>
          <cell r="E10883" t="str">
            <v>F</v>
          </cell>
        </row>
        <row r="10884">
          <cell r="B10884" t="str">
            <v>F500476</v>
          </cell>
          <cell r="C10884" t="str">
            <v>F500476</v>
          </cell>
          <cell r="D10884">
            <v>13</v>
          </cell>
          <cell r="E10884" t="str">
            <v>F</v>
          </cell>
        </row>
        <row r="10885">
          <cell r="B10885" t="str">
            <v>F500477</v>
          </cell>
          <cell r="C10885" t="str">
            <v>F500477</v>
          </cell>
          <cell r="D10885">
            <v>13</v>
          </cell>
          <cell r="E10885" t="str">
            <v>F</v>
          </cell>
        </row>
        <row r="10886">
          <cell r="B10886" t="str">
            <v>F500478</v>
          </cell>
          <cell r="C10886" t="str">
            <v>F500478</v>
          </cell>
          <cell r="D10886">
            <v>13</v>
          </cell>
          <cell r="E10886" t="str">
            <v>F</v>
          </cell>
        </row>
        <row r="10887">
          <cell r="B10887" t="str">
            <v>F500479</v>
          </cell>
          <cell r="C10887" t="str">
            <v>F500479</v>
          </cell>
          <cell r="D10887">
            <v>13</v>
          </cell>
          <cell r="E10887" t="str">
            <v>F</v>
          </cell>
        </row>
        <row r="10888">
          <cell r="B10888" t="str">
            <v>F500480</v>
          </cell>
          <cell r="C10888" t="str">
            <v>F500480</v>
          </cell>
          <cell r="D10888">
            <v>13</v>
          </cell>
          <cell r="E10888" t="str">
            <v>F</v>
          </cell>
        </row>
        <row r="10889">
          <cell r="B10889" t="str">
            <v>F520955</v>
          </cell>
          <cell r="C10889" t="str">
            <v>F520955</v>
          </cell>
          <cell r="D10889">
            <v>13</v>
          </cell>
          <cell r="E10889" t="str">
            <v>F</v>
          </cell>
        </row>
        <row r="10890">
          <cell r="B10890" t="str">
            <v>F521315</v>
          </cell>
          <cell r="C10890" t="str">
            <v>F521315</v>
          </cell>
          <cell r="D10890">
            <v>13</v>
          </cell>
          <cell r="E10890" t="str">
            <v>F</v>
          </cell>
        </row>
        <row r="10891">
          <cell r="B10891" t="str">
            <v>F521675</v>
          </cell>
          <cell r="C10891" t="str">
            <v>F521675</v>
          </cell>
          <cell r="D10891">
            <v>13</v>
          </cell>
          <cell r="E10891" t="str">
            <v>F</v>
          </cell>
        </row>
        <row r="10892">
          <cell r="B10892" t="str">
            <v>F522035</v>
          </cell>
          <cell r="C10892" t="str">
            <v>F522035</v>
          </cell>
          <cell r="D10892">
            <v>13</v>
          </cell>
          <cell r="E10892" t="str">
            <v>F</v>
          </cell>
        </row>
        <row r="10893">
          <cell r="B10893" t="str">
            <v>F522395</v>
          </cell>
          <cell r="C10893" t="str">
            <v>F522395</v>
          </cell>
          <cell r="D10893">
            <v>13</v>
          </cell>
          <cell r="E10893" t="str">
            <v>F</v>
          </cell>
        </row>
        <row r="10894">
          <cell r="B10894" t="str">
            <v>F522819</v>
          </cell>
          <cell r="C10894" t="str">
            <v>F522819</v>
          </cell>
          <cell r="D10894">
            <v>13</v>
          </cell>
          <cell r="E10894" t="str">
            <v>F</v>
          </cell>
        </row>
        <row r="10895">
          <cell r="B10895" t="str">
            <v>F522852</v>
          </cell>
          <cell r="C10895" t="str">
            <v>F522852</v>
          </cell>
          <cell r="D10895">
            <v>13</v>
          </cell>
          <cell r="E10895" t="str">
            <v>F</v>
          </cell>
        </row>
        <row r="10896">
          <cell r="B10896" t="str">
            <v>F522885</v>
          </cell>
          <cell r="C10896" t="str">
            <v>F522885</v>
          </cell>
          <cell r="D10896">
            <v>13</v>
          </cell>
          <cell r="E10896" t="str">
            <v>F</v>
          </cell>
        </row>
        <row r="10897">
          <cell r="B10897" t="str">
            <v>F522918</v>
          </cell>
          <cell r="C10897" t="str">
            <v>F522918</v>
          </cell>
          <cell r="D10897">
            <v>13</v>
          </cell>
          <cell r="E10897" t="str">
            <v>F</v>
          </cell>
        </row>
        <row r="10898">
          <cell r="B10898" t="str">
            <v>F522951</v>
          </cell>
          <cell r="C10898" t="str">
            <v>F522951</v>
          </cell>
          <cell r="D10898">
            <v>13</v>
          </cell>
          <cell r="E10898" t="str">
            <v>F</v>
          </cell>
        </row>
        <row r="10899">
          <cell r="B10899" t="str">
            <v>F523043</v>
          </cell>
          <cell r="C10899" t="str">
            <v>F523043</v>
          </cell>
          <cell r="D10899">
            <v>13</v>
          </cell>
          <cell r="E10899" t="str">
            <v>F</v>
          </cell>
        </row>
        <row r="10900">
          <cell r="B10900" t="str">
            <v>F523059</v>
          </cell>
          <cell r="C10900" t="str">
            <v>F523059</v>
          </cell>
          <cell r="D10900">
            <v>13</v>
          </cell>
          <cell r="E10900" t="str">
            <v>F</v>
          </cell>
        </row>
        <row r="10901">
          <cell r="B10901" t="str">
            <v>F523075</v>
          </cell>
          <cell r="C10901" t="str">
            <v>F523075</v>
          </cell>
          <cell r="D10901">
            <v>13</v>
          </cell>
          <cell r="E10901" t="str">
            <v>F</v>
          </cell>
        </row>
        <row r="10902">
          <cell r="B10902" t="str">
            <v>F523091</v>
          </cell>
          <cell r="C10902" t="str">
            <v>F523091</v>
          </cell>
          <cell r="D10902">
            <v>13</v>
          </cell>
          <cell r="E10902" t="str">
            <v>F</v>
          </cell>
        </row>
        <row r="10903">
          <cell r="B10903" t="str">
            <v>F523107</v>
          </cell>
          <cell r="C10903" t="str">
            <v>F523107</v>
          </cell>
          <cell r="D10903">
            <v>13</v>
          </cell>
          <cell r="E10903" t="str">
            <v>F</v>
          </cell>
        </row>
        <row r="10904">
          <cell r="B10904" t="str">
            <v>F523123</v>
          </cell>
          <cell r="C10904" t="str">
            <v>F523123</v>
          </cell>
          <cell r="D10904">
            <v>13</v>
          </cell>
          <cell r="E10904" t="str">
            <v>F</v>
          </cell>
        </row>
        <row r="10905">
          <cell r="B10905" t="str">
            <v>F523139</v>
          </cell>
          <cell r="C10905" t="str">
            <v>F523139</v>
          </cell>
          <cell r="D10905">
            <v>13</v>
          </cell>
          <cell r="E10905" t="str">
            <v>F</v>
          </cell>
        </row>
        <row r="10906">
          <cell r="B10906" t="str">
            <v>F523155</v>
          </cell>
          <cell r="C10906" t="str">
            <v>F523155</v>
          </cell>
          <cell r="D10906">
            <v>13</v>
          </cell>
          <cell r="E10906" t="str">
            <v>F</v>
          </cell>
        </row>
        <row r="10907">
          <cell r="B10907" t="str">
            <v>F523171</v>
          </cell>
          <cell r="C10907" t="str">
            <v>F523171</v>
          </cell>
          <cell r="D10907">
            <v>13</v>
          </cell>
          <cell r="E10907" t="str">
            <v>F</v>
          </cell>
        </row>
        <row r="10908">
          <cell r="B10908" t="str">
            <v>F523187</v>
          </cell>
          <cell r="C10908" t="str">
            <v>F523187</v>
          </cell>
          <cell r="D10908">
            <v>13</v>
          </cell>
          <cell r="E10908" t="str">
            <v>F</v>
          </cell>
        </row>
        <row r="10909">
          <cell r="B10909" t="str">
            <v>1000ELOPDOM</v>
          </cell>
          <cell r="C10909" t="str">
            <v>ELOPDOM</v>
          </cell>
          <cell r="D10909">
            <v>12</v>
          </cell>
          <cell r="E10909" t="str">
            <v>G</v>
          </cell>
        </row>
        <row r="10910">
          <cell r="B10910" t="str">
            <v>F500412</v>
          </cell>
          <cell r="C10910" t="str">
            <v>F500412</v>
          </cell>
          <cell r="D10910">
            <v>13</v>
          </cell>
          <cell r="E10910" t="str">
            <v>F</v>
          </cell>
        </row>
        <row r="10911">
          <cell r="B10911" t="str">
            <v>F500413</v>
          </cell>
          <cell r="C10911" t="str">
            <v>F500413</v>
          </cell>
          <cell r="D10911">
            <v>13</v>
          </cell>
          <cell r="E10911" t="str">
            <v>F</v>
          </cell>
        </row>
        <row r="10912">
          <cell r="B10912" t="str">
            <v>F500414</v>
          </cell>
          <cell r="C10912" t="str">
            <v>F500414</v>
          </cell>
          <cell r="D10912">
            <v>13</v>
          </cell>
          <cell r="E10912" t="str">
            <v>F</v>
          </cell>
        </row>
        <row r="10913">
          <cell r="B10913" t="str">
            <v>F520944</v>
          </cell>
          <cell r="C10913" t="str">
            <v>F520944</v>
          </cell>
          <cell r="D10913">
            <v>13</v>
          </cell>
          <cell r="E10913" t="str">
            <v>F</v>
          </cell>
        </row>
        <row r="10914">
          <cell r="B10914" t="str">
            <v>F521304</v>
          </cell>
          <cell r="C10914" t="str">
            <v>F521304</v>
          </cell>
          <cell r="D10914">
            <v>13</v>
          </cell>
          <cell r="E10914" t="str">
            <v>F</v>
          </cell>
        </row>
        <row r="10915">
          <cell r="B10915" t="str">
            <v>F521664</v>
          </cell>
          <cell r="C10915" t="str">
            <v>F521664</v>
          </cell>
          <cell r="D10915">
            <v>13</v>
          </cell>
          <cell r="E10915" t="str">
            <v>F</v>
          </cell>
        </row>
        <row r="10916">
          <cell r="B10916" t="str">
            <v>F522024</v>
          </cell>
          <cell r="C10916" t="str">
            <v>F522024</v>
          </cell>
          <cell r="D10916">
            <v>13</v>
          </cell>
          <cell r="E10916" t="str">
            <v>F</v>
          </cell>
        </row>
        <row r="10917">
          <cell r="B10917" t="str">
            <v>F522384</v>
          </cell>
          <cell r="C10917" t="str">
            <v>F522384</v>
          </cell>
          <cell r="D10917">
            <v>13</v>
          </cell>
          <cell r="E10917" t="str">
            <v>F</v>
          </cell>
        </row>
        <row r="10918">
          <cell r="B10918" t="str">
            <v>1000LIGHTSECT</v>
          </cell>
          <cell r="C10918" t="str">
            <v>LIGHTSECT</v>
          </cell>
          <cell r="D10918">
            <v>12</v>
          </cell>
          <cell r="E10918" t="str">
            <v>G</v>
          </cell>
        </row>
        <row r="10919">
          <cell r="B10919" t="str">
            <v>F500461</v>
          </cell>
          <cell r="C10919" t="str">
            <v>F500461</v>
          </cell>
          <cell r="D10919">
            <v>13</v>
          </cell>
          <cell r="E10919" t="str">
            <v>F</v>
          </cell>
        </row>
        <row r="10920">
          <cell r="B10920" t="str">
            <v>F500462</v>
          </cell>
          <cell r="C10920" t="str">
            <v>F500462</v>
          </cell>
          <cell r="D10920">
            <v>13</v>
          </cell>
          <cell r="E10920" t="str">
            <v>F</v>
          </cell>
        </row>
        <row r="10921">
          <cell r="B10921" t="str">
            <v>F500463</v>
          </cell>
          <cell r="C10921" t="str">
            <v>F500463</v>
          </cell>
          <cell r="D10921">
            <v>13</v>
          </cell>
          <cell r="E10921" t="str">
            <v>F</v>
          </cell>
        </row>
        <row r="10922">
          <cell r="B10922" t="str">
            <v>F500464</v>
          </cell>
          <cell r="C10922" t="str">
            <v>F500464</v>
          </cell>
          <cell r="D10922">
            <v>13</v>
          </cell>
          <cell r="E10922" t="str">
            <v>F</v>
          </cell>
        </row>
        <row r="10923">
          <cell r="B10923" t="str">
            <v>F500465</v>
          </cell>
          <cell r="C10923" t="str">
            <v>F500465</v>
          </cell>
          <cell r="D10923">
            <v>13</v>
          </cell>
          <cell r="E10923" t="str">
            <v>F</v>
          </cell>
        </row>
        <row r="10924">
          <cell r="B10924" t="str">
            <v>F500466</v>
          </cell>
          <cell r="C10924" t="str">
            <v>F500466</v>
          </cell>
          <cell r="D10924">
            <v>13</v>
          </cell>
          <cell r="E10924" t="str">
            <v>F</v>
          </cell>
        </row>
        <row r="10925">
          <cell r="B10925" t="str">
            <v>F500467</v>
          </cell>
          <cell r="C10925" t="str">
            <v>F500467</v>
          </cell>
          <cell r="D10925">
            <v>13</v>
          </cell>
          <cell r="E10925" t="str">
            <v>F</v>
          </cell>
        </row>
        <row r="10926">
          <cell r="B10926" t="str">
            <v>F500468</v>
          </cell>
          <cell r="C10926" t="str">
            <v>F500468</v>
          </cell>
          <cell r="D10926">
            <v>13</v>
          </cell>
          <cell r="E10926" t="str">
            <v>F</v>
          </cell>
        </row>
        <row r="10927">
          <cell r="B10927" t="str">
            <v>F500469</v>
          </cell>
          <cell r="C10927" t="str">
            <v>F500469</v>
          </cell>
          <cell r="D10927">
            <v>13</v>
          </cell>
          <cell r="E10927" t="str">
            <v>F</v>
          </cell>
        </row>
        <row r="10928">
          <cell r="B10928" t="str">
            <v>F500470</v>
          </cell>
          <cell r="C10928" t="str">
            <v>F500470</v>
          </cell>
          <cell r="D10928">
            <v>13</v>
          </cell>
          <cell r="E10928" t="str">
            <v>F</v>
          </cell>
        </row>
        <row r="10929">
          <cell r="B10929" t="str">
            <v>F500471</v>
          </cell>
          <cell r="C10929" t="str">
            <v>F500471</v>
          </cell>
          <cell r="D10929">
            <v>13</v>
          </cell>
          <cell r="E10929" t="str">
            <v>F</v>
          </cell>
        </row>
        <row r="10930">
          <cell r="B10930" t="str">
            <v>F500472</v>
          </cell>
          <cell r="C10930" t="str">
            <v>F500472</v>
          </cell>
          <cell r="D10930">
            <v>13</v>
          </cell>
          <cell r="E10930" t="str">
            <v>F</v>
          </cell>
        </row>
        <row r="10931">
          <cell r="B10931" t="str">
            <v>F520954</v>
          </cell>
          <cell r="C10931" t="str">
            <v>F520954</v>
          </cell>
          <cell r="D10931">
            <v>13</v>
          </cell>
          <cell r="E10931" t="str">
            <v>F</v>
          </cell>
        </row>
        <row r="10932">
          <cell r="B10932" t="str">
            <v>F521314</v>
          </cell>
          <cell r="C10932" t="str">
            <v>F521314</v>
          </cell>
          <cell r="D10932">
            <v>13</v>
          </cell>
          <cell r="E10932" t="str">
            <v>F</v>
          </cell>
        </row>
        <row r="10933">
          <cell r="B10933" t="str">
            <v>F521674</v>
          </cell>
          <cell r="C10933" t="str">
            <v>F521674</v>
          </cell>
          <cell r="D10933">
            <v>13</v>
          </cell>
          <cell r="E10933" t="str">
            <v>F</v>
          </cell>
        </row>
        <row r="10934">
          <cell r="B10934" t="str">
            <v>F522034</v>
          </cell>
          <cell r="C10934" t="str">
            <v>F522034</v>
          </cell>
          <cell r="D10934">
            <v>13</v>
          </cell>
          <cell r="E10934" t="str">
            <v>F</v>
          </cell>
        </row>
        <row r="10935">
          <cell r="B10935" t="str">
            <v>F522394</v>
          </cell>
          <cell r="C10935" t="str">
            <v>F522394</v>
          </cell>
          <cell r="D10935">
            <v>13</v>
          </cell>
          <cell r="E10935" t="str">
            <v>F</v>
          </cell>
        </row>
        <row r="10936">
          <cell r="B10936" t="str">
            <v>F522820</v>
          </cell>
          <cell r="C10936" t="str">
            <v>F522820</v>
          </cell>
          <cell r="D10936">
            <v>13</v>
          </cell>
          <cell r="E10936" t="str">
            <v>F</v>
          </cell>
        </row>
        <row r="10937">
          <cell r="B10937" t="str">
            <v>F522853</v>
          </cell>
          <cell r="C10937" t="str">
            <v>F522853</v>
          </cell>
          <cell r="D10937">
            <v>13</v>
          </cell>
          <cell r="E10937" t="str">
            <v>F</v>
          </cell>
        </row>
        <row r="10938">
          <cell r="B10938" t="str">
            <v>F522886</v>
          </cell>
          <cell r="C10938" t="str">
            <v>F522886</v>
          </cell>
          <cell r="D10938">
            <v>13</v>
          </cell>
          <cell r="E10938" t="str">
            <v>F</v>
          </cell>
        </row>
        <row r="10939">
          <cell r="B10939" t="str">
            <v>F522919</v>
          </cell>
          <cell r="C10939" t="str">
            <v>F522919</v>
          </cell>
          <cell r="D10939">
            <v>13</v>
          </cell>
          <cell r="E10939" t="str">
            <v>F</v>
          </cell>
        </row>
        <row r="10940">
          <cell r="B10940" t="str">
            <v>F522952</v>
          </cell>
          <cell r="C10940" t="str">
            <v>F522952</v>
          </cell>
          <cell r="D10940">
            <v>13</v>
          </cell>
          <cell r="E10940" t="str">
            <v>F</v>
          </cell>
        </row>
        <row r="10941">
          <cell r="B10941" t="str">
            <v>F523044</v>
          </cell>
          <cell r="C10941" t="str">
            <v>F523044</v>
          </cell>
          <cell r="D10941">
            <v>13</v>
          </cell>
          <cell r="E10941" t="str">
            <v>F</v>
          </cell>
        </row>
        <row r="10942">
          <cell r="B10942" t="str">
            <v>F523060</v>
          </cell>
          <cell r="C10942" t="str">
            <v>F523060</v>
          </cell>
          <cell r="D10942">
            <v>13</v>
          </cell>
          <cell r="E10942" t="str">
            <v>F</v>
          </cell>
        </row>
        <row r="10943">
          <cell r="B10943" t="str">
            <v>F523076</v>
          </cell>
          <cell r="C10943" t="str">
            <v>F523076</v>
          </cell>
          <cell r="D10943">
            <v>13</v>
          </cell>
          <cell r="E10943" t="str">
            <v>F</v>
          </cell>
        </row>
        <row r="10944">
          <cell r="B10944" t="str">
            <v>F523092</v>
          </cell>
          <cell r="C10944" t="str">
            <v>F523092</v>
          </cell>
          <cell r="D10944">
            <v>13</v>
          </cell>
          <cell r="E10944" t="str">
            <v>F</v>
          </cell>
        </row>
        <row r="10945">
          <cell r="B10945" t="str">
            <v>F523108</v>
          </cell>
          <cell r="C10945" t="str">
            <v>F523108</v>
          </cell>
          <cell r="D10945">
            <v>13</v>
          </cell>
          <cell r="E10945" t="str">
            <v>F</v>
          </cell>
        </row>
        <row r="10946">
          <cell r="B10946" t="str">
            <v>F523124</v>
          </cell>
          <cell r="C10946" t="str">
            <v>F523124</v>
          </cell>
          <cell r="D10946">
            <v>13</v>
          </cell>
          <cell r="E10946" t="str">
            <v>F</v>
          </cell>
        </row>
        <row r="10947">
          <cell r="B10947" t="str">
            <v>F523140</v>
          </cell>
          <cell r="C10947" t="str">
            <v>F523140</v>
          </cell>
          <cell r="D10947">
            <v>13</v>
          </cell>
          <cell r="E10947" t="str">
            <v>F</v>
          </cell>
        </row>
        <row r="10948">
          <cell r="B10948" t="str">
            <v>F523156</v>
          </cell>
          <cell r="C10948" t="str">
            <v>F523156</v>
          </cell>
          <cell r="D10948">
            <v>13</v>
          </cell>
          <cell r="E10948" t="str">
            <v>F</v>
          </cell>
        </row>
        <row r="10949">
          <cell r="B10949" t="str">
            <v>F523172</v>
          </cell>
          <cell r="C10949" t="str">
            <v>F523172</v>
          </cell>
          <cell r="D10949">
            <v>13</v>
          </cell>
          <cell r="E10949" t="str">
            <v>F</v>
          </cell>
        </row>
        <row r="10950">
          <cell r="B10950" t="str">
            <v>F523188</v>
          </cell>
          <cell r="C10950" t="str">
            <v>F523188</v>
          </cell>
          <cell r="D10950">
            <v>13</v>
          </cell>
          <cell r="E10950" t="str">
            <v>F</v>
          </cell>
        </row>
        <row r="10951">
          <cell r="B10951" t="str">
            <v>1000LTPIPESUB</v>
          </cell>
          <cell r="C10951" t="str">
            <v>LTPIPESUB</v>
          </cell>
          <cell r="D10951">
            <v>12</v>
          </cell>
          <cell r="E10951" t="str">
            <v>G</v>
          </cell>
        </row>
        <row r="10952">
          <cell r="B10952" t="str">
            <v>F500547</v>
          </cell>
          <cell r="C10952" t="str">
            <v>F500547</v>
          </cell>
          <cell r="D10952">
            <v>13</v>
          </cell>
          <cell r="E10952" t="str">
            <v>F</v>
          </cell>
        </row>
        <row r="10953">
          <cell r="B10953" t="str">
            <v>F500549</v>
          </cell>
          <cell r="C10953" t="str">
            <v>F500549</v>
          </cell>
          <cell r="D10953">
            <v>13</v>
          </cell>
          <cell r="E10953" t="str">
            <v>F</v>
          </cell>
        </row>
        <row r="10954">
          <cell r="B10954" t="str">
            <v>F520970</v>
          </cell>
          <cell r="C10954" t="str">
            <v>F520970</v>
          </cell>
          <cell r="D10954">
            <v>13</v>
          </cell>
          <cell r="E10954" t="str">
            <v>F</v>
          </cell>
        </row>
        <row r="10955">
          <cell r="B10955" t="str">
            <v>F521330</v>
          </cell>
          <cell r="C10955" t="str">
            <v>F521330</v>
          </cell>
          <cell r="D10955">
            <v>13</v>
          </cell>
          <cell r="E10955" t="str">
            <v>F</v>
          </cell>
        </row>
        <row r="10956">
          <cell r="B10956" t="str">
            <v>F521690</v>
          </cell>
          <cell r="C10956" t="str">
            <v>F521690</v>
          </cell>
          <cell r="D10956">
            <v>13</v>
          </cell>
          <cell r="E10956" t="str">
            <v>F</v>
          </cell>
        </row>
        <row r="10957">
          <cell r="B10957" t="str">
            <v>F522050</v>
          </cell>
          <cell r="C10957" t="str">
            <v>F522050</v>
          </cell>
          <cell r="D10957">
            <v>13</v>
          </cell>
          <cell r="E10957" t="str">
            <v>F</v>
          </cell>
        </row>
        <row r="10958">
          <cell r="B10958" t="str">
            <v>F522410</v>
          </cell>
          <cell r="C10958" t="str">
            <v>F522410</v>
          </cell>
          <cell r="D10958">
            <v>13</v>
          </cell>
          <cell r="E10958" t="str">
            <v>F</v>
          </cell>
        </row>
        <row r="10959">
          <cell r="B10959" t="str">
            <v>F525814</v>
          </cell>
          <cell r="C10959" t="str">
            <v>F525814</v>
          </cell>
          <cell r="D10959">
            <v>13</v>
          </cell>
          <cell r="E10959" t="str">
            <v>F</v>
          </cell>
        </row>
        <row r="10960">
          <cell r="B10960" t="str">
            <v>1000SEDIV</v>
          </cell>
          <cell r="C10960" t="str">
            <v>SEDIV</v>
          </cell>
          <cell r="D10960">
            <v>8</v>
          </cell>
          <cell r="E10960" t="str">
            <v>G</v>
          </cell>
        </row>
        <row r="10961">
          <cell r="B10961" t="str">
            <v>1000EGRMGCEN</v>
          </cell>
          <cell r="C10961" t="str">
            <v>EGRMGCEN</v>
          </cell>
          <cell r="D10961">
            <v>10</v>
          </cell>
          <cell r="E10961" t="str">
            <v>G</v>
          </cell>
        </row>
        <row r="10962">
          <cell r="B10962" t="str">
            <v>F520699</v>
          </cell>
          <cell r="C10962" t="str">
            <v>F520699</v>
          </cell>
          <cell r="D10962">
            <v>11</v>
          </cell>
          <cell r="E10962" t="str">
            <v>F</v>
          </cell>
        </row>
        <row r="10963">
          <cell r="B10963" t="str">
            <v>F521194</v>
          </cell>
          <cell r="C10963" t="str">
            <v>F521194</v>
          </cell>
          <cell r="D10963">
            <v>11</v>
          </cell>
          <cell r="E10963" t="str">
            <v>F</v>
          </cell>
        </row>
        <row r="10964">
          <cell r="B10964" t="str">
            <v>F521554</v>
          </cell>
          <cell r="C10964" t="str">
            <v>F521554</v>
          </cell>
          <cell r="D10964">
            <v>11</v>
          </cell>
          <cell r="E10964" t="str">
            <v>F</v>
          </cell>
        </row>
        <row r="10965">
          <cell r="B10965" t="str">
            <v>F521914</v>
          </cell>
          <cell r="C10965" t="str">
            <v>F521914</v>
          </cell>
          <cell r="D10965">
            <v>11</v>
          </cell>
          <cell r="E10965" t="str">
            <v>F</v>
          </cell>
        </row>
        <row r="10966">
          <cell r="B10966" t="str">
            <v>F522274</v>
          </cell>
          <cell r="C10966" t="str">
            <v>F522274</v>
          </cell>
          <cell r="D10966">
            <v>11</v>
          </cell>
          <cell r="E10966" t="str">
            <v>F</v>
          </cell>
        </row>
        <row r="10967">
          <cell r="B10967" t="str">
            <v>F522634</v>
          </cell>
          <cell r="C10967" t="str">
            <v>F522634</v>
          </cell>
          <cell r="D10967">
            <v>11</v>
          </cell>
          <cell r="E10967" t="str">
            <v>F</v>
          </cell>
        </row>
        <row r="10968">
          <cell r="B10968" t="str">
            <v>F523372</v>
          </cell>
          <cell r="C10968" t="str">
            <v>F523372</v>
          </cell>
          <cell r="D10968">
            <v>11</v>
          </cell>
          <cell r="E10968" t="str">
            <v>F</v>
          </cell>
        </row>
        <row r="10969">
          <cell r="B10969" t="str">
            <v>1000DEVRSECT</v>
          </cell>
          <cell r="C10969" t="str">
            <v>DEVRSECT</v>
          </cell>
          <cell r="D10969">
            <v>12</v>
          </cell>
          <cell r="E10969" t="str">
            <v>G</v>
          </cell>
        </row>
        <row r="10970">
          <cell r="B10970" t="str">
            <v>F500536</v>
          </cell>
          <cell r="C10970" t="str">
            <v>F500536</v>
          </cell>
          <cell r="D10970">
            <v>13</v>
          </cell>
          <cell r="E10970" t="str">
            <v>F</v>
          </cell>
        </row>
        <row r="10971">
          <cell r="B10971" t="str">
            <v>F500537</v>
          </cell>
          <cell r="C10971" t="str">
            <v>F500537</v>
          </cell>
          <cell r="D10971">
            <v>13</v>
          </cell>
          <cell r="E10971" t="str">
            <v>F</v>
          </cell>
        </row>
        <row r="10972">
          <cell r="B10972" t="str">
            <v>F500538</v>
          </cell>
          <cell r="C10972" t="str">
            <v>F500538</v>
          </cell>
          <cell r="D10972">
            <v>13</v>
          </cell>
          <cell r="E10972" t="str">
            <v>F</v>
          </cell>
        </row>
        <row r="10973">
          <cell r="B10973" t="str">
            <v>F500539</v>
          </cell>
          <cell r="C10973" t="str">
            <v>F500539</v>
          </cell>
          <cell r="D10973">
            <v>13</v>
          </cell>
          <cell r="E10973" t="str">
            <v>F</v>
          </cell>
        </row>
        <row r="10974">
          <cell r="B10974" t="str">
            <v>F520968</v>
          </cell>
          <cell r="C10974" t="str">
            <v>F520968</v>
          </cell>
          <cell r="D10974">
            <v>13</v>
          </cell>
          <cell r="E10974" t="str">
            <v>F</v>
          </cell>
        </row>
        <row r="10975">
          <cell r="B10975" t="str">
            <v>F521328</v>
          </cell>
          <cell r="C10975" t="str">
            <v>F521328</v>
          </cell>
          <cell r="D10975">
            <v>13</v>
          </cell>
          <cell r="E10975" t="str">
            <v>F</v>
          </cell>
        </row>
        <row r="10976">
          <cell r="B10976" t="str">
            <v>F521688</v>
          </cell>
          <cell r="C10976" t="str">
            <v>F521688</v>
          </cell>
          <cell r="D10976">
            <v>13</v>
          </cell>
          <cell r="E10976" t="str">
            <v>F</v>
          </cell>
        </row>
        <row r="10977">
          <cell r="B10977" t="str">
            <v>F522048</v>
          </cell>
          <cell r="C10977" t="str">
            <v>F522048</v>
          </cell>
          <cell r="D10977">
            <v>13</v>
          </cell>
          <cell r="E10977" t="str">
            <v>F</v>
          </cell>
        </row>
        <row r="10978">
          <cell r="B10978" t="str">
            <v>F522408</v>
          </cell>
          <cell r="C10978" t="str">
            <v>F522408</v>
          </cell>
          <cell r="D10978">
            <v>13</v>
          </cell>
          <cell r="E10978" t="str">
            <v>F</v>
          </cell>
        </row>
        <row r="10979">
          <cell r="B10979" t="str">
            <v>F522824</v>
          </cell>
          <cell r="C10979" t="str">
            <v>F522824</v>
          </cell>
          <cell r="D10979">
            <v>13</v>
          </cell>
          <cell r="E10979" t="str">
            <v>F</v>
          </cell>
        </row>
        <row r="10980">
          <cell r="B10980" t="str">
            <v>F522857</v>
          </cell>
          <cell r="C10980" t="str">
            <v>F522857</v>
          </cell>
          <cell r="D10980">
            <v>13</v>
          </cell>
          <cell r="E10980" t="str">
            <v>F</v>
          </cell>
        </row>
        <row r="10981">
          <cell r="B10981" t="str">
            <v>F522890</v>
          </cell>
          <cell r="C10981" t="str">
            <v>F522890</v>
          </cell>
          <cell r="D10981">
            <v>13</v>
          </cell>
          <cell r="E10981" t="str">
            <v>F</v>
          </cell>
        </row>
        <row r="10982">
          <cell r="B10982" t="str">
            <v>F522923</v>
          </cell>
          <cell r="C10982" t="str">
            <v>F522923</v>
          </cell>
          <cell r="D10982">
            <v>13</v>
          </cell>
          <cell r="E10982" t="str">
            <v>F</v>
          </cell>
        </row>
        <row r="10983">
          <cell r="B10983" t="str">
            <v>F522956</v>
          </cell>
          <cell r="C10983" t="str">
            <v>F522956</v>
          </cell>
          <cell r="D10983">
            <v>13</v>
          </cell>
          <cell r="E10983" t="str">
            <v>F</v>
          </cell>
        </row>
        <row r="10984">
          <cell r="B10984" t="str">
            <v>F523048</v>
          </cell>
          <cell r="C10984" t="str">
            <v>F523048</v>
          </cell>
          <cell r="D10984">
            <v>13</v>
          </cell>
          <cell r="E10984" t="str">
            <v>F</v>
          </cell>
        </row>
        <row r="10985">
          <cell r="B10985" t="str">
            <v>F523064</v>
          </cell>
          <cell r="C10985" t="str">
            <v>F523064</v>
          </cell>
          <cell r="D10985">
            <v>13</v>
          </cell>
          <cell r="E10985" t="str">
            <v>F</v>
          </cell>
        </row>
        <row r="10986">
          <cell r="B10986" t="str">
            <v>F523080</v>
          </cell>
          <cell r="C10986" t="str">
            <v>F523080</v>
          </cell>
          <cell r="D10986">
            <v>13</v>
          </cell>
          <cell r="E10986" t="str">
            <v>F</v>
          </cell>
        </row>
        <row r="10987">
          <cell r="B10987" t="str">
            <v>F523096</v>
          </cell>
          <cell r="C10987" t="str">
            <v>F523096</v>
          </cell>
          <cell r="D10987">
            <v>13</v>
          </cell>
          <cell r="E10987" t="str">
            <v>F</v>
          </cell>
        </row>
        <row r="10988">
          <cell r="B10988" t="str">
            <v>F523112</v>
          </cell>
          <cell r="C10988" t="str">
            <v>F523112</v>
          </cell>
          <cell r="D10988">
            <v>13</v>
          </cell>
          <cell r="E10988" t="str">
            <v>F</v>
          </cell>
        </row>
        <row r="10989">
          <cell r="B10989" t="str">
            <v>F523128</v>
          </cell>
          <cell r="C10989" t="str">
            <v>F523128</v>
          </cell>
          <cell r="D10989">
            <v>13</v>
          </cell>
          <cell r="E10989" t="str">
            <v>F</v>
          </cell>
        </row>
        <row r="10990">
          <cell r="B10990" t="str">
            <v>F523144</v>
          </cell>
          <cell r="C10990" t="str">
            <v>F523144</v>
          </cell>
          <cell r="D10990">
            <v>13</v>
          </cell>
          <cell r="E10990" t="str">
            <v>F</v>
          </cell>
        </row>
        <row r="10991">
          <cell r="B10991" t="str">
            <v>F523160</v>
          </cell>
          <cell r="C10991" t="str">
            <v>F523160</v>
          </cell>
          <cell r="D10991">
            <v>13</v>
          </cell>
          <cell r="E10991" t="str">
            <v>F</v>
          </cell>
        </row>
        <row r="10992">
          <cell r="B10992" t="str">
            <v>F523176</v>
          </cell>
          <cell r="C10992" t="str">
            <v>F523176</v>
          </cell>
          <cell r="D10992">
            <v>13</v>
          </cell>
          <cell r="E10992" t="str">
            <v>F</v>
          </cell>
        </row>
        <row r="10993">
          <cell r="B10993" t="str">
            <v>F523192</v>
          </cell>
          <cell r="C10993" t="str">
            <v>F523192</v>
          </cell>
          <cell r="D10993">
            <v>13</v>
          </cell>
          <cell r="E10993" t="str">
            <v>F</v>
          </cell>
        </row>
        <row r="10994">
          <cell r="B10994" t="str">
            <v>1000DEVRSUBS</v>
          </cell>
          <cell r="C10994" t="str">
            <v>DEVRSUBS</v>
          </cell>
          <cell r="D10994">
            <v>12</v>
          </cell>
          <cell r="E10994" t="str">
            <v>G</v>
          </cell>
        </row>
        <row r="10995">
          <cell r="B10995" t="str">
            <v>F500499</v>
          </cell>
          <cell r="C10995" t="str">
            <v>F500499</v>
          </cell>
          <cell r="D10995">
            <v>13</v>
          </cell>
          <cell r="E10995" t="str">
            <v>F</v>
          </cell>
        </row>
        <row r="10996">
          <cell r="B10996" t="str">
            <v>F502597</v>
          </cell>
          <cell r="C10996" t="str">
            <v>F502597</v>
          </cell>
          <cell r="D10996">
            <v>13</v>
          </cell>
          <cell r="E10996" t="str">
            <v>F</v>
          </cell>
        </row>
        <row r="10997">
          <cell r="B10997" t="str">
            <v>F520714</v>
          </cell>
          <cell r="C10997" t="str">
            <v>F520714</v>
          </cell>
          <cell r="D10997">
            <v>13</v>
          </cell>
          <cell r="E10997" t="str">
            <v>F</v>
          </cell>
        </row>
        <row r="10998">
          <cell r="B10998" t="str">
            <v>F520962</v>
          </cell>
          <cell r="C10998" t="str">
            <v>F520962</v>
          </cell>
          <cell r="D10998">
            <v>13</v>
          </cell>
          <cell r="E10998" t="str">
            <v>F</v>
          </cell>
        </row>
        <row r="10999">
          <cell r="B10999" t="str">
            <v>F521322</v>
          </cell>
          <cell r="C10999" t="str">
            <v>F521322</v>
          </cell>
          <cell r="D10999">
            <v>13</v>
          </cell>
          <cell r="E10999" t="str">
            <v>F</v>
          </cell>
        </row>
        <row r="11000">
          <cell r="B11000" t="str">
            <v>F521682</v>
          </cell>
          <cell r="C11000" t="str">
            <v>F521682</v>
          </cell>
          <cell r="D11000">
            <v>13</v>
          </cell>
          <cell r="E11000" t="str">
            <v>F</v>
          </cell>
        </row>
        <row r="11001">
          <cell r="B11001" t="str">
            <v>F522042</v>
          </cell>
          <cell r="C11001" t="str">
            <v>F522042</v>
          </cell>
          <cell r="D11001">
            <v>13</v>
          </cell>
          <cell r="E11001" t="str">
            <v>F</v>
          </cell>
        </row>
        <row r="11002">
          <cell r="B11002" t="str">
            <v>F522402</v>
          </cell>
          <cell r="C11002" t="str">
            <v>F522402</v>
          </cell>
          <cell r="D11002">
            <v>13</v>
          </cell>
          <cell r="E11002" t="str">
            <v>F</v>
          </cell>
        </row>
        <row r="11003">
          <cell r="B11003" t="str">
            <v>1000ELOPEAST</v>
          </cell>
          <cell r="C11003" t="str">
            <v>ELOPEAST</v>
          </cell>
          <cell r="D11003">
            <v>12</v>
          </cell>
          <cell r="E11003" t="str">
            <v>G</v>
          </cell>
        </row>
        <row r="11004">
          <cell r="B11004" t="str">
            <v>F500403</v>
          </cell>
          <cell r="C11004" t="str">
            <v>F500403</v>
          </cell>
          <cell r="D11004">
            <v>13</v>
          </cell>
          <cell r="E11004" t="str">
            <v>F</v>
          </cell>
        </row>
        <row r="11005">
          <cell r="B11005" t="str">
            <v>F500406</v>
          </cell>
          <cell r="C11005" t="str">
            <v>F500406</v>
          </cell>
          <cell r="D11005">
            <v>13</v>
          </cell>
          <cell r="E11005" t="str">
            <v>F</v>
          </cell>
        </row>
        <row r="11006">
          <cell r="B11006" t="str">
            <v>F500407</v>
          </cell>
          <cell r="C11006" t="str">
            <v>F500407</v>
          </cell>
          <cell r="D11006">
            <v>13</v>
          </cell>
          <cell r="E11006" t="str">
            <v>F</v>
          </cell>
        </row>
        <row r="11007">
          <cell r="B11007" t="str">
            <v>F500408</v>
          </cell>
          <cell r="C11007" t="str">
            <v>F500408</v>
          </cell>
          <cell r="D11007">
            <v>13</v>
          </cell>
          <cell r="E11007" t="str">
            <v>F</v>
          </cell>
        </row>
        <row r="11008">
          <cell r="B11008" t="str">
            <v>F520943</v>
          </cell>
          <cell r="C11008" t="str">
            <v>F520943</v>
          </cell>
          <cell r="D11008">
            <v>13</v>
          </cell>
          <cell r="E11008" t="str">
            <v>F</v>
          </cell>
        </row>
        <row r="11009">
          <cell r="B11009" t="str">
            <v>F521303</v>
          </cell>
          <cell r="C11009" t="str">
            <v>F521303</v>
          </cell>
          <cell r="D11009">
            <v>13</v>
          </cell>
          <cell r="E11009" t="str">
            <v>F</v>
          </cell>
        </row>
        <row r="11010">
          <cell r="B11010" t="str">
            <v>F521663</v>
          </cell>
          <cell r="C11010" t="str">
            <v>F521663</v>
          </cell>
          <cell r="D11010">
            <v>13</v>
          </cell>
          <cell r="E11010" t="str">
            <v>F</v>
          </cell>
        </row>
        <row r="11011">
          <cell r="B11011" t="str">
            <v>F522023</v>
          </cell>
          <cell r="C11011" t="str">
            <v>F522023</v>
          </cell>
          <cell r="D11011">
            <v>13</v>
          </cell>
          <cell r="E11011" t="str">
            <v>F</v>
          </cell>
        </row>
        <row r="11012">
          <cell r="B11012" t="str">
            <v>F522383</v>
          </cell>
          <cell r="C11012" t="str">
            <v>F522383</v>
          </cell>
          <cell r="D11012">
            <v>13</v>
          </cell>
          <cell r="E11012" t="str">
            <v>F</v>
          </cell>
        </row>
        <row r="11013">
          <cell r="B11013" t="str">
            <v>1000MESASECT</v>
          </cell>
          <cell r="C11013" t="str">
            <v>MESASECT</v>
          </cell>
          <cell r="D11013">
            <v>12</v>
          </cell>
          <cell r="E11013" t="str">
            <v>G</v>
          </cell>
        </row>
        <row r="11014">
          <cell r="B11014" t="str">
            <v>F500520</v>
          </cell>
          <cell r="C11014" t="str">
            <v>F500520</v>
          </cell>
          <cell r="D11014">
            <v>13</v>
          </cell>
          <cell r="E11014" t="str">
            <v>F</v>
          </cell>
        </row>
        <row r="11015">
          <cell r="B11015" t="str">
            <v>F500521</v>
          </cell>
          <cell r="C11015" t="str">
            <v>F500521</v>
          </cell>
          <cell r="D11015">
            <v>13</v>
          </cell>
          <cell r="E11015" t="str">
            <v>F</v>
          </cell>
        </row>
        <row r="11016">
          <cell r="B11016" t="str">
            <v>F500522</v>
          </cell>
          <cell r="C11016" t="str">
            <v>F500522</v>
          </cell>
          <cell r="D11016">
            <v>13</v>
          </cell>
          <cell r="E11016" t="str">
            <v>F</v>
          </cell>
        </row>
        <row r="11017">
          <cell r="B11017" t="str">
            <v>F500523</v>
          </cell>
          <cell r="C11017" t="str">
            <v>F500523</v>
          </cell>
          <cell r="D11017">
            <v>13</v>
          </cell>
          <cell r="E11017" t="str">
            <v>F</v>
          </cell>
        </row>
        <row r="11018">
          <cell r="B11018" t="str">
            <v>F500524</v>
          </cell>
          <cell r="C11018" t="str">
            <v>F500524</v>
          </cell>
          <cell r="D11018">
            <v>13</v>
          </cell>
          <cell r="E11018" t="str">
            <v>F</v>
          </cell>
        </row>
        <row r="11019">
          <cell r="B11019" t="str">
            <v>F500525</v>
          </cell>
          <cell r="C11019" t="str">
            <v>F500525</v>
          </cell>
          <cell r="D11019">
            <v>13</v>
          </cell>
          <cell r="E11019" t="str">
            <v>F</v>
          </cell>
        </row>
        <row r="11020">
          <cell r="B11020" t="str">
            <v>F500526</v>
          </cell>
          <cell r="C11020" t="str">
            <v>F500526</v>
          </cell>
          <cell r="D11020">
            <v>13</v>
          </cell>
          <cell r="E11020" t="str">
            <v>F</v>
          </cell>
        </row>
        <row r="11021">
          <cell r="B11021" t="str">
            <v>F500527</v>
          </cell>
          <cell r="C11021" t="str">
            <v>F500527</v>
          </cell>
          <cell r="D11021">
            <v>13</v>
          </cell>
          <cell r="E11021" t="str">
            <v>F</v>
          </cell>
        </row>
        <row r="11022">
          <cell r="B11022" t="str">
            <v>F520966</v>
          </cell>
          <cell r="C11022" t="str">
            <v>F520966</v>
          </cell>
          <cell r="D11022">
            <v>13</v>
          </cell>
          <cell r="E11022" t="str">
            <v>F</v>
          </cell>
        </row>
        <row r="11023">
          <cell r="B11023" t="str">
            <v>F521326</v>
          </cell>
          <cell r="C11023" t="str">
            <v>F521326</v>
          </cell>
          <cell r="D11023">
            <v>13</v>
          </cell>
          <cell r="E11023" t="str">
            <v>F</v>
          </cell>
        </row>
        <row r="11024">
          <cell r="B11024" t="str">
            <v>F521686</v>
          </cell>
          <cell r="C11024" t="str">
            <v>F521686</v>
          </cell>
          <cell r="D11024">
            <v>13</v>
          </cell>
          <cell r="E11024" t="str">
            <v>F</v>
          </cell>
        </row>
        <row r="11025">
          <cell r="B11025" t="str">
            <v>F522046</v>
          </cell>
          <cell r="C11025" t="str">
            <v>F522046</v>
          </cell>
          <cell r="D11025">
            <v>13</v>
          </cell>
          <cell r="E11025" t="str">
            <v>F</v>
          </cell>
        </row>
        <row r="11026">
          <cell r="B11026" t="str">
            <v>F522406</v>
          </cell>
          <cell r="C11026" t="str">
            <v>F522406</v>
          </cell>
          <cell r="D11026">
            <v>13</v>
          </cell>
          <cell r="E11026" t="str">
            <v>F</v>
          </cell>
        </row>
        <row r="11027">
          <cell r="B11027" t="str">
            <v>F522825</v>
          </cell>
          <cell r="C11027" t="str">
            <v>F522825</v>
          </cell>
          <cell r="D11027">
            <v>13</v>
          </cell>
          <cell r="E11027" t="str">
            <v>F</v>
          </cell>
        </row>
        <row r="11028">
          <cell r="B11028" t="str">
            <v>F522858</v>
          </cell>
          <cell r="C11028" t="str">
            <v>F522858</v>
          </cell>
          <cell r="D11028">
            <v>13</v>
          </cell>
          <cell r="E11028" t="str">
            <v>F</v>
          </cell>
        </row>
        <row r="11029">
          <cell r="B11029" t="str">
            <v>F522891</v>
          </cell>
          <cell r="C11029" t="str">
            <v>F522891</v>
          </cell>
          <cell r="D11029">
            <v>13</v>
          </cell>
          <cell r="E11029" t="str">
            <v>F</v>
          </cell>
        </row>
        <row r="11030">
          <cell r="B11030" t="str">
            <v>F522924</v>
          </cell>
          <cell r="C11030" t="str">
            <v>F522924</v>
          </cell>
          <cell r="D11030">
            <v>13</v>
          </cell>
          <cell r="E11030" t="str">
            <v>F</v>
          </cell>
        </row>
        <row r="11031">
          <cell r="B11031" t="str">
            <v>F522957</v>
          </cell>
          <cell r="C11031" t="str">
            <v>F522957</v>
          </cell>
          <cell r="D11031">
            <v>13</v>
          </cell>
          <cell r="E11031" t="str">
            <v>F</v>
          </cell>
        </row>
        <row r="11032">
          <cell r="B11032" t="str">
            <v>F523049</v>
          </cell>
          <cell r="C11032" t="str">
            <v>F523049</v>
          </cell>
          <cell r="D11032">
            <v>13</v>
          </cell>
          <cell r="E11032" t="str">
            <v>F</v>
          </cell>
        </row>
        <row r="11033">
          <cell r="B11033" t="str">
            <v>F523065</v>
          </cell>
          <cell r="C11033" t="str">
            <v>F523065</v>
          </cell>
          <cell r="D11033">
            <v>13</v>
          </cell>
          <cell r="E11033" t="str">
            <v>F</v>
          </cell>
        </row>
        <row r="11034">
          <cell r="B11034" t="str">
            <v>F523081</v>
          </cell>
          <cell r="C11034" t="str">
            <v>F523081</v>
          </cell>
          <cell r="D11034">
            <v>13</v>
          </cell>
          <cell r="E11034" t="str">
            <v>F</v>
          </cell>
        </row>
        <row r="11035">
          <cell r="B11035" t="str">
            <v>F523097</v>
          </cell>
          <cell r="C11035" t="str">
            <v>F523097</v>
          </cell>
          <cell r="D11035">
            <v>13</v>
          </cell>
          <cell r="E11035" t="str">
            <v>F</v>
          </cell>
        </row>
        <row r="11036">
          <cell r="B11036" t="str">
            <v>F523113</v>
          </cell>
          <cell r="C11036" t="str">
            <v>F523113</v>
          </cell>
          <cell r="D11036">
            <v>13</v>
          </cell>
          <cell r="E11036" t="str">
            <v>F</v>
          </cell>
        </row>
        <row r="11037">
          <cell r="B11037" t="str">
            <v>F523129</v>
          </cell>
          <cell r="C11037" t="str">
            <v>F523129</v>
          </cell>
          <cell r="D11037">
            <v>13</v>
          </cell>
          <cell r="E11037" t="str">
            <v>F</v>
          </cell>
        </row>
        <row r="11038">
          <cell r="B11038" t="str">
            <v>F523145</v>
          </cell>
          <cell r="C11038" t="str">
            <v>F523145</v>
          </cell>
          <cell r="D11038">
            <v>13</v>
          </cell>
          <cell r="E11038" t="str">
            <v>F</v>
          </cell>
        </row>
        <row r="11039">
          <cell r="B11039" t="str">
            <v>F523161</v>
          </cell>
          <cell r="C11039" t="str">
            <v>F523161</v>
          </cell>
          <cell r="D11039">
            <v>13</v>
          </cell>
          <cell r="E11039" t="str">
            <v>F</v>
          </cell>
        </row>
        <row r="11040">
          <cell r="B11040" t="str">
            <v>F523177</v>
          </cell>
          <cell r="C11040" t="str">
            <v>F523177</v>
          </cell>
          <cell r="D11040">
            <v>13</v>
          </cell>
          <cell r="E11040" t="str">
            <v>F</v>
          </cell>
        </row>
        <row r="11041">
          <cell r="B11041" t="str">
            <v>F523193</v>
          </cell>
          <cell r="C11041" t="str">
            <v>F523193</v>
          </cell>
          <cell r="D11041">
            <v>13</v>
          </cell>
          <cell r="E11041" t="str">
            <v>F</v>
          </cell>
        </row>
        <row r="11042">
          <cell r="B11042" t="str">
            <v>1000MESASUBS</v>
          </cell>
          <cell r="C11042" t="str">
            <v>MESASUBS</v>
          </cell>
          <cell r="D11042">
            <v>12</v>
          </cell>
          <cell r="E11042" t="str">
            <v>G</v>
          </cell>
        </row>
        <row r="11043">
          <cell r="B11043" t="str">
            <v>F520959</v>
          </cell>
          <cell r="C11043" t="str">
            <v>F520959</v>
          </cell>
          <cell r="D11043">
            <v>13</v>
          </cell>
          <cell r="E11043" t="str">
            <v>F</v>
          </cell>
        </row>
        <row r="11044">
          <cell r="B11044" t="str">
            <v>F521319</v>
          </cell>
          <cell r="C11044" t="str">
            <v>F521319</v>
          </cell>
          <cell r="D11044">
            <v>13</v>
          </cell>
          <cell r="E11044" t="str">
            <v>F</v>
          </cell>
        </row>
        <row r="11045">
          <cell r="B11045" t="str">
            <v>F521679</v>
          </cell>
          <cell r="C11045" t="str">
            <v>F521679</v>
          </cell>
          <cell r="D11045">
            <v>13</v>
          </cell>
          <cell r="E11045" t="str">
            <v>F</v>
          </cell>
        </row>
        <row r="11046">
          <cell r="B11046" t="str">
            <v>F522039</v>
          </cell>
          <cell r="C11046" t="str">
            <v>F522039</v>
          </cell>
          <cell r="D11046">
            <v>13</v>
          </cell>
          <cell r="E11046" t="str">
            <v>F</v>
          </cell>
        </row>
        <row r="11047">
          <cell r="B11047" t="str">
            <v>F522399</v>
          </cell>
          <cell r="C11047" t="str">
            <v>F522399</v>
          </cell>
          <cell r="D11047">
            <v>13</v>
          </cell>
          <cell r="E11047" t="str">
            <v>F</v>
          </cell>
        </row>
        <row r="11048">
          <cell r="B11048" t="str">
            <v>F525815</v>
          </cell>
          <cell r="C11048" t="str">
            <v>F525815</v>
          </cell>
          <cell r="D11048">
            <v>13</v>
          </cell>
          <cell r="E11048" t="str">
            <v>F</v>
          </cell>
        </row>
        <row r="11049">
          <cell r="B11049" t="str">
            <v>1000MILOMSECT</v>
          </cell>
          <cell r="C11049" t="str">
            <v>MILOMSECT</v>
          </cell>
          <cell r="D11049">
            <v>12</v>
          </cell>
          <cell r="E11049" t="str">
            <v>G</v>
          </cell>
        </row>
        <row r="11050">
          <cell r="B11050" t="str">
            <v>F500512</v>
          </cell>
          <cell r="C11050" t="str">
            <v>F500512</v>
          </cell>
          <cell r="D11050">
            <v>13</v>
          </cell>
          <cell r="E11050" t="str">
            <v>F</v>
          </cell>
        </row>
        <row r="11051">
          <cell r="B11051" t="str">
            <v>F500513</v>
          </cell>
          <cell r="C11051" t="str">
            <v>F500513</v>
          </cell>
          <cell r="D11051">
            <v>13</v>
          </cell>
          <cell r="E11051" t="str">
            <v>F</v>
          </cell>
        </row>
        <row r="11052">
          <cell r="B11052" t="str">
            <v>F500514</v>
          </cell>
          <cell r="C11052" t="str">
            <v>F500514</v>
          </cell>
          <cell r="D11052">
            <v>13</v>
          </cell>
          <cell r="E11052" t="str">
            <v>F</v>
          </cell>
        </row>
        <row r="11053">
          <cell r="B11053" t="str">
            <v>F500515</v>
          </cell>
          <cell r="C11053" t="str">
            <v>F500515</v>
          </cell>
          <cell r="D11053">
            <v>13</v>
          </cell>
          <cell r="E11053" t="str">
            <v>F</v>
          </cell>
        </row>
        <row r="11054">
          <cell r="B11054" t="str">
            <v>F500516</v>
          </cell>
          <cell r="C11054" t="str">
            <v>F500516</v>
          </cell>
          <cell r="D11054">
            <v>13</v>
          </cell>
          <cell r="E11054" t="str">
            <v>F</v>
          </cell>
        </row>
        <row r="11055">
          <cell r="B11055" t="str">
            <v>F500517</v>
          </cell>
          <cell r="C11055" t="str">
            <v>F500517</v>
          </cell>
          <cell r="D11055">
            <v>13</v>
          </cell>
          <cell r="E11055" t="str">
            <v>F</v>
          </cell>
        </row>
        <row r="11056">
          <cell r="B11056" t="str">
            <v>F500518</v>
          </cell>
          <cell r="C11056" t="str">
            <v>F500518</v>
          </cell>
          <cell r="D11056">
            <v>13</v>
          </cell>
          <cell r="E11056" t="str">
            <v>F</v>
          </cell>
        </row>
        <row r="11057">
          <cell r="B11057" t="str">
            <v>F500519</v>
          </cell>
          <cell r="C11057" t="str">
            <v>F500519</v>
          </cell>
          <cell r="D11057">
            <v>13</v>
          </cell>
          <cell r="E11057" t="str">
            <v>F</v>
          </cell>
        </row>
        <row r="11058">
          <cell r="B11058" t="str">
            <v>F520965</v>
          </cell>
          <cell r="C11058" t="str">
            <v>F520965</v>
          </cell>
          <cell r="D11058">
            <v>13</v>
          </cell>
          <cell r="E11058" t="str">
            <v>F</v>
          </cell>
        </row>
        <row r="11059">
          <cell r="B11059" t="str">
            <v>F521325</v>
          </cell>
          <cell r="C11059" t="str">
            <v>F521325</v>
          </cell>
          <cell r="D11059">
            <v>13</v>
          </cell>
          <cell r="E11059" t="str">
            <v>F</v>
          </cell>
        </row>
        <row r="11060">
          <cell r="B11060" t="str">
            <v>F521685</v>
          </cell>
          <cell r="C11060" t="str">
            <v>F521685</v>
          </cell>
          <cell r="D11060">
            <v>13</v>
          </cell>
          <cell r="E11060" t="str">
            <v>F</v>
          </cell>
        </row>
        <row r="11061">
          <cell r="B11061" t="str">
            <v>F522045</v>
          </cell>
          <cell r="C11061" t="str">
            <v>F522045</v>
          </cell>
          <cell r="D11061">
            <v>13</v>
          </cell>
          <cell r="E11061" t="str">
            <v>F</v>
          </cell>
        </row>
        <row r="11062">
          <cell r="B11062" t="str">
            <v>F522405</v>
          </cell>
          <cell r="C11062" t="str">
            <v>F522405</v>
          </cell>
          <cell r="D11062">
            <v>13</v>
          </cell>
          <cell r="E11062" t="str">
            <v>F</v>
          </cell>
        </row>
        <row r="11063">
          <cell r="B11063" t="str">
            <v>F522826</v>
          </cell>
          <cell r="C11063" t="str">
            <v>F522826</v>
          </cell>
          <cell r="D11063">
            <v>13</v>
          </cell>
          <cell r="E11063" t="str">
            <v>F</v>
          </cell>
        </row>
        <row r="11064">
          <cell r="B11064" t="str">
            <v>F522859</v>
          </cell>
          <cell r="C11064" t="str">
            <v>F522859</v>
          </cell>
          <cell r="D11064">
            <v>13</v>
          </cell>
          <cell r="E11064" t="str">
            <v>F</v>
          </cell>
        </row>
        <row r="11065">
          <cell r="B11065" t="str">
            <v>F522892</v>
          </cell>
          <cell r="C11065" t="str">
            <v>F522892</v>
          </cell>
          <cell r="D11065">
            <v>13</v>
          </cell>
          <cell r="E11065" t="str">
            <v>F</v>
          </cell>
        </row>
        <row r="11066">
          <cell r="B11066" t="str">
            <v>F522925</v>
          </cell>
          <cell r="C11066" t="str">
            <v>F522925</v>
          </cell>
          <cell r="D11066">
            <v>13</v>
          </cell>
          <cell r="E11066" t="str">
            <v>F</v>
          </cell>
        </row>
        <row r="11067">
          <cell r="B11067" t="str">
            <v>F522958</v>
          </cell>
          <cell r="C11067" t="str">
            <v>F522958</v>
          </cell>
          <cell r="D11067">
            <v>13</v>
          </cell>
          <cell r="E11067" t="str">
            <v>F</v>
          </cell>
        </row>
        <row r="11068">
          <cell r="B11068" t="str">
            <v>F523050</v>
          </cell>
          <cell r="C11068" t="str">
            <v>F523050</v>
          </cell>
          <cell r="D11068">
            <v>13</v>
          </cell>
          <cell r="E11068" t="str">
            <v>F</v>
          </cell>
        </row>
        <row r="11069">
          <cell r="B11069" t="str">
            <v>F523066</v>
          </cell>
          <cell r="C11069" t="str">
            <v>F523066</v>
          </cell>
          <cell r="D11069">
            <v>13</v>
          </cell>
          <cell r="E11069" t="str">
            <v>F</v>
          </cell>
        </row>
        <row r="11070">
          <cell r="B11070" t="str">
            <v>F523082</v>
          </cell>
          <cell r="C11070" t="str">
            <v>F523082</v>
          </cell>
          <cell r="D11070">
            <v>13</v>
          </cell>
          <cell r="E11070" t="str">
            <v>F</v>
          </cell>
        </row>
        <row r="11071">
          <cell r="B11071" t="str">
            <v>F523098</v>
          </cell>
          <cell r="C11071" t="str">
            <v>F523098</v>
          </cell>
          <cell r="D11071">
            <v>13</v>
          </cell>
          <cell r="E11071" t="str">
            <v>F</v>
          </cell>
        </row>
        <row r="11072">
          <cell r="B11072" t="str">
            <v>F523114</v>
          </cell>
          <cell r="C11072" t="str">
            <v>F523114</v>
          </cell>
          <cell r="D11072">
            <v>13</v>
          </cell>
          <cell r="E11072" t="str">
            <v>F</v>
          </cell>
        </row>
        <row r="11073">
          <cell r="B11073" t="str">
            <v>F523130</v>
          </cell>
          <cell r="C11073" t="str">
            <v>F523130</v>
          </cell>
          <cell r="D11073">
            <v>13</v>
          </cell>
          <cell r="E11073" t="str">
            <v>F</v>
          </cell>
        </row>
        <row r="11074">
          <cell r="B11074" t="str">
            <v>F523146</v>
          </cell>
          <cell r="C11074" t="str">
            <v>F523146</v>
          </cell>
          <cell r="D11074">
            <v>13</v>
          </cell>
          <cell r="E11074" t="str">
            <v>F</v>
          </cell>
        </row>
        <row r="11075">
          <cell r="B11075" t="str">
            <v>F523162</v>
          </cell>
          <cell r="C11075" t="str">
            <v>F523162</v>
          </cell>
          <cell r="D11075">
            <v>13</v>
          </cell>
          <cell r="E11075" t="str">
            <v>F</v>
          </cell>
        </row>
        <row r="11076">
          <cell r="B11076" t="str">
            <v>F523178</v>
          </cell>
          <cell r="C11076" t="str">
            <v>F523178</v>
          </cell>
          <cell r="D11076">
            <v>13</v>
          </cell>
          <cell r="E11076" t="str">
            <v>F</v>
          </cell>
        </row>
        <row r="11077">
          <cell r="B11077" t="str">
            <v>F523194</v>
          </cell>
          <cell r="C11077" t="str">
            <v>F523194</v>
          </cell>
          <cell r="D11077">
            <v>13</v>
          </cell>
          <cell r="E11077" t="str">
            <v>F</v>
          </cell>
        </row>
        <row r="11078">
          <cell r="B11078" t="str">
            <v>1000MIRASUBS</v>
          </cell>
          <cell r="C11078" t="str">
            <v>MIRASUBS</v>
          </cell>
          <cell r="D11078">
            <v>12</v>
          </cell>
          <cell r="E11078" t="str">
            <v>G</v>
          </cell>
        </row>
        <row r="11079">
          <cell r="B11079" t="str">
            <v>F500492</v>
          </cell>
          <cell r="C11079" t="str">
            <v>F500492</v>
          </cell>
          <cell r="D11079">
            <v>13</v>
          </cell>
          <cell r="E11079" t="str">
            <v>F</v>
          </cell>
        </row>
        <row r="11080">
          <cell r="B11080" t="str">
            <v>F500493</v>
          </cell>
          <cell r="C11080" t="str">
            <v>F500493</v>
          </cell>
          <cell r="D11080">
            <v>13</v>
          </cell>
          <cell r="E11080" t="str">
            <v>F</v>
          </cell>
        </row>
        <row r="11081">
          <cell r="B11081" t="str">
            <v>F502596</v>
          </cell>
          <cell r="C11081" t="str">
            <v>F502596</v>
          </cell>
          <cell r="D11081">
            <v>13</v>
          </cell>
          <cell r="E11081" t="str">
            <v>F</v>
          </cell>
        </row>
        <row r="11082">
          <cell r="B11082" t="str">
            <v>F520713</v>
          </cell>
          <cell r="C11082" t="str">
            <v>F520713</v>
          </cell>
          <cell r="D11082">
            <v>13</v>
          </cell>
          <cell r="E11082" t="str">
            <v>F</v>
          </cell>
        </row>
        <row r="11083">
          <cell r="B11083" t="str">
            <v>F520960</v>
          </cell>
          <cell r="C11083" t="str">
            <v>F520960</v>
          </cell>
          <cell r="D11083">
            <v>13</v>
          </cell>
          <cell r="E11083" t="str">
            <v>F</v>
          </cell>
        </row>
        <row r="11084">
          <cell r="B11084" t="str">
            <v>F521320</v>
          </cell>
          <cell r="C11084" t="str">
            <v>F521320</v>
          </cell>
          <cell r="D11084">
            <v>13</v>
          </cell>
          <cell r="E11084" t="str">
            <v>F</v>
          </cell>
        </row>
        <row r="11085">
          <cell r="B11085" t="str">
            <v>F521680</v>
          </cell>
          <cell r="C11085" t="str">
            <v>F521680</v>
          </cell>
          <cell r="D11085">
            <v>13</v>
          </cell>
          <cell r="E11085" t="str">
            <v>F</v>
          </cell>
        </row>
        <row r="11086">
          <cell r="B11086" t="str">
            <v>F522040</v>
          </cell>
          <cell r="C11086" t="str">
            <v>F522040</v>
          </cell>
          <cell r="D11086">
            <v>13</v>
          </cell>
          <cell r="E11086" t="str">
            <v>F</v>
          </cell>
        </row>
        <row r="11087">
          <cell r="B11087" t="str">
            <v>F522400</v>
          </cell>
          <cell r="C11087" t="str">
            <v>F522400</v>
          </cell>
          <cell r="D11087">
            <v>13</v>
          </cell>
          <cell r="E11087" t="str">
            <v>F</v>
          </cell>
        </row>
        <row r="11088">
          <cell r="B11088" t="str">
            <v>1000VISTASECT</v>
          </cell>
          <cell r="C11088" t="str">
            <v>VISTASECT</v>
          </cell>
          <cell r="D11088">
            <v>12</v>
          </cell>
          <cell r="E11088" t="str">
            <v>G</v>
          </cell>
        </row>
        <row r="11089">
          <cell r="B11089" t="str">
            <v>F500528</v>
          </cell>
          <cell r="C11089" t="str">
            <v>F500528</v>
          </cell>
          <cell r="D11089">
            <v>13</v>
          </cell>
          <cell r="E11089" t="str">
            <v>F</v>
          </cell>
        </row>
        <row r="11090">
          <cell r="B11090" t="str">
            <v>F500529</v>
          </cell>
          <cell r="C11090" t="str">
            <v>F500529</v>
          </cell>
          <cell r="D11090">
            <v>13</v>
          </cell>
          <cell r="E11090" t="str">
            <v>F</v>
          </cell>
        </row>
        <row r="11091">
          <cell r="B11091" t="str">
            <v>F500530</v>
          </cell>
          <cell r="C11091" t="str">
            <v>F500530</v>
          </cell>
          <cell r="D11091">
            <v>13</v>
          </cell>
          <cell r="E11091" t="str">
            <v>F</v>
          </cell>
        </row>
        <row r="11092">
          <cell r="B11092" t="str">
            <v>F500531</v>
          </cell>
          <cell r="C11092" t="str">
            <v>F500531</v>
          </cell>
          <cell r="D11092">
            <v>13</v>
          </cell>
          <cell r="E11092" t="str">
            <v>F</v>
          </cell>
        </row>
        <row r="11093">
          <cell r="B11093" t="str">
            <v>F500532</v>
          </cell>
          <cell r="C11093" t="str">
            <v>F500532</v>
          </cell>
          <cell r="D11093">
            <v>13</v>
          </cell>
          <cell r="E11093" t="str">
            <v>F</v>
          </cell>
        </row>
        <row r="11094">
          <cell r="B11094" t="str">
            <v>F500533</v>
          </cell>
          <cell r="C11094" t="str">
            <v>F500533</v>
          </cell>
          <cell r="D11094">
            <v>13</v>
          </cell>
          <cell r="E11094" t="str">
            <v>F</v>
          </cell>
        </row>
        <row r="11095">
          <cell r="B11095" t="str">
            <v>F500534</v>
          </cell>
          <cell r="C11095" t="str">
            <v>F500534</v>
          </cell>
          <cell r="D11095">
            <v>13</v>
          </cell>
          <cell r="E11095" t="str">
            <v>F</v>
          </cell>
        </row>
        <row r="11096">
          <cell r="B11096" t="str">
            <v>F500535</v>
          </cell>
          <cell r="C11096" t="str">
            <v>F500535</v>
          </cell>
          <cell r="D11096">
            <v>13</v>
          </cell>
          <cell r="E11096" t="str">
            <v>F</v>
          </cell>
        </row>
        <row r="11097">
          <cell r="B11097" t="str">
            <v>F520967</v>
          </cell>
          <cell r="C11097" t="str">
            <v>F520967</v>
          </cell>
          <cell r="D11097">
            <v>13</v>
          </cell>
          <cell r="E11097" t="str">
            <v>F</v>
          </cell>
        </row>
        <row r="11098">
          <cell r="B11098" t="str">
            <v>F521327</v>
          </cell>
          <cell r="C11098" t="str">
            <v>F521327</v>
          </cell>
          <cell r="D11098">
            <v>13</v>
          </cell>
          <cell r="E11098" t="str">
            <v>F</v>
          </cell>
        </row>
        <row r="11099">
          <cell r="B11099" t="str">
            <v>F521687</v>
          </cell>
          <cell r="C11099" t="str">
            <v>F521687</v>
          </cell>
          <cell r="D11099">
            <v>13</v>
          </cell>
          <cell r="E11099" t="str">
            <v>F</v>
          </cell>
        </row>
        <row r="11100">
          <cell r="B11100" t="str">
            <v>F522047</v>
          </cell>
          <cell r="C11100" t="str">
            <v>F522047</v>
          </cell>
          <cell r="D11100">
            <v>13</v>
          </cell>
          <cell r="E11100" t="str">
            <v>F</v>
          </cell>
        </row>
        <row r="11101">
          <cell r="B11101" t="str">
            <v>F522407</v>
          </cell>
          <cell r="C11101" t="str">
            <v>F522407</v>
          </cell>
          <cell r="D11101">
            <v>13</v>
          </cell>
          <cell r="E11101" t="str">
            <v>F</v>
          </cell>
        </row>
        <row r="11102">
          <cell r="B11102" t="str">
            <v>F522827</v>
          </cell>
          <cell r="C11102" t="str">
            <v>F522827</v>
          </cell>
          <cell r="D11102">
            <v>13</v>
          </cell>
          <cell r="E11102" t="str">
            <v>F</v>
          </cell>
        </row>
        <row r="11103">
          <cell r="B11103" t="str">
            <v>F522860</v>
          </cell>
          <cell r="C11103" t="str">
            <v>F522860</v>
          </cell>
          <cell r="D11103">
            <v>13</v>
          </cell>
          <cell r="E11103" t="str">
            <v>F</v>
          </cell>
        </row>
        <row r="11104">
          <cell r="B11104" t="str">
            <v>F522893</v>
          </cell>
          <cell r="C11104" t="str">
            <v>F522893</v>
          </cell>
          <cell r="D11104">
            <v>13</v>
          </cell>
          <cell r="E11104" t="str">
            <v>F</v>
          </cell>
        </row>
        <row r="11105">
          <cell r="B11105" t="str">
            <v>F522926</v>
          </cell>
          <cell r="C11105" t="str">
            <v>F522926</v>
          </cell>
          <cell r="D11105">
            <v>13</v>
          </cell>
          <cell r="E11105" t="str">
            <v>F</v>
          </cell>
        </row>
        <row r="11106">
          <cell r="B11106" t="str">
            <v>F522959</v>
          </cell>
          <cell r="C11106" t="str">
            <v>F522959</v>
          </cell>
          <cell r="D11106">
            <v>13</v>
          </cell>
          <cell r="E11106" t="str">
            <v>F</v>
          </cell>
        </row>
        <row r="11107">
          <cell r="B11107" t="str">
            <v>F523051</v>
          </cell>
          <cell r="C11107" t="str">
            <v>F523051</v>
          </cell>
          <cell r="D11107">
            <v>13</v>
          </cell>
          <cell r="E11107" t="str">
            <v>F</v>
          </cell>
        </row>
        <row r="11108">
          <cell r="B11108" t="str">
            <v>F523067</v>
          </cell>
          <cell r="C11108" t="str">
            <v>F523067</v>
          </cell>
          <cell r="D11108">
            <v>13</v>
          </cell>
          <cell r="E11108" t="str">
            <v>F</v>
          </cell>
        </row>
        <row r="11109">
          <cell r="B11109" t="str">
            <v>F523083</v>
          </cell>
          <cell r="C11109" t="str">
            <v>F523083</v>
          </cell>
          <cell r="D11109">
            <v>13</v>
          </cell>
          <cell r="E11109" t="str">
            <v>F</v>
          </cell>
        </row>
        <row r="11110">
          <cell r="B11110" t="str">
            <v>F523099</v>
          </cell>
          <cell r="C11110" t="str">
            <v>F523099</v>
          </cell>
          <cell r="D11110">
            <v>13</v>
          </cell>
          <cell r="E11110" t="str">
            <v>F</v>
          </cell>
        </row>
        <row r="11111">
          <cell r="B11111" t="str">
            <v>F523115</v>
          </cell>
          <cell r="C11111" t="str">
            <v>F523115</v>
          </cell>
          <cell r="D11111">
            <v>13</v>
          </cell>
          <cell r="E11111" t="str">
            <v>F</v>
          </cell>
        </row>
        <row r="11112">
          <cell r="B11112" t="str">
            <v>F523131</v>
          </cell>
          <cell r="C11112" t="str">
            <v>F523131</v>
          </cell>
          <cell r="D11112">
            <v>13</v>
          </cell>
          <cell r="E11112" t="str">
            <v>F</v>
          </cell>
        </row>
        <row r="11113">
          <cell r="B11113" t="str">
            <v>F523147</v>
          </cell>
          <cell r="C11113" t="str">
            <v>F523147</v>
          </cell>
          <cell r="D11113">
            <v>13</v>
          </cell>
          <cell r="E11113" t="str">
            <v>F</v>
          </cell>
        </row>
        <row r="11114">
          <cell r="B11114" t="str">
            <v>F523163</v>
          </cell>
          <cell r="C11114" t="str">
            <v>F523163</v>
          </cell>
          <cell r="D11114">
            <v>13</v>
          </cell>
          <cell r="E11114" t="str">
            <v>F</v>
          </cell>
        </row>
        <row r="11115">
          <cell r="B11115" t="str">
            <v>F523179</v>
          </cell>
          <cell r="C11115" t="str">
            <v>F523179</v>
          </cell>
          <cell r="D11115">
            <v>13</v>
          </cell>
          <cell r="E11115" t="str">
            <v>F</v>
          </cell>
        </row>
        <row r="11116">
          <cell r="B11116" t="str">
            <v>F523195</v>
          </cell>
          <cell r="C11116" t="str">
            <v>F523195</v>
          </cell>
          <cell r="D11116">
            <v>13</v>
          </cell>
          <cell r="E11116" t="str">
            <v>F</v>
          </cell>
        </row>
        <row r="11117">
          <cell r="B11117" t="str">
            <v>1000VISTASUBS</v>
          </cell>
          <cell r="C11117" t="str">
            <v>VISTASUBS</v>
          </cell>
          <cell r="D11117">
            <v>12</v>
          </cell>
          <cell r="E11117" t="str">
            <v>G</v>
          </cell>
        </row>
        <row r="11118">
          <cell r="B11118" t="str">
            <v>F500495</v>
          </cell>
          <cell r="C11118" t="str">
            <v>F500495</v>
          </cell>
          <cell r="D11118">
            <v>13</v>
          </cell>
          <cell r="E11118" t="str">
            <v>F</v>
          </cell>
        </row>
        <row r="11119">
          <cell r="B11119" t="str">
            <v>F500496</v>
          </cell>
          <cell r="C11119" t="str">
            <v>F500496</v>
          </cell>
          <cell r="D11119">
            <v>13</v>
          </cell>
          <cell r="E11119" t="str">
            <v>F</v>
          </cell>
        </row>
        <row r="11120">
          <cell r="B11120" t="str">
            <v>F500497</v>
          </cell>
          <cell r="C11120" t="str">
            <v>F500497</v>
          </cell>
          <cell r="D11120">
            <v>13</v>
          </cell>
          <cell r="E11120" t="str">
            <v>F</v>
          </cell>
        </row>
        <row r="11121">
          <cell r="B11121" t="str">
            <v>F520961</v>
          </cell>
          <cell r="C11121" t="str">
            <v>F520961</v>
          </cell>
          <cell r="D11121">
            <v>13</v>
          </cell>
          <cell r="E11121" t="str">
            <v>F</v>
          </cell>
        </row>
        <row r="11122">
          <cell r="B11122" t="str">
            <v>F521321</v>
          </cell>
          <cell r="C11122" t="str">
            <v>F521321</v>
          </cell>
          <cell r="D11122">
            <v>13</v>
          </cell>
          <cell r="E11122" t="str">
            <v>F</v>
          </cell>
        </row>
        <row r="11123">
          <cell r="B11123" t="str">
            <v>F521681</v>
          </cell>
          <cell r="C11123" t="str">
            <v>F521681</v>
          </cell>
          <cell r="D11123">
            <v>13</v>
          </cell>
          <cell r="E11123" t="str">
            <v>F</v>
          </cell>
        </row>
        <row r="11124">
          <cell r="B11124" t="str">
            <v>F522041</v>
          </cell>
          <cell r="C11124" t="str">
            <v>F522041</v>
          </cell>
          <cell r="D11124">
            <v>13</v>
          </cell>
          <cell r="E11124" t="str">
            <v>F</v>
          </cell>
        </row>
        <row r="11125">
          <cell r="B11125" t="str">
            <v>F522401</v>
          </cell>
          <cell r="C11125" t="str">
            <v>F522401</v>
          </cell>
          <cell r="D11125">
            <v>13</v>
          </cell>
          <cell r="E11125" t="str">
            <v>F</v>
          </cell>
        </row>
        <row r="11126">
          <cell r="B11126" t="str">
            <v>1000SGRMGCEN</v>
          </cell>
          <cell r="C11126" t="str">
            <v>SGRMGCEN</v>
          </cell>
          <cell r="D11126">
            <v>10</v>
          </cell>
          <cell r="E11126" t="str">
            <v>G</v>
          </cell>
        </row>
        <row r="11127">
          <cell r="B11127" t="str">
            <v>F526612</v>
          </cell>
          <cell r="C11127" t="str">
            <v>F526612</v>
          </cell>
          <cell r="D11127">
            <v>11</v>
          </cell>
          <cell r="E11127" t="str">
            <v>F</v>
          </cell>
        </row>
        <row r="11128">
          <cell r="B11128" t="str">
            <v>1000ELLISSECT</v>
          </cell>
          <cell r="C11128" t="str">
            <v>ELLISSECT</v>
          </cell>
          <cell r="D11128">
            <v>12</v>
          </cell>
          <cell r="E11128" t="str">
            <v>G</v>
          </cell>
        </row>
        <row r="11129">
          <cell r="B11129" t="str">
            <v>F500421</v>
          </cell>
          <cell r="C11129" t="str">
            <v>F500421</v>
          </cell>
          <cell r="D11129">
            <v>13</v>
          </cell>
          <cell r="E11129" t="str">
            <v>F</v>
          </cell>
        </row>
        <row r="11130">
          <cell r="B11130" t="str">
            <v>F500422</v>
          </cell>
          <cell r="C11130" t="str">
            <v>F500422</v>
          </cell>
          <cell r="D11130">
            <v>13</v>
          </cell>
          <cell r="E11130" t="str">
            <v>F</v>
          </cell>
        </row>
        <row r="11131">
          <cell r="B11131" t="str">
            <v>F500423</v>
          </cell>
          <cell r="C11131" t="str">
            <v>F500423</v>
          </cell>
          <cell r="D11131">
            <v>13</v>
          </cell>
          <cell r="E11131" t="str">
            <v>F</v>
          </cell>
        </row>
        <row r="11132">
          <cell r="B11132" t="str">
            <v>F500424</v>
          </cell>
          <cell r="C11132" t="str">
            <v>F500424</v>
          </cell>
          <cell r="D11132">
            <v>13</v>
          </cell>
          <cell r="E11132" t="str">
            <v>F</v>
          </cell>
        </row>
        <row r="11133">
          <cell r="B11133" t="str">
            <v>F500425</v>
          </cell>
          <cell r="C11133" t="str">
            <v>F500425</v>
          </cell>
          <cell r="D11133">
            <v>13</v>
          </cell>
          <cell r="E11133" t="str">
            <v>F</v>
          </cell>
        </row>
        <row r="11134">
          <cell r="B11134" t="str">
            <v>F500426</v>
          </cell>
          <cell r="C11134" t="str">
            <v>F500426</v>
          </cell>
          <cell r="D11134">
            <v>13</v>
          </cell>
          <cell r="E11134" t="str">
            <v>F</v>
          </cell>
        </row>
        <row r="11135">
          <cell r="B11135" t="str">
            <v>F500427</v>
          </cell>
          <cell r="C11135" t="str">
            <v>F500427</v>
          </cell>
          <cell r="D11135">
            <v>13</v>
          </cell>
          <cell r="E11135" t="str">
            <v>F</v>
          </cell>
        </row>
        <row r="11136">
          <cell r="B11136" t="str">
            <v>F500428</v>
          </cell>
          <cell r="C11136" t="str">
            <v>F500428</v>
          </cell>
          <cell r="D11136">
            <v>13</v>
          </cell>
          <cell r="E11136" t="str">
            <v>F</v>
          </cell>
        </row>
        <row r="11137">
          <cell r="B11137" t="str">
            <v>F520946</v>
          </cell>
          <cell r="C11137" t="str">
            <v>F520946</v>
          </cell>
          <cell r="D11137">
            <v>13</v>
          </cell>
          <cell r="E11137" t="str">
            <v>F</v>
          </cell>
        </row>
        <row r="11138">
          <cell r="B11138" t="str">
            <v>F521306</v>
          </cell>
          <cell r="C11138" t="str">
            <v>F521306</v>
          </cell>
          <cell r="D11138">
            <v>13</v>
          </cell>
          <cell r="E11138" t="str">
            <v>F</v>
          </cell>
        </row>
        <row r="11139">
          <cell r="B11139" t="str">
            <v>F521666</v>
          </cell>
          <cell r="C11139" t="str">
            <v>F521666</v>
          </cell>
          <cell r="D11139">
            <v>13</v>
          </cell>
          <cell r="E11139" t="str">
            <v>F</v>
          </cell>
        </row>
        <row r="11140">
          <cell r="B11140" t="str">
            <v>F522026</v>
          </cell>
          <cell r="C11140" t="str">
            <v>F522026</v>
          </cell>
          <cell r="D11140">
            <v>13</v>
          </cell>
          <cell r="E11140" t="str">
            <v>F</v>
          </cell>
        </row>
        <row r="11141">
          <cell r="B11141" t="str">
            <v>F522386</v>
          </cell>
          <cell r="C11141" t="str">
            <v>F522386</v>
          </cell>
          <cell r="D11141">
            <v>13</v>
          </cell>
          <cell r="E11141" t="str">
            <v>F</v>
          </cell>
        </row>
        <row r="11142">
          <cell r="B11142" t="str">
            <v>F522821</v>
          </cell>
          <cell r="C11142" t="str">
            <v>F522821</v>
          </cell>
          <cell r="D11142">
            <v>13</v>
          </cell>
          <cell r="E11142" t="str">
            <v>F</v>
          </cell>
        </row>
        <row r="11143">
          <cell r="B11143" t="str">
            <v>F522854</v>
          </cell>
          <cell r="C11143" t="str">
            <v>F522854</v>
          </cell>
          <cell r="D11143">
            <v>13</v>
          </cell>
          <cell r="E11143" t="str">
            <v>F</v>
          </cell>
        </row>
        <row r="11144">
          <cell r="B11144" t="str">
            <v>F522887</v>
          </cell>
          <cell r="C11144" t="str">
            <v>F522887</v>
          </cell>
          <cell r="D11144">
            <v>13</v>
          </cell>
          <cell r="E11144" t="str">
            <v>F</v>
          </cell>
        </row>
        <row r="11145">
          <cell r="B11145" t="str">
            <v>F522920</v>
          </cell>
          <cell r="C11145" t="str">
            <v>F522920</v>
          </cell>
          <cell r="D11145">
            <v>13</v>
          </cell>
          <cell r="E11145" t="str">
            <v>F</v>
          </cell>
        </row>
        <row r="11146">
          <cell r="B11146" t="str">
            <v>F522953</v>
          </cell>
          <cell r="C11146" t="str">
            <v>F522953</v>
          </cell>
          <cell r="D11146">
            <v>13</v>
          </cell>
          <cell r="E11146" t="str">
            <v>F</v>
          </cell>
        </row>
        <row r="11147">
          <cell r="B11147" t="str">
            <v>F523045</v>
          </cell>
          <cell r="C11147" t="str">
            <v>F523045</v>
          </cell>
          <cell r="D11147">
            <v>13</v>
          </cell>
          <cell r="E11147" t="str">
            <v>F</v>
          </cell>
        </row>
        <row r="11148">
          <cell r="B11148" t="str">
            <v>F523061</v>
          </cell>
          <cell r="C11148" t="str">
            <v>F523061</v>
          </cell>
          <cell r="D11148">
            <v>13</v>
          </cell>
          <cell r="E11148" t="str">
            <v>F</v>
          </cell>
        </row>
        <row r="11149">
          <cell r="B11149" t="str">
            <v>F523077</v>
          </cell>
          <cell r="C11149" t="str">
            <v>F523077</v>
          </cell>
          <cell r="D11149">
            <v>13</v>
          </cell>
          <cell r="E11149" t="str">
            <v>F</v>
          </cell>
        </row>
        <row r="11150">
          <cell r="B11150" t="str">
            <v>F523093</v>
          </cell>
          <cell r="C11150" t="str">
            <v>F523093</v>
          </cell>
          <cell r="D11150">
            <v>13</v>
          </cell>
          <cell r="E11150" t="str">
            <v>F</v>
          </cell>
        </row>
        <row r="11151">
          <cell r="B11151" t="str">
            <v>F523109</v>
          </cell>
          <cell r="C11151" t="str">
            <v>F523109</v>
          </cell>
          <cell r="D11151">
            <v>13</v>
          </cell>
          <cell r="E11151" t="str">
            <v>F</v>
          </cell>
        </row>
        <row r="11152">
          <cell r="B11152" t="str">
            <v>F523125</v>
          </cell>
          <cell r="C11152" t="str">
            <v>F523125</v>
          </cell>
          <cell r="D11152">
            <v>13</v>
          </cell>
          <cell r="E11152" t="str">
            <v>F</v>
          </cell>
        </row>
        <row r="11153">
          <cell r="B11153" t="str">
            <v>F523141</v>
          </cell>
          <cell r="C11153" t="str">
            <v>F523141</v>
          </cell>
          <cell r="D11153">
            <v>13</v>
          </cell>
          <cell r="E11153" t="str">
            <v>F</v>
          </cell>
        </row>
        <row r="11154">
          <cell r="B11154" t="str">
            <v>F523157</v>
          </cell>
          <cell r="C11154" t="str">
            <v>F523157</v>
          </cell>
          <cell r="D11154">
            <v>13</v>
          </cell>
          <cell r="E11154" t="str">
            <v>F</v>
          </cell>
        </row>
        <row r="11155">
          <cell r="B11155" t="str">
            <v>F523173</v>
          </cell>
          <cell r="C11155" t="str">
            <v>F523173</v>
          </cell>
          <cell r="D11155">
            <v>13</v>
          </cell>
          <cell r="E11155" t="str">
            <v>F</v>
          </cell>
        </row>
        <row r="11156">
          <cell r="B11156" t="str">
            <v>F523189</v>
          </cell>
          <cell r="C11156" t="str">
            <v>F523189</v>
          </cell>
          <cell r="D11156">
            <v>13</v>
          </cell>
          <cell r="E11156" t="str">
            <v>F</v>
          </cell>
        </row>
        <row r="11157">
          <cell r="B11157" t="str">
            <v>1000ELLISSUBS</v>
          </cell>
          <cell r="C11157" t="str">
            <v>ELLISSUBS</v>
          </cell>
          <cell r="D11157">
            <v>12</v>
          </cell>
          <cell r="E11157" t="str">
            <v>G</v>
          </cell>
        </row>
        <row r="11158">
          <cell r="B11158" t="str">
            <v>F500481</v>
          </cell>
          <cell r="C11158" t="str">
            <v>F500481</v>
          </cell>
          <cell r="D11158">
            <v>13</v>
          </cell>
          <cell r="E11158" t="str">
            <v>F</v>
          </cell>
        </row>
        <row r="11159">
          <cell r="B11159" t="str">
            <v>F500482</v>
          </cell>
          <cell r="C11159" t="str">
            <v>F500482</v>
          </cell>
          <cell r="D11159">
            <v>13</v>
          </cell>
          <cell r="E11159" t="str">
            <v>F</v>
          </cell>
        </row>
        <row r="11160">
          <cell r="B11160" t="str">
            <v>F500483</v>
          </cell>
          <cell r="C11160" t="str">
            <v>F500483</v>
          </cell>
          <cell r="D11160">
            <v>13</v>
          </cell>
          <cell r="E11160" t="str">
            <v>F</v>
          </cell>
        </row>
        <row r="11161">
          <cell r="B11161" t="str">
            <v>F500484</v>
          </cell>
          <cell r="C11161" t="str">
            <v>F500484</v>
          </cell>
          <cell r="D11161">
            <v>13</v>
          </cell>
          <cell r="E11161" t="str">
            <v>F</v>
          </cell>
        </row>
        <row r="11162">
          <cell r="B11162" t="str">
            <v>F502595</v>
          </cell>
          <cell r="C11162" t="str">
            <v>F502595</v>
          </cell>
          <cell r="D11162">
            <v>13</v>
          </cell>
          <cell r="E11162" t="str">
            <v>F</v>
          </cell>
        </row>
        <row r="11163">
          <cell r="B11163" t="str">
            <v>F520712</v>
          </cell>
          <cell r="C11163" t="str">
            <v>F520712</v>
          </cell>
          <cell r="D11163">
            <v>13</v>
          </cell>
          <cell r="E11163" t="str">
            <v>F</v>
          </cell>
        </row>
        <row r="11164">
          <cell r="B11164" t="str">
            <v>F520956</v>
          </cell>
          <cell r="C11164" t="str">
            <v>F520956</v>
          </cell>
          <cell r="D11164">
            <v>13</v>
          </cell>
          <cell r="E11164" t="str">
            <v>F</v>
          </cell>
        </row>
        <row r="11165">
          <cell r="B11165" t="str">
            <v>F521316</v>
          </cell>
          <cell r="C11165" t="str">
            <v>F521316</v>
          </cell>
          <cell r="D11165">
            <v>13</v>
          </cell>
          <cell r="E11165" t="str">
            <v>F</v>
          </cell>
        </row>
        <row r="11166">
          <cell r="B11166" t="str">
            <v>F521676</v>
          </cell>
          <cell r="C11166" t="str">
            <v>F521676</v>
          </cell>
          <cell r="D11166">
            <v>13</v>
          </cell>
          <cell r="E11166" t="str">
            <v>F</v>
          </cell>
        </row>
        <row r="11167">
          <cell r="B11167" t="str">
            <v>F522036</v>
          </cell>
          <cell r="C11167" t="str">
            <v>F522036</v>
          </cell>
          <cell r="D11167">
            <v>13</v>
          </cell>
          <cell r="E11167" t="str">
            <v>F</v>
          </cell>
        </row>
        <row r="11168">
          <cell r="B11168" t="str">
            <v>F522396</v>
          </cell>
          <cell r="C11168" t="str">
            <v>F522396</v>
          </cell>
          <cell r="D11168">
            <v>13</v>
          </cell>
          <cell r="E11168" t="str">
            <v>F</v>
          </cell>
        </row>
        <row r="11169">
          <cell r="B11169" t="str">
            <v>1000ELOPSANA</v>
          </cell>
          <cell r="C11169" t="str">
            <v>ELOPSANA</v>
          </cell>
          <cell r="D11169">
            <v>12</v>
          </cell>
          <cell r="E11169" t="str">
            <v>G</v>
          </cell>
        </row>
        <row r="11170">
          <cell r="B11170" t="str">
            <v>F500399</v>
          </cell>
          <cell r="C11170" t="str">
            <v>F500399</v>
          </cell>
          <cell r="D11170">
            <v>13</v>
          </cell>
          <cell r="E11170" t="str">
            <v>F</v>
          </cell>
        </row>
        <row r="11171">
          <cell r="B11171" t="str">
            <v>F500400</v>
          </cell>
          <cell r="C11171" t="str">
            <v>F500400</v>
          </cell>
          <cell r="D11171">
            <v>13</v>
          </cell>
          <cell r="E11171" t="str">
            <v>F</v>
          </cell>
        </row>
        <row r="11172">
          <cell r="B11172" t="str">
            <v>F500401</v>
          </cell>
          <cell r="C11172" t="str">
            <v>F500401</v>
          </cell>
          <cell r="D11172">
            <v>13</v>
          </cell>
          <cell r="E11172" t="str">
            <v>F</v>
          </cell>
        </row>
        <row r="11173">
          <cell r="B11173" t="str">
            <v>F500402</v>
          </cell>
          <cell r="C11173" t="str">
            <v>F500402</v>
          </cell>
          <cell r="D11173">
            <v>13</v>
          </cell>
          <cell r="E11173" t="str">
            <v>F</v>
          </cell>
        </row>
        <row r="11174">
          <cell r="B11174" t="str">
            <v>F520942</v>
          </cell>
          <cell r="C11174" t="str">
            <v>F520942</v>
          </cell>
          <cell r="D11174">
            <v>13</v>
          </cell>
          <cell r="E11174" t="str">
            <v>F</v>
          </cell>
        </row>
        <row r="11175">
          <cell r="B11175" t="str">
            <v>F521302</v>
          </cell>
          <cell r="C11175" t="str">
            <v>F521302</v>
          </cell>
          <cell r="D11175">
            <v>13</v>
          </cell>
          <cell r="E11175" t="str">
            <v>F</v>
          </cell>
        </row>
        <row r="11176">
          <cell r="B11176" t="str">
            <v>F521662</v>
          </cell>
          <cell r="C11176" t="str">
            <v>F521662</v>
          </cell>
          <cell r="D11176">
            <v>13</v>
          </cell>
          <cell r="E11176" t="str">
            <v>F</v>
          </cell>
        </row>
        <row r="11177">
          <cell r="B11177" t="str">
            <v>F522022</v>
          </cell>
          <cell r="C11177" t="str">
            <v>F522022</v>
          </cell>
          <cell r="D11177">
            <v>13</v>
          </cell>
          <cell r="E11177" t="str">
            <v>F</v>
          </cell>
        </row>
        <row r="11178">
          <cell r="B11178" t="str">
            <v>F522382</v>
          </cell>
          <cell r="C11178" t="str">
            <v>F522382</v>
          </cell>
          <cell r="D11178">
            <v>13</v>
          </cell>
          <cell r="E11178" t="str">
            <v>F</v>
          </cell>
        </row>
        <row r="11179">
          <cell r="B11179" t="str">
            <v>F523272</v>
          </cell>
          <cell r="C11179" t="str">
            <v>F523272</v>
          </cell>
          <cell r="D11179">
            <v>13</v>
          </cell>
          <cell r="E11179" t="str">
            <v>F</v>
          </cell>
        </row>
        <row r="11180">
          <cell r="B11180" t="str">
            <v>1000SJACSECT</v>
          </cell>
          <cell r="C11180" t="str">
            <v>SJACSECT</v>
          </cell>
          <cell r="D11180">
            <v>12</v>
          </cell>
          <cell r="E11180" t="str">
            <v>G</v>
          </cell>
        </row>
        <row r="11181">
          <cell r="B11181" t="str">
            <v>F500508</v>
          </cell>
          <cell r="C11181" t="str">
            <v>F500508</v>
          </cell>
          <cell r="D11181">
            <v>13</v>
          </cell>
          <cell r="E11181" t="str">
            <v>F</v>
          </cell>
        </row>
        <row r="11182">
          <cell r="B11182" t="str">
            <v>F500509</v>
          </cell>
          <cell r="C11182" t="str">
            <v>F500509</v>
          </cell>
          <cell r="D11182">
            <v>13</v>
          </cell>
          <cell r="E11182" t="str">
            <v>F</v>
          </cell>
        </row>
        <row r="11183">
          <cell r="B11183" t="str">
            <v>F500510</v>
          </cell>
          <cell r="C11183" t="str">
            <v>F500510</v>
          </cell>
          <cell r="D11183">
            <v>13</v>
          </cell>
          <cell r="E11183" t="str">
            <v>F</v>
          </cell>
        </row>
        <row r="11184">
          <cell r="B11184" t="str">
            <v>F500511</v>
          </cell>
          <cell r="C11184" t="str">
            <v>F500511</v>
          </cell>
          <cell r="D11184">
            <v>13</v>
          </cell>
          <cell r="E11184" t="str">
            <v>F</v>
          </cell>
        </row>
        <row r="11185">
          <cell r="B11185" t="str">
            <v>F520964</v>
          </cell>
          <cell r="C11185" t="str">
            <v>F520964</v>
          </cell>
          <cell r="D11185">
            <v>13</v>
          </cell>
          <cell r="E11185" t="str">
            <v>F</v>
          </cell>
        </row>
        <row r="11186">
          <cell r="B11186" t="str">
            <v>F521324</v>
          </cell>
          <cell r="C11186" t="str">
            <v>F521324</v>
          </cell>
          <cell r="D11186">
            <v>13</v>
          </cell>
          <cell r="E11186" t="str">
            <v>F</v>
          </cell>
        </row>
        <row r="11187">
          <cell r="B11187" t="str">
            <v>F521684</v>
          </cell>
          <cell r="C11187" t="str">
            <v>F521684</v>
          </cell>
          <cell r="D11187">
            <v>13</v>
          </cell>
          <cell r="E11187" t="str">
            <v>F</v>
          </cell>
        </row>
        <row r="11188">
          <cell r="B11188" t="str">
            <v>F522044</v>
          </cell>
          <cell r="C11188" t="str">
            <v>F522044</v>
          </cell>
          <cell r="D11188">
            <v>13</v>
          </cell>
          <cell r="E11188" t="str">
            <v>F</v>
          </cell>
        </row>
        <row r="11189">
          <cell r="B11189" t="str">
            <v>F522404</v>
          </cell>
          <cell r="C11189" t="str">
            <v>F522404</v>
          </cell>
          <cell r="D11189">
            <v>13</v>
          </cell>
          <cell r="E11189" t="str">
            <v>F</v>
          </cell>
        </row>
        <row r="11190">
          <cell r="B11190" t="str">
            <v>1000VALLYSUBS</v>
          </cell>
          <cell r="C11190" t="str">
            <v>VALLYSUBS</v>
          </cell>
          <cell r="D11190">
            <v>12</v>
          </cell>
          <cell r="E11190" t="str">
            <v>G</v>
          </cell>
        </row>
        <row r="11191">
          <cell r="B11191" t="str">
            <v>F500487</v>
          </cell>
          <cell r="C11191" t="str">
            <v>F500487</v>
          </cell>
          <cell r="D11191">
            <v>13</v>
          </cell>
          <cell r="E11191" t="str">
            <v>F</v>
          </cell>
        </row>
        <row r="11192">
          <cell r="B11192" t="str">
            <v>F500488</v>
          </cell>
          <cell r="C11192" t="str">
            <v>F500488</v>
          </cell>
          <cell r="D11192">
            <v>13</v>
          </cell>
          <cell r="E11192" t="str">
            <v>F</v>
          </cell>
        </row>
        <row r="11193">
          <cell r="B11193" t="str">
            <v>F500489</v>
          </cell>
          <cell r="C11193" t="str">
            <v>F500489</v>
          </cell>
          <cell r="D11193">
            <v>13</v>
          </cell>
          <cell r="E11193" t="str">
            <v>F</v>
          </cell>
        </row>
        <row r="11194">
          <cell r="B11194" t="str">
            <v>F520958</v>
          </cell>
          <cell r="C11194" t="str">
            <v>F520958</v>
          </cell>
          <cell r="D11194">
            <v>13</v>
          </cell>
          <cell r="E11194" t="str">
            <v>F</v>
          </cell>
        </row>
        <row r="11195">
          <cell r="B11195" t="str">
            <v>F521318</v>
          </cell>
          <cell r="C11195" t="str">
            <v>F521318</v>
          </cell>
          <cell r="D11195">
            <v>13</v>
          </cell>
          <cell r="E11195" t="str">
            <v>F</v>
          </cell>
        </row>
        <row r="11196">
          <cell r="B11196" t="str">
            <v>F521678</v>
          </cell>
          <cell r="C11196" t="str">
            <v>F521678</v>
          </cell>
          <cell r="D11196">
            <v>13</v>
          </cell>
          <cell r="E11196" t="str">
            <v>F</v>
          </cell>
        </row>
        <row r="11197">
          <cell r="B11197" t="str">
            <v>F522038</v>
          </cell>
          <cell r="C11197" t="str">
            <v>F522038</v>
          </cell>
          <cell r="D11197">
            <v>13</v>
          </cell>
          <cell r="E11197" t="str">
            <v>F</v>
          </cell>
        </row>
        <row r="11198">
          <cell r="B11198" t="str">
            <v>F522398</v>
          </cell>
          <cell r="C11198" t="str">
            <v>F522398</v>
          </cell>
          <cell r="D11198">
            <v>13</v>
          </cell>
          <cell r="E11198" t="str">
            <v>F</v>
          </cell>
        </row>
        <row r="11199">
          <cell r="B11199" t="str">
            <v>F522822</v>
          </cell>
          <cell r="C11199" t="str">
            <v>F522822</v>
          </cell>
          <cell r="D11199">
            <v>13</v>
          </cell>
          <cell r="E11199" t="str">
            <v>F</v>
          </cell>
        </row>
        <row r="11200">
          <cell r="B11200" t="str">
            <v>F522855</v>
          </cell>
          <cell r="C11200" t="str">
            <v>F522855</v>
          </cell>
          <cell r="D11200">
            <v>13</v>
          </cell>
          <cell r="E11200" t="str">
            <v>F</v>
          </cell>
        </row>
        <row r="11201">
          <cell r="B11201" t="str">
            <v>F522888</v>
          </cell>
          <cell r="C11201" t="str">
            <v>F522888</v>
          </cell>
          <cell r="D11201">
            <v>13</v>
          </cell>
          <cell r="E11201" t="str">
            <v>F</v>
          </cell>
        </row>
        <row r="11202">
          <cell r="B11202" t="str">
            <v>F522921</v>
          </cell>
          <cell r="C11202" t="str">
            <v>F522921</v>
          </cell>
          <cell r="D11202">
            <v>13</v>
          </cell>
          <cell r="E11202" t="str">
            <v>F</v>
          </cell>
        </row>
        <row r="11203">
          <cell r="B11203" t="str">
            <v>F522954</v>
          </cell>
          <cell r="C11203" t="str">
            <v>F522954</v>
          </cell>
          <cell r="D11203">
            <v>13</v>
          </cell>
          <cell r="E11203" t="str">
            <v>F</v>
          </cell>
        </row>
        <row r="11204">
          <cell r="B11204" t="str">
            <v>F523046</v>
          </cell>
          <cell r="C11204" t="str">
            <v>F523046</v>
          </cell>
          <cell r="D11204">
            <v>13</v>
          </cell>
          <cell r="E11204" t="str">
            <v>F</v>
          </cell>
        </row>
        <row r="11205">
          <cell r="B11205" t="str">
            <v>F523062</v>
          </cell>
          <cell r="C11205" t="str">
            <v>F523062</v>
          </cell>
          <cell r="D11205">
            <v>13</v>
          </cell>
          <cell r="E11205" t="str">
            <v>F</v>
          </cell>
        </row>
        <row r="11206">
          <cell r="B11206" t="str">
            <v>F523078</v>
          </cell>
          <cell r="C11206" t="str">
            <v>F523078</v>
          </cell>
          <cell r="D11206">
            <v>13</v>
          </cell>
          <cell r="E11206" t="str">
            <v>F</v>
          </cell>
        </row>
        <row r="11207">
          <cell r="B11207" t="str">
            <v>F523094</v>
          </cell>
          <cell r="C11207" t="str">
            <v>F523094</v>
          </cell>
          <cell r="D11207">
            <v>13</v>
          </cell>
          <cell r="E11207" t="str">
            <v>F</v>
          </cell>
        </row>
        <row r="11208">
          <cell r="B11208" t="str">
            <v>F523110</v>
          </cell>
          <cell r="C11208" t="str">
            <v>F523110</v>
          </cell>
          <cell r="D11208">
            <v>13</v>
          </cell>
          <cell r="E11208" t="str">
            <v>F</v>
          </cell>
        </row>
        <row r="11209">
          <cell r="B11209" t="str">
            <v>F523126</v>
          </cell>
          <cell r="C11209" t="str">
            <v>F523126</v>
          </cell>
          <cell r="D11209">
            <v>13</v>
          </cell>
          <cell r="E11209" t="str">
            <v>F</v>
          </cell>
        </row>
        <row r="11210">
          <cell r="B11210" t="str">
            <v>F523142</v>
          </cell>
          <cell r="C11210" t="str">
            <v>F523142</v>
          </cell>
          <cell r="D11210">
            <v>13</v>
          </cell>
          <cell r="E11210" t="str">
            <v>F</v>
          </cell>
        </row>
        <row r="11211">
          <cell r="B11211" t="str">
            <v>F523158</v>
          </cell>
          <cell r="C11211" t="str">
            <v>F523158</v>
          </cell>
          <cell r="D11211">
            <v>13</v>
          </cell>
          <cell r="E11211" t="str">
            <v>F</v>
          </cell>
        </row>
        <row r="11212">
          <cell r="B11212" t="str">
            <v>F523174</v>
          </cell>
          <cell r="C11212" t="str">
            <v>F523174</v>
          </cell>
          <cell r="D11212">
            <v>13</v>
          </cell>
          <cell r="E11212" t="str">
            <v>F</v>
          </cell>
        </row>
        <row r="11213">
          <cell r="B11213" t="str">
            <v>F523190</v>
          </cell>
          <cell r="C11213" t="str">
            <v>F523190</v>
          </cell>
          <cell r="D11213">
            <v>13</v>
          </cell>
          <cell r="E11213" t="str">
            <v>F</v>
          </cell>
        </row>
        <row r="11214">
          <cell r="B11214" t="str">
            <v>F523371</v>
          </cell>
          <cell r="C11214" t="str">
            <v>F523371</v>
          </cell>
          <cell r="D11214">
            <v>13</v>
          </cell>
          <cell r="E11214" t="str">
            <v>F</v>
          </cell>
        </row>
        <row r="11215">
          <cell r="B11215" t="str">
            <v>1000VILLASUBS</v>
          </cell>
          <cell r="C11215" t="str">
            <v>VILLASUBS</v>
          </cell>
          <cell r="D11215">
            <v>12</v>
          </cell>
          <cell r="E11215" t="str">
            <v>G</v>
          </cell>
        </row>
        <row r="11216">
          <cell r="B11216" t="str">
            <v>F500485</v>
          </cell>
          <cell r="C11216" t="str">
            <v>F500485</v>
          </cell>
          <cell r="D11216">
            <v>13</v>
          </cell>
          <cell r="E11216" t="str">
            <v>F</v>
          </cell>
        </row>
        <row r="11217">
          <cell r="B11217" t="str">
            <v>F500486</v>
          </cell>
          <cell r="C11217" t="str">
            <v>F500486</v>
          </cell>
          <cell r="D11217">
            <v>13</v>
          </cell>
          <cell r="E11217" t="str">
            <v>F</v>
          </cell>
        </row>
        <row r="11218">
          <cell r="B11218" t="str">
            <v>F520957</v>
          </cell>
          <cell r="C11218" t="str">
            <v>F520957</v>
          </cell>
          <cell r="D11218">
            <v>13</v>
          </cell>
          <cell r="E11218" t="str">
            <v>F</v>
          </cell>
        </row>
        <row r="11219">
          <cell r="B11219" t="str">
            <v>F521317</v>
          </cell>
          <cell r="C11219" t="str">
            <v>F521317</v>
          </cell>
          <cell r="D11219">
            <v>13</v>
          </cell>
          <cell r="E11219" t="str">
            <v>F</v>
          </cell>
        </row>
        <row r="11220">
          <cell r="B11220" t="str">
            <v>F521677</v>
          </cell>
          <cell r="C11220" t="str">
            <v>F521677</v>
          </cell>
          <cell r="D11220">
            <v>13</v>
          </cell>
          <cell r="E11220" t="str">
            <v>F</v>
          </cell>
        </row>
        <row r="11221">
          <cell r="B11221" t="str">
            <v>F522037</v>
          </cell>
          <cell r="C11221" t="str">
            <v>F522037</v>
          </cell>
          <cell r="D11221">
            <v>13</v>
          </cell>
          <cell r="E11221" t="str">
            <v>F</v>
          </cell>
        </row>
        <row r="11222">
          <cell r="B11222" t="str">
            <v>F522397</v>
          </cell>
          <cell r="C11222" t="str">
            <v>F522397</v>
          </cell>
          <cell r="D11222">
            <v>13</v>
          </cell>
          <cell r="E11222" t="str">
            <v>F</v>
          </cell>
        </row>
        <row r="11223">
          <cell r="B11223" t="str">
            <v>1000VILPRKSEC</v>
          </cell>
          <cell r="C11223" t="str">
            <v>VILPRKSEC</v>
          </cell>
          <cell r="D11223">
            <v>12</v>
          </cell>
          <cell r="E11223" t="str">
            <v>G</v>
          </cell>
        </row>
        <row r="11224">
          <cell r="B11224" t="str">
            <v>F500500</v>
          </cell>
          <cell r="C11224" t="str">
            <v>F500500</v>
          </cell>
          <cell r="D11224">
            <v>13</v>
          </cell>
          <cell r="E11224" t="str">
            <v>F</v>
          </cell>
        </row>
        <row r="11225">
          <cell r="B11225" t="str">
            <v>F500501</v>
          </cell>
          <cell r="C11225" t="str">
            <v>F500501</v>
          </cell>
          <cell r="D11225">
            <v>13</v>
          </cell>
          <cell r="E11225" t="str">
            <v>F</v>
          </cell>
        </row>
        <row r="11226">
          <cell r="B11226" t="str">
            <v>F500502</v>
          </cell>
          <cell r="C11226" t="str">
            <v>F500502</v>
          </cell>
          <cell r="D11226">
            <v>13</v>
          </cell>
          <cell r="E11226" t="str">
            <v>F</v>
          </cell>
        </row>
        <row r="11227">
          <cell r="B11227" t="str">
            <v>F500503</v>
          </cell>
          <cell r="C11227" t="str">
            <v>F500503</v>
          </cell>
          <cell r="D11227">
            <v>13</v>
          </cell>
          <cell r="E11227" t="str">
            <v>F</v>
          </cell>
        </row>
        <row r="11228">
          <cell r="B11228" t="str">
            <v>F500504</v>
          </cell>
          <cell r="C11228" t="str">
            <v>F500504</v>
          </cell>
          <cell r="D11228">
            <v>13</v>
          </cell>
          <cell r="E11228" t="str">
            <v>F</v>
          </cell>
        </row>
        <row r="11229">
          <cell r="B11229" t="str">
            <v>F500505</v>
          </cell>
          <cell r="C11229" t="str">
            <v>F500505</v>
          </cell>
          <cell r="D11229">
            <v>13</v>
          </cell>
          <cell r="E11229" t="str">
            <v>F</v>
          </cell>
        </row>
        <row r="11230">
          <cell r="B11230" t="str">
            <v>F500506</v>
          </cell>
          <cell r="C11230" t="str">
            <v>F500506</v>
          </cell>
          <cell r="D11230">
            <v>13</v>
          </cell>
          <cell r="E11230" t="str">
            <v>F</v>
          </cell>
        </row>
        <row r="11231">
          <cell r="B11231" t="str">
            <v>F500507</v>
          </cell>
          <cell r="C11231" t="str">
            <v>F500507</v>
          </cell>
          <cell r="D11231">
            <v>13</v>
          </cell>
          <cell r="E11231" t="str">
            <v>F</v>
          </cell>
        </row>
        <row r="11232">
          <cell r="B11232" t="str">
            <v>F520963</v>
          </cell>
          <cell r="C11232" t="str">
            <v>F520963</v>
          </cell>
          <cell r="D11232">
            <v>13</v>
          </cell>
          <cell r="E11232" t="str">
            <v>F</v>
          </cell>
        </row>
        <row r="11233">
          <cell r="B11233" t="str">
            <v>F521323</v>
          </cell>
          <cell r="C11233" t="str">
            <v>F521323</v>
          </cell>
          <cell r="D11233">
            <v>13</v>
          </cell>
          <cell r="E11233" t="str">
            <v>F</v>
          </cell>
        </row>
        <row r="11234">
          <cell r="B11234" t="str">
            <v>F521683</v>
          </cell>
          <cell r="C11234" t="str">
            <v>F521683</v>
          </cell>
          <cell r="D11234">
            <v>13</v>
          </cell>
          <cell r="E11234" t="str">
            <v>F</v>
          </cell>
        </row>
        <row r="11235">
          <cell r="B11235" t="str">
            <v>F522043</v>
          </cell>
          <cell r="C11235" t="str">
            <v>F522043</v>
          </cell>
          <cell r="D11235">
            <v>13</v>
          </cell>
          <cell r="E11235" t="str">
            <v>F</v>
          </cell>
        </row>
        <row r="11236">
          <cell r="B11236" t="str">
            <v>F522403</v>
          </cell>
          <cell r="C11236" t="str">
            <v>F522403</v>
          </cell>
          <cell r="D11236">
            <v>13</v>
          </cell>
          <cell r="E11236" t="str">
            <v>F</v>
          </cell>
        </row>
        <row r="11237">
          <cell r="B11237" t="str">
            <v>F522823</v>
          </cell>
          <cell r="C11237" t="str">
            <v>F522823</v>
          </cell>
          <cell r="D11237">
            <v>13</v>
          </cell>
          <cell r="E11237" t="str">
            <v>F</v>
          </cell>
        </row>
        <row r="11238">
          <cell r="B11238" t="str">
            <v>F522856</v>
          </cell>
          <cell r="C11238" t="str">
            <v>F522856</v>
          </cell>
          <cell r="D11238">
            <v>13</v>
          </cell>
          <cell r="E11238" t="str">
            <v>F</v>
          </cell>
        </row>
        <row r="11239">
          <cell r="B11239" t="str">
            <v>F522889</v>
          </cell>
          <cell r="C11239" t="str">
            <v>F522889</v>
          </cell>
          <cell r="D11239">
            <v>13</v>
          </cell>
          <cell r="E11239" t="str">
            <v>F</v>
          </cell>
        </row>
        <row r="11240">
          <cell r="B11240" t="str">
            <v>F522922</v>
          </cell>
          <cell r="C11240" t="str">
            <v>F522922</v>
          </cell>
          <cell r="D11240">
            <v>13</v>
          </cell>
          <cell r="E11240" t="str">
            <v>F</v>
          </cell>
        </row>
        <row r="11241">
          <cell r="B11241" t="str">
            <v>F522955</v>
          </cell>
          <cell r="C11241" t="str">
            <v>F522955</v>
          </cell>
          <cell r="D11241">
            <v>13</v>
          </cell>
          <cell r="E11241" t="str">
            <v>F</v>
          </cell>
        </row>
        <row r="11242">
          <cell r="B11242" t="str">
            <v>F523047</v>
          </cell>
          <cell r="C11242" t="str">
            <v>F523047</v>
          </cell>
          <cell r="D11242">
            <v>13</v>
          </cell>
          <cell r="E11242" t="str">
            <v>F</v>
          </cell>
        </row>
        <row r="11243">
          <cell r="B11243" t="str">
            <v>F523063</v>
          </cell>
          <cell r="C11243" t="str">
            <v>F523063</v>
          </cell>
          <cell r="D11243">
            <v>13</v>
          </cell>
          <cell r="E11243" t="str">
            <v>F</v>
          </cell>
        </row>
        <row r="11244">
          <cell r="B11244" t="str">
            <v>F523079</v>
          </cell>
          <cell r="C11244" t="str">
            <v>F523079</v>
          </cell>
          <cell r="D11244">
            <v>13</v>
          </cell>
          <cell r="E11244" t="str">
            <v>F</v>
          </cell>
        </row>
        <row r="11245">
          <cell r="B11245" t="str">
            <v>F523095</v>
          </cell>
          <cell r="C11245" t="str">
            <v>F523095</v>
          </cell>
          <cell r="D11245">
            <v>13</v>
          </cell>
          <cell r="E11245" t="str">
            <v>F</v>
          </cell>
        </row>
        <row r="11246">
          <cell r="B11246" t="str">
            <v>F523111</v>
          </cell>
          <cell r="C11246" t="str">
            <v>F523111</v>
          </cell>
          <cell r="D11246">
            <v>13</v>
          </cell>
          <cell r="E11246" t="str">
            <v>F</v>
          </cell>
        </row>
        <row r="11247">
          <cell r="B11247" t="str">
            <v>F523127</v>
          </cell>
          <cell r="C11247" t="str">
            <v>F523127</v>
          </cell>
          <cell r="D11247">
            <v>13</v>
          </cell>
          <cell r="E11247" t="str">
            <v>F</v>
          </cell>
        </row>
        <row r="11248">
          <cell r="B11248" t="str">
            <v>F523143</v>
          </cell>
          <cell r="C11248" t="str">
            <v>F523143</v>
          </cell>
          <cell r="D11248">
            <v>13</v>
          </cell>
          <cell r="E11248" t="str">
            <v>F</v>
          </cell>
        </row>
        <row r="11249">
          <cell r="B11249" t="str">
            <v>F523159</v>
          </cell>
          <cell r="C11249" t="str">
            <v>F523159</v>
          </cell>
          <cell r="D11249">
            <v>13</v>
          </cell>
          <cell r="E11249" t="str">
            <v>F</v>
          </cell>
        </row>
        <row r="11250">
          <cell r="B11250" t="str">
            <v>F523175</v>
          </cell>
          <cell r="C11250" t="str">
            <v>F523175</v>
          </cell>
          <cell r="D11250">
            <v>13</v>
          </cell>
          <cell r="E11250" t="str">
            <v>F</v>
          </cell>
        </row>
        <row r="11251">
          <cell r="B11251" t="str">
            <v>F523191</v>
          </cell>
          <cell r="C11251" t="str">
            <v>F523191</v>
          </cell>
          <cell r="D11251">
            <v>13</v>
          </cell>
          <cell r="E11251" t="str">
            <v>F</v>
          </cell>
        </row>
        <row r="11252">
          <cell r="B11252" t="str">
            <v>1000SOVALS</v>
          </cell>
          <cell r="C11252" t="str">
            <v>SOVALS</v>
          </cell>
          <cell r="D11252">
            <v>12</v>
          </cell>
          <cell r="E11252" t="str">
            <v>G</v>
          </cell>
        </row>
        <row r="11253">
          <cell r="B11253" t="str">
            <v>1000SOORAS</v>
          </cell>
          <cell r="C11253" t="str">
            <v>SOORAS</v>
          </cell>
          <cell r="D11253">
            <v>12</v>
          </cell>
          <cell r="E11253" t="str">
            <v>G</v>
          </cell>
        </row>
        <row r="11254">
          <cell r="B11254" t="str">
            <v>F525816</v>
          </cell>
          <cell r="C11254" t="str">
            <v>F525816</v>
          </cell>
          <cell r="D11254">
            <v>13</v>
          </cell>
          <cell r="E11254" t="str">
            <v>F</v>
          </cell>
        </row>
        <row r="11255">
          <cell r="B11255" t="str">
            <v>F525817</v>
          </cell>
          <cell r="C11255" t="str">
            <v>F525817</v>
          </cell>
          <cell r="D11255">
            <v>13</v>
          </cell>
          <cell r="E11255" t="str">
            <v>F</v>
          </cell>
        </row>
        <row r="11256">
          <cell r="B11256" t="str">
            <v>1000STLTMGMT</v>
          </cell>
          <cell r="C11256" t="str">
            <v>STLTMGMT</v>
          </cell>
          <cell r="D11256">
            <v>8</v>
          </cell>
          <cell r="E11256" t="str">
            <v>G</v>
          </cell>
        </row>
        <row r="11257">
          <cell r="B11257" t="str">
            <v>F520096</v>
          </cell>
          <cell r="C11257" t="str">
            <v>F520096</v>
          </cell>
          <cell r="D11257">
            <v>9</v>
          </cell>
          <cell r="E11257" t="str">
            <v>F</v>
          </cell>
        </row>
        <row r="11258">
          <cell r="B11258" t="str">
            <v>F520645</v>
          </cell>
          <cell r="C11258" t="str">
            <v>F520645</v>
          </cell>
          <cell r="D11258">
            <v>9</v>
          </cell>
          <cell r="E11258" t="str">
            <v>F</v>
          </cell>
        </row>
        <row r="11259">
          <cell r="B11259" t="str">
            <v>F520697</v>
          </cell>
          <cell r="C11259" t="str">
            <v>F520697</v>
          </cell>
          <cell r="D11259">
            <v>9</v>
          </cell>
          <cell r="E11259" t="str">
            <v>F</v>
          </cell>
        </row>
        <row r="11260">
          <cell r="B11260" t="str">
            <v>F521076</v>
          </cell>
          <cell r="C11260" t="str">
            <v>F521076</v>
          </cell>
          <cell r="D11260">
            <v>9</v>
          </cell>
          <cell r="E11260" t="str">
            <v>F</v>
          </cell>
        </row>
        <row r="11261">
          <cell r="B11261" t="str">
            <v>F521436</v>
          </cell>
          <cell r="C11261" t="str">
            <v>F521436</v>
          </cell>
          <cell r="D11261">
            <v>9</v>
          </cell>
          <cell r="E11261" t="str">
            <v>F</v>
          </cell>
        </row>
        <row r="11262">
          <cell r="B11262" t="str">
            <v>F521796</v>
          </cell>
          <cell r="C11262" t="str">
            <v>F521796</v>
          </cell>
          <cell r="D11262">
            <v>9</v>
          </cell>
          <cell r="E11262" t="str">
            <v>F</v>
          </cell>
        </row>
        <row r="11263">
          <cell r="B11263" t="str">
            <v>F522156</v>
          </cell>
          <cell r="C11263" t="str">
            <v>F522156</v>
          </cell>
          <cell r="D11263">
            <v>9</v>
          </cell>
          <cell r="E11263" t="str">
            <v>F</v>
          </cell>
        </row>
        <row r="11264">
          <cell r="B11264" t="str">
            <v>F522516</v>
          </cell>
          <cell r="C11264" t="str">
            <v>F522516</v>
          </cell>
          <cell r="D11264">
            <v>9</v>
          </cell>
          <cell r="E11264" t="str">
            <v>F</v>
          </cell>
        </row>
        <row r="11265">
          <cell r="B11265" t="str">
            <v>F523339</v>
          </cell>
          <cell r="C11265" t="str">
            <v>F523339</v>
          </cell>
          <cell r="D11265">
            <v>9</v>
          </cell>
          <cell r="E11265" t="str">
            <v>F</v>
          </cell>
        </row>
        <row r="11266">
          <cell r="B11266" t="str">
            <v>F523346</v>
          </cell>
          <cell r="C11266" t="str">
            <v>F523346</v>
          </cell>
          <cell r="D11266">
            <v>9</v>
          </cell>
          <cell r="E11266" t="str">
            <v>F</v>
          </cell>
        </row>
        <row r="11267">
          <cell r="B11267" t="str">
            <v>F523348</v>
          </cell>
          <cell r="C11267" t="str">
            <v>F523348</v>
          </cell>
          <cell r="D11267">
            <v>9</v>
          </cell>
          <cell r="E11267" t="str">
            <v>F</v>
          </cell>
        </row>
        <row r="11268">
          <cell r="B11268" t="str">
            <v>F523349</v>
          </cell>
          <cell r="C11268" t="str">
            <v>F523349</v>
          </cell>
          <cell r="D11268">
            <v>9</v>
          </cell>
          <cell r="E11268" t="str">
            <v>F</v>
          </cell>
        </row>
        <row r="11269">
          <cell r="B11269" t="str">
            <v>1000STLTMAP</v>
          </cell>
          <cell r="C11269" t="str">
            <v>STLTMAP</v>
          </cell>
          <cell r="D11269">
            <v>10</v>
          </cell>
          <cell r="E11269" t="str">
            <v>G</v>
          </cell>
        </row>
        <row r="11270">
          <cell r="B11270" t="str">
            <v>F520466</v>
          </cell>
          <cell r="C11270" t="str">
            <v>F520466</v>
          </cell>
          <cell r="D11270">
            <v>11</v>
          </cell>
          <cell r="E11270" t="str">
            <v>F</v>
          </cell>
        </row>
        <row r="11271">
          <cell r="B11271" t="str">
            <v>F520467</v>
          </cell>
          <cell r="C11271" t="str">
            <v>F520467</v>
          </cell>
          <cell r="D11271">
            <v>11</v>
          </cell>
          <cell r="E11271" t="str">
            <v>F</v>
          </cell>
        </row>
        <row r="11272">
          <cell r="B11272" t="str">
            <v>F520719</v>
          </cell>
          <cell r="C11272" t="str">
            <v>F520719</v>
          </cell>
          <cell r="D11272">
            <v>11</v>
          </cell>
          <cell r="E11272" t="str">
            <v>F</v>
          </cell>
        </row>
        <row r="11273">
          <cell r="B11273" t="str">
            <v>F521143</v>
          </cell>
          <cell r="C11273" t="str">
            <v>F521143</v>
          </cell>
          <cell r="D11273">
            <v>11</v>
          </cell>
          <cell r="E11273" t="str">
            <v>F</v>
          </cell>
        </row>
        <row r="11274">
          <cell r="B11274" t="str">
            <v>F521503</v>
          </cell>
          <cell r="C11274" t="str">
            <v>F521503</v>
          </cell>
          <cell r="D11274">
            <v>11</v>
          </cell>
          <cell r="E11274" t="str">
            <v>F</v>
          </cell>
        </row>
        <row r="11275">
          <cell r="B11275" t="str">
            <v>F521863</v>
          </cell>
          <cell r="C11275" t="str">
            <v>F521863</v>
          </cell>
          <cell r="D11275">
            <v>11</v>
          </cell>
          <cell r="E11275" t="str">
            <v>F</v>
          </cell>
        </row>
        <row r="11276">
          <cell r="B11276" t="str">
            <v>F522223</v>
          </cell>
          <cell r="C11276" t="str">
            <v>F522223</v>
          </cell>
          <cell r="D11276">
            <v>11</v>
          </cell>
          <cell r="E11276" t="str">
            <v>F</v>
          </cell>
        </row>
        <row r="11277">
          <cell r="B11277" t="str">
            <v>F522583</v>
          </cell>
          <cell r="C11277" t="str">
            <v>F522583</v>
          </cell>
          <cell r="D11277">
            <v>11</v>
          </cell>
          <cell r="E11277" t="str">
            <v>F</v>
          </cell>
        </row>
        <row r="11278">
          <cell r="B11278" t="str">
            <v>F522728</v>
          </cell>
          <cell r="C11278" t="str">
            <v>F522728</v>
          </cell>
          <cell r="D11278">
            <v>11</v>
          </cell>
          <cell r="E11278" t="str">
            <v>F</v>
          </cell>
        </row>
        <row r="11279">
          <cell r="B11279" t="str">
            <v>F523338</v>
          </cell>
          <cell r="C11279" t="str">
            <v>F523338</v>
          </cell>
          <cell r="D11279">
            <v>11</v>
          </cell>
          <cell r="E11279" t="str">
            <v>F</v>
          </cell>
        </row>
        <row r="11280">
          <cell r="B11280" t="str">
            <v>F523345</v>
          </cell>
          <cell r="C11280" t="str">
            <v>F523345</v>
          </cell>
          <cell r="D11280">
            <v>11</v>
          </cell>
          <cell r="E11280" t="str">
            <v>F</v>
          </cell>
        </row>
        <row r="11281">
          <cell r="B11281" t="str">
            <v>1000STLTOPSUP</v>
          </cell>
          <cell r="C11281" t="str">
            <v>STLTOPSUP</v>
          </cell>
          <cell r="D11281">
            <v>10</v>
          </cell>
          <cell r="E11281" t="str">
            <v>G</v>
          </cell>
        </row>
        <row r="11282">
          <cell r="B11282" t="str">
            <v>F521165</v>
          </cell>
          <cell r="C11282" t="str">
            <v>F521165</v>
          </cell>
          <cell r="D11282">
            <v>11</v>
          </cell>
          <cell r="E11282" t="str">
            <v>F</v>
          </cell>
        </row>
        <row r="11283">
          <cell r="B11283" t="str">
            <v>F521525</v>
          </cell>
          <cell r="C11283" t="str">
            <v>F521525</v>
          </cell>
          <cell r="D11283">
            <v>11</v>
          </cell>
          <cell r="E11283" t="str">
            <v>F</v>
          </cell>
        </row>
        <row r="11284">
          <cell r="B11284" t="str">
            <v>F521885</v>
          </cell>
          <cell r="C11284" t="str">
            <v>F521885</v>
          </cell>
          <cell r="D11284">
            <v>11</v>
          </cell>
          <cell r="E11284" t="str">
            <v>F</v>
          </cell>
        </row>
        <row r="11285">
          <cell r="B11285" t="str">
            <v>F522245</v>
          </cell>
          <cell r="C11285" t="str">
            <v>F522245</v>
          </cell>
          <cell r="D11285">
            <v>11</v>
          </cell>
          <cell r="E11285" t="str">
            <v>F</v>
          </cell>
        </row>
        <row r="11286">
          <cell r="B11286" t="str">
            <v>F522605</v>
          </cell>
          <cell r="C11286" t="str">
            <v>F522605</v>
          </cell>
          <cell r="D11286">
            <v>11</v>
          </cell>
          <cell r="E11286" t="str">
            <v>F</v>
          </cell>
        </row>
        <row r="11287">
          <cell r="B11287" t="str">
            <v>F523340</v>
          </cell>
          <cell r="C11287" t="str">
            <v>F523340</v>
          </cell>
          <cell r="D11287">
            <v>11</v>
          </cell>
          <cell r="E11287" t="str">
            <v>F</v>
          </cell>
        </row>
        <row r="11288">
          <cell r="B11288" t="str">
            <v>F523347</v>
          </cell>
          <cell r="C11288" t="str">
            <v>F523347</v>
          </cell>
          <cell r="D11288">
            <v>11</v>
          </cell>
          <cell r="E11288" t="str">
            <v>F</v>
          </cell>
        </row>
        <row r="11289">
          <cell r="B11289" t="str">
            <v>1000STLTPATA</v>
          </cell>
          <cell r="C11289" t="str">
            <v>STLTPATA</v>
          </cell>
          <cell r="D11289">
            <v>10</v>
          </cell>
          <cell r="E11289" t="str">
            <v>G</v>
          </cell>
        </row>
        <row r="11290">
          <cell r="B11290" t="str">
            <v>F501960</v>
          </cell>
          <cell r="C11290" t="str">
            <v>F501960</v>
          </cell>
          <cell r="D11290">
            <v>11</v>
          </cell>
          <cell r="E11290" t="str">
            <v>F</v>
          </cell>
        </row>
        <row r="11291">
          <cell r="B11291" t="str">
            <v>F501961</v>
          </cell>
          <cell r="C11291" t="str">
            <v>F501961</v>
          </cell>
          <cell r="D11291">
            <v>11</v>
          </cell>
          <cell r="E11291" t="str">
            <v>F</v>
          </cell>
        </row>
        <row r="11292">
          <cell r="B11292" t="str">
            <v>F501962</v>
          </cell>
          <cell r="C11292" t="str">
            <v>F501962</v>
          </cell>
          <cell r="D11292">
            <v>11</v>
          </cell>
          <cell r="E11292" t="str">
            <v>F</v>
          </cell>
        </row>
        <row r="11293">
          <cell r="B11293" t="str">
            <v>F520468</v>
          </cell>
          <cell r="C11293" t="str">
            <v>F520468</v>
          </cell>
          <cell r="D11293">
            <v>11</v>
          </cell>
          <cell r="E11293" t="str">
            <v>F</v>
          </cell>
        </row>
        <row r="11294">
          <cell r="B11294" t="str">
            <v>F521144</v>
          </cell>
          <cell r="C11294" t="str">
            <v>F521144</v>
          </cell>
          <cell r="D11294">
            <v>11</v>
          </cell>
          <cell r="E11294" t="str">
            <v>F</v>
          </cell>
        </row>
        <row r="11295">
          <cell r="B11295" t="str">
            <v>F521504</v>
          </cell>
          <cell r="C11295" t="str">
            <v>F521504</v>
          </cell>
          <cell r="D11295">
            <v>11</v>
          </cell>
          <cell r="E11295" t="str">
            <v>F</v>
          </cell>
        </row>
        <row r="11296">
          <cell r="B11296" t="str">
            <v>F521864</v>
          </cell>
          <cell r="C11296" t="str">
            <v>F521864</v>
          </cell>
          <cell r="D11296">
            <v>11</v>
          </cell>
          <cell r="E11296" t="str">
            <v>F</v>
          </cell>
        </row>
        <row r="11297">
          <cell r="B11297" t="str">
            <v>F522224</v>
          </cell>
          <cell r="C11297" t="str">
            <v>F522224</v>
          </cell>
          <cell r="D11297">
            <v>11</v>
          </cell>
          <cell r="E11297" t="str">
            <v>F</v>
          </cell>
        </row>
        <row r="11298">
          <cell r="B11298" t="str">
            <v>F522584</v>
          </cell>
          <cell r="C11298" t="str">
            <v>F522584</v>
          </cell>
          <cell r="D11298">
            <v>11</v>
          </cell>
          <cell r="E11298" t="str">
            <v>F</v>
          </cell>
        </row>
        <row r="11299">
          <cell r="B11299" t="str">
            <v>F523333</v>
          </cell>
          <cell r="C11299" t="str">
            <v>F523333</v>
          </cell>
          <cell r="D11299">
            <v>11</v>
          </cell>
          <cell r="E11299" t="str">
            <v>F</v>
          </cell>
        </row>
        <row r="11300">
          <cell r="B11300" t="str">
            <v>F523335</v>
          </cell>
          <cell r="C11300" t="str">
            <v>F523335</v>
          </cell>
          <cell r="D11300">
            <v>11</v>
          </cell>
          <cell r="E11300" t="str">
            <v>F</v>
          </cell>
        </row>
        <row r="11301">
          <cell r="B11301" t="str">
            <v>F523342</v>
          </cell>
          <cell r="C11301" t="str">
            <v>F523342</v>
          </cell>
          <cell r="D11301">
            <v>11</v>
          </cell>
          <cell r="E11301" t="str">
            <v>F</v>
          </cell>
        </row>
        <row r="11302">
          <cell r="B11302" t="str">
            <v>1000SLANTVLY</v>
          </cell>
          <cell r="C11302" t="str">
            <v>SLANTVLY</v>
          </cell>
          <cell r="D11302">
            <v>12</v>
          </cell>
          <cell r="E11302" t="str">
            <v>G</v>
          </cell>
        </row>
        <row r="11303">
          <cell r="B11303" t="str">
            <v>F522723</v>
          </cell>
          <cell r="C11303" t="str">
            <v>F522723</v>
          </cell>
          <cell r="D11303">
            <v>13</v>
          </cell>
          <cell r="E11303" t="str">
            <v>F</v>
          </cell>
        </row>
        <row r="11304">
          <cell r="B11304" t="str">
            <v>1000SLSANJOA</v>
          </cell>
          <cell r="C11304" t="str">
            <v>SLSANJOA</v>
          </cell>
          <cell r="D11304">
            <v>12</v>
          </cell>
          <cell r="E11304" t="str">
            <v>G</v>
          </cell>
        </row>
        <row r="11305">
          <cell r="B11305" t="str">
            <v>1000SLSBARB</v>
          </cell>
          <cell r="C11305" t="str">
            <v>SLSBARB</v>
          </cell>
          <cell r="D11305">
            <v>12</v>
          </cell>
          <cell r="E11305" t="str">
            <v>G</v>
          </cell>
        </row>
        <row r="11306">
          <cell r="B11306" t="str">
            <v>1000SLTHOAKS</v>
          </cell>
          <cell r="C11306" t="str">
            <v>SLTHOAKS</v>
          </cell>
          <cell r="D11306">
            <v>12</v>
          </cell>
          <cell r="E11306" t="str">
            <v>G</v>
          </cell>
        </row>
        <row r="11307">
          <cell r="B11307" t="str">
            <v>1000SLVAL</v>
          </cell>
          <cell r="C11307" t="str">
            <v>SLVAL</v>
          </cell>
          <cell r="D11307">
            <v>12</v>
          </cell>
          <cell r="E11307" t="str">
            <v>G</v>
          </cell>
        </row>
        <row r="11308">
          <cell r="B11308" t="str">
            <v>F522726</v>
          </cell>
          <cell r="C11308" t="str">
            <v>F522726</v>
          </cell>
          <cell r="D11308">
            <v>13</v>
          </cell>
          <cell r="E11308" t="str">
            <v>F</v>
          </cell>
        </row>
        <row r="11309">
          <cell r="B11309" t="str">
            <v>1000SLVENT</v>
          </cell>
          <cell r="C11309" t="str">
            <v>SLVENT</v>
          </cell>
          <cell r="D11309">
            <v>12</v>
          </cell>
          <cell r="E11309" t="str">
            <v>G</v>
          </cell>
        </row>
        <row r="11310">
          <cell r="B11310" t="str">
            <v>1000STLTPATB</v>
          </cell>
          <cell r="C11310" t="str">
            <v>STLTPATB</v>
          </cell>
          <cell r="D11310">
            <v>10</v>
          </cell>
          <cell r="E11310" t="str">
            <v>G</v>
          </cell>
        </row>
        <row r="11311">
          <cell r="B11311" t="str">
            <v>F501954</v>
          </cell>
          <cell r="C11311" t="str">
            <v>F501954</v>
          </cell>
          <cell r="D11311">
            <v>11</v>
          </cell>
          <cell r="E11311" t="str">
            <v>F</v>
          </cell>
        </row>
        <row r="11312">
          <cell r="B11312" t="str">
            <v>F501955</v>
          </cell>
          <cell r="C11312" t="str">
            <v>F501955</v>
          </cell>
          <cell r="D11312">
            <v>11</v>
          </cell>
          <cell r="E11312" t="str">
            <v>F</v>
          </cell>
        </row>
        <row r="11313">
          <cell r="B11313" t="str">
            <v>F501965</v>
          </cell>
          <cell r="C11313" t="str">
            <v>F501965</v>
          </cell>
          <cell r="D11313">
            <v>11</v>
          </cell>
          <cell r="E11313" t="str">
            <v>F</v>
          </cell>
        </row>
        <row r="11314">
          <cell r="B11314" t="str">
            <v>F520469</v>
          </cell>
          <cell r="C11314" t="str">
            <v>F520469</v>
          </cell>
          <cell r="D11314">
            <v>11</v>
          </cell>
          <cell r="E11314" t="str">
            <v>F</v>
          </cell>
        </row>
        <row r="11315">
          <cell r="B11315" t="str">
            <v>F520582</v>
          </cell>
          <cell r="C11315" t="str">
            <v>F520582</v>
          </cell>
          <cell r="D11315">
            <v>11</v>
          </cell>
          <cell r="E11315" t="str">
            <v>F</v>
          </cell>
        </row>
        <row r="11316">
          <cell r="B11316" t="str">
            <v>F521145</v>
          </cell>
          <cell r="C11316" t="str">
            <v>F521145</v>
          </cell>
          <cell r="D11316">
            <v>11</v>
          </cell>
          <cell r="E11316" t="str">
            <v>F</v>
          </cell>
        </row>
        <row r="11317">
          <cell r="B11317" t="str">
            <v>F521505</v>
          </cell>
          <cell r="C11317" t="str">
            <v>F521505</v>
          </cell>
          <cell r="D11317">
            <v>11</v>
          </cell>
          <cell r="E11317" t="str">
            <v>F</v>
          </cell>
        </row>
        <row r="11318">
          <cell r="B11318" t="str">
            <v>F521865</v>
          </cell>
          <cell r="C11318" t="str">
            <v>F521865</v>
          </cell>
          <cell r="D11318">
            <v>11</v>
          </cell>
          <cell r="E11318" t="str">
            <v>F</v>
          </cell>
        </row>
        <row r="11319">
          <cell r="B11319" t="str">
            <v>F522225</v>
          </cell>
          <cell r="C11319" t="str">
            <v>F522225</v>
          </cell>
          <cell r="D11319">
            <v>11</v>
          </cell>
          <cell r="E11319" t="str">
            <v>F</v>
          </cell>
        </row>
        <row r="11320">
          <cell r="B11320" t="str">
            <v>F522585</v>
          </cell>
          <cell r="C11320" t="str">
            <v>F522585</v>
          </cell>
          <cell r="D11320">
            <v>11</v>
          </cell>
          <cell r="E11320" t="str">
            <v>F</v>
          </cell>
        </row>
        <row r="11321">
          <cell r="B11321" t="str">
            <v>F523334</v>
          </cell>
          <cell r="C11321" t="str">
            <v>F523334</v>
          </cell>
          <cell r="D11321">
            <v>11</v>
          </cell>
          <cell r="E11321" t="str">
            <v>F</v>
          </cell>
        </row>
        <row r="11322">
          <cell r="B11322" t="str">
            <v>F523341</v>
          </cell>
          <cell r="C11322" t="str">
            <v>F523341</v>
          </cell>
          <cell r="D11322">
            <v>11</v>
          </cell>
          <cell r="E11322" t="str">
            <v>F</v>
          </cell>
        </row>
        <row r="11323">
          <cell r="B11323" t="str">
            <v>1000SLDOMHL</v>
          </cell>
          <cell r="C11323" t="str">
            <v>SLDOMHL</v>
          </cell>
          <cell r="D11323">
            <v>12</v>
          </cell>
          <cell r="E11323" t="str">
            <v>G</v>
          </cell>
        </row>
        <row r="11324">
          <cell r="B11324" t="str">
            <v>F522721</v>
          </cell>
          <cell r="C11324" t="str">
            <v>F522721</v>
          </cell>
          <cell r="D11324">
            <v>13</v>
          </cell>
          <cell r="E11324" t="str">
            <v>F</v>
          </cell>
        </row>
        <row r="11325">
          <cell r="B11325" t="str">
            <v>1000SLLBEACH</v>
          </cell>
          <cell r="C11325" t="str">
            <v>SLLBEACH</v>
          </cell>
          <cell r="D11325">
            <v>12</v>
          </cell>
          <cell r="E11325" t="str">
            <v>G</v>
          </cell>
        </row>
        <row r="11326">
          <cell r="B11326" t="str">
            <v>1000SLMONROV</v>
          </cell>
          <cell r="C11326" t="str">
            <v>SLMONROV</v>
          </cell>
          <cell r="D11326">
            <v>12</v>
          </cell>
          <cell r="E11326" t="str">
            <v>G</v>
          </cell>
        </row>
        <row r="11327">
          <cell r="B11327" t="str">
            <v>1000SLMONT</v>
          </cell>
          <cell r="C11327" t="str">
            <v>SLMONT</v>
          </cell>
          <cell r="D11327">
            <v>12</v>
          </cell>
          <cell r="E11327" t="str">
            <v>G</v>
          </cell>
        </row>
        <row r="11328">
          <cell r="B11328" t="str">
            <v>1000SLSBAY</v>
          </cell>
          <cell r="C11328" t="str">
            <v>SLSBAY</v>
          </cell>
          <cell r="D11328">
            <v>12</v>
          </cell>
          <cell r="E11328" t="str">
            <v>G</v>
          </cell>
        </row>
        <row r="11329">
          <cell r="B11329" t="str">
            <v>F522725</v>
          </cell>
          <cell r="C11329" t="str">
            <v>F522725</v>
          </cell>
          <cell r="D11329">
            <v>13</v>
          </cell>
          <cell r="E11329" t="str">
            <v>F</v>
          </cell>
        </row>
        <row r="11330">
          <cell r="B11330" t="str">
            <v>1000SLSMONIC</v>
          </cell>
          <cell r="C11330" t="str">
            <v>SLSMONIC</v>
          </cell>
          <cell r="D11330">
            <v>12</v>
          </cell>
          <cell r="E11330" t="str">
            <v>G</v>
          </cell>
        </row>
        <row r="11331">
          <cell r="B11331" t="str">
            <v>F522724</v>
          </cell>
          <cell r="C11331" t="str">
            <v>F522724</v>
          </cell>
          <cell r="D11331">
            <v>13</v>
          </cell>
          <cell r="E11331" t="str">
            <v>F</v>
          </cell>
        </row>
        <row r="11332">
          <cell r="B11332" t="str">
            <v>1000STLTPATC</v>
          </cell>
          <cell r="C11332" t="str">
            <v>STLTPATC</v>
          </cell>
          <cell r="D11332">
            <v>10</v>
          </cell>
          <cell r="E11332" t="str">
            <v>G</v>
          </cell>
        </row>
        <row r="11333">
          <cell r="B11333" t="str">
            <v>F501956</v>
          </cell>
          <cell r="C11333" t="str">
            <v>F501956</v>
          </cell>
          <cell r="D11333">
            <v>11</v>
          </cell>
          <cell r="E11333" t="str">
            <v>F</v>
          </cell>
        </row>
        <row r="11334">
          <cell r="B11334" t="str">
            <v>F501957</v>
          </cell>
          <cell r="C11334" t="str">
            <v>F501957</v>
          </cell>
          <cell r="D11334">
            <v>11</v>
          </cell>
          <cell r="E11334" t="str">
            <v>F</v>
          </cell>
        </row>
        <row r="11335">
          <cell r="B11335" t="str">
            <v>F501963</v>
          </cell>
          <cell r="C11335" t="str">
            <v>F501963</v>
          </cell>
          <cell r="D11335">
            <v>11</v>
          </cell>
          <cell r="E11335" t="str">
            <v>F</v>
          </cell>
        </row>
        <row r="11336">
          <cell r="B11336" t="str">
            <v>F520470</v>
          </cell>
          <cell r="C11336" t="str">
            <v>F520470</v>
          </cell>
          <cell r="D11336">
            <v>11</v>
          </cell>
          <cell r="E11336" t="str">
            <v>F</v>
          </cell>
        </row>
        <row r="11337">
          <cell r="B11337" t="str">
            <v>F521146</v>
          </cell>
          <cell r="C11337" t="str">
            <v>F521146</v>
          </cell>
          <cell r="D11337">
            <v>11</v>
          </cell>
          <cell r="E11337" t="str">
            <v>F</v>
          </cell>
        </row>
        <row r="11338">
          <cell r="B11338" t="str">
            <v>F521506</v>
          </cell>
          <cell r="C11338" t="str">
            <v>F521506</v>
          </cell>
          <cell r="D11338">
            <v>11</v>
          </cell>
          <cell r="E11338" t="str">
            <v>F</v>
          </cell>
        </row>
        <row r="11339">
          <cell r="B11339" t="str">
            <v>F521866</v>
          </cell>
          <cell r="C11339" t="str">
            <v>F521866</v>
          </cell>
          <cell r="D11339">
            <v>11</v>
          </cell>
          <cell r="E11339" t="str">
            <v>F</v>
          </cell>
        </row>
        <row r="11340">
          <cell r="B11340" t="str">
            <v>F522226</v>
          </cell>
          <cell r="C11340" t="str">
            <v>F522226</v>
          </cell>
          <cell r="D11340">
            <v>11</v>
          </cell>
          <cell r="E11340" t="str">
            <v>F</v>
          </cell>
        </row>
        <row r="11341">
          <cell r="B11341" t="str">
            <v>F522586</v>
          </cell>
          <cell r="C11341" t="str">
            <v>F522586</v>
          </cell>
          <cell r="D11341">
            <v>11</v>
          </cell>
          <cell r="E11341" t="str">
            <v>F</v>
          </cell>
        </row>
        <row r="11342">
          <cell r="B11342" t="str">
            <v>F523332</v>
          </cell>
          <cell r="C11342" t="str">
            <v>F523332</v>
          </cell>
          <cell r="D11342">
            <v>11</v>
          </cell>
          <cell r="E11342" t="str">
            <v>F</v>
          </cell>
        </row>
        <row r="11343">
          <cell r="B11343" t="str">
            <v>F523337</v>
          </cell>
          <cell r="C11343" t="str">
            <v>F523337</v>
          </cell>
          <cell r="D11343">
            <v>11</v>
          </cell>
          <cell r="E11343" t="str">
            <v>F</v>
          </cell>
        </row>
        <row r="11344">
          <cell r="B11344" t="str">
            <v>F523344</v>
          </cell>
          <cell r="C11344" t="str">
            <v>F523344</v>
          </cell>
          <cell r="D11344">
            <v>11</v>
          </cell>
          <cell r="E11344" t="str">
            <v>F</v>
          </cell>
        </row>
        <row r="11345">
          <cell r="B11345" t="str">
            <v>1000SLFOOTHL</v>
          </cell>
          <cell r="C11345" t="str">
            <v>SLFOOTHL</v>
          </cell>
          <cell r="D11345">
            <v>12</v>
          </cell>
          <cell r="E11345" t="str">
            <v>G</v>
          </cell>
        </row>
        <row r="11346">
          <cell r="B11346" t="str">
            <v>1000SLONT</v>
          </cell>
          <cell r="C11346" t="str">
            <v>SLONT</v>
          </cell>
          <cell r="D11346">
            <v>12</v>
          </cell>
          <cell r="E11346" t="str">
            <v>G</v>
          </cell>
        </row>
        <row r="11347">
          <cell r="B11347" t="str">
            <v>F522722</v>
          </cell>
          <cell r="C11347" t="str">
            <v>F522722</v>
          </cell>
          <cell r="D11347">
            <v>13</v>
          </cell>
          <cell r="E11347" t="str">
            <v>F</v>
          </cell>
        </row>
        <row r="11348">
          <cell r="B11348" t="str">
            <v>1000SLPALMSP</v>
          </cell>
          <cell r="C11348" t="str">
            <v>SLPALMSP</v>
          </cell>
          <cell r="D11348">
            <v>12</v>
          </cell>
          <cell r="E11348" t="str">
            <v>G</v>
          </cell>
        </row>
        <row r="11349">
          <cell r="B11349" t="str">
            <v>F521167</v>
          </cell>
          <cell r="C11349" t="str">
            <v>F521167</v>
          </cell>
          <cell r="D11349">
            <v>13</v>
          </cell>
          <cell r="E11349" t="str">
            <v>F</v>
          </cell>
        </row>
        <row r="11350">
          <cell r="B11350" t="str">
            <v>F521527</v>
          </cell>
          <cell r="C11350" t="str">
            <v>F521527</v>
          </cell>
          <cell r="D11350">
            <v>13</v>
          </cell>
          <cell r="E11350" t="str">
            <v>F</v>
          </cell>
        </row>
        <row r="11351">
          <cell r="B11351" t="str">
            <v>F521887</v>
          </cell>
          <cell r="C11351" t="str">
            <v>F521887</v>
          </cell>
          <cell r="D11351">
            <v>13</v>
          </cell>
          <cell r="E11351" t="str">
            <v>F</v>
          </cell>
        </row>
        <row r="11352">
          <cell r="B11352" t="str">
            <v>F522247</v>
          </cell>
          <cell r="C11352" t="str">
            <v>F522247</v>
          </cell>
          <cell r="D11352">
            <v>13</v>
          </cell>
          <cell r="E11352" t="str">
            <v>F</v>
          </cell>
        </row>
        <row r="11353">
          <cell r="B11353" t="str">
            <v>F522607</v>
          </cell>
          <cell r="C11353" t="str">
            <v>F522607</v>
          </cell>
          <cell r="D11353">
            <v>13</v>
          </cell>
          <cell r="E11353" t="str">
            <v>F</v>
          </cell>
        </row>
        <row r="11354">
          <cell r="B11354" t="str">
            <v>1000SLREDLND</v>
          </cell>
          <cell r="C11354" t="str">
            <v>SLREDLND</v>
          </cell>
          <cell r="D11354">
            <v>12</v>
          </cell>
          <cell r="E11354" t="str">
            <v>G</v>
          </cell>
        </row>
        <row r="11355">
          <cell r="B11355" t="str">
            <v>1000SLSANJAC</v>
          </cell>
          <cell r="C11355" t="str">
            <v>SLSANJAC</v>
          </cell>
          <cell r="D11355">
            <v>12</v>
          </cell>
          <cell r="E11355" t="str">
            <v>G</v>
          </cell>
        </row>
        <row r="11356">
          <cell r="B11356" t="str">
            <v>F522727</v>
          </cell>
          <cell r="C11356" t="str">
            <v>F522727</v>
          </cell>
          <cell r="D11356">
            <v>13</v>
          </cell>
          <cell r="E11356" t="str">
            <v>F</v>
          </cell>
        </row>
        <row r="11357">
          <cell r="B11357" t="str">
            <v>1000SLVICT</v>
          </cell>
          <cell r="C11357" t="str">
            <v>SLVICT</v>
          </cell>
          <cell r="D11357">
            <v>12</v>
          </cell>
          <cell r="E11357" t="str">
            <v>G</v>
          </cell>
        </row>
        <row r="11358">
          <cell r="B11358" t="str">
            <v>1000SLCOVINA</v>
          </cell>
          <cell r="C11358" t="str">
            <v>SLCOVINA</v>
          </cell>
          <cell r="D11358">
            <v>12</v>
          </cell>
          <cell r="E11358" t="str">
            <v>G</v>
          </cell>
        </row>
        <row r="11359">
          <cell r="B11359" t="str">
            <v>F522719</v>
          </cell>
          <cell r="C11359" t="str">
            <v>F522719</v>
          </cell>
          <cell r="D11359">
            <v>13</v>
          </cell>
          <cell r="E11359" t="str">
            <v>F</v>
          </cell>
        </row>
        <row r="11360">
          <cell r="B11360" t="str">
            <v>1000STLTPATD</v>
          </cell>
          <cell r="C11360" t="str">
            <v>STLTPATD</v>
          </cell>
          <cell r="D11360">
            <v>10</v>
          </cell>
          <cell r="E11360" t="str">
            <v>G</v>
          </cell>
        </row>
        <row r="11361">
          <cell r="B11361" t="str">
            <v>F501958</v>
          </cell>
          <cell r="C11361" t="str">
            <v>F501958</v>
          </cell>
          <cell r="D11361">
            <v>11</v>
          </cell>
          <cell r="E11361" t="str">
            <v>F</v>
          </cell>
        </row>
        <row r="11362">
          <cell r="B11362" t="str">
            <v>F501959</v>
          </cell>
          <cell r="C11362" t="str">
            <v>F501959</v>
          </cell>
          <cell r="D11362">
            <v>11</v>
          </cell>
          <cell r="E11362" t="str">
            <v>F</v>
          </cell>
        </row>
        <row r="11363">
          <cell r="B11363" t="str">
            <v>F501964</v>
          </cell>
          <cell r="C11363" t="str">
            <v>F501964</v>
          </cell>
          <cell r="D11363">
            <v>11</v>
          </cell>
          <cell r="E11363" t="str">
            <v>F</v>
          </cell>
        </row>
        <row r="11364">
          <cell r="B11364" t="str">
            <v>F520471</v>
          </cell>
          <cell r="C11364" t="str">
            <v>F520471</v>
          </cell>
          <cell r="D11364">
            <v>11</v>
          </cell>
          <cell r="E11364" t="str">
            <v>F</v>
          </cell>
        </row>
        <row r="11365">
          <cell r="B11365" t="str">
            <v>F521147</v>
          </cell>
          <cell r="C11365" t="str">
            <v>F521147</v>
          </cell>
          <cell r="D11365">
            <v>11</v>
          </cell>
          <cell r="E11365" t="str">
            <v>F</v>
          </cell>
        </row>
        <row r="11366">
          <cell r="B11366" t="str">
            <v>F521507</v>
          </cell>
          <cell r="C11366" t="str">
            <v>F521507</v>
          </cell>
          <cell r="D11366">
            <v>11</v>
          </cell>
          <cell r="E11366" t="str">
            <v>F</v>
          </cell>
        </row>
        <row r="11367">
          <cell r="B11367" t="str">
            <v>F521867</v>
          </cell>
          <cell r="C11367" t="str">
            <v>F521867</v>
          </cell>
          <cell r="D11367">
            <v>11</v>
          </cell>
          <cell r="E11367" t="str">
            <v>F</v>
          </cell>
        </row>
        <row r="11368">
          <cell r="B11368" t="str">
            <v>F522227</v>
          </cell>
          <cell r="C11368" t="str">
            <v>F522227</v>
          </cell>
          <cell r="D11368">
            <v>11</v>
          </cell>
          <cell r="E11368" t="str">
            <v>F</v>
          </cell>
        </row>
        <row r="11369">
          <cell r="B11369" t="str">
            <v>F522587</v>
          </cell>
          <cell r="C11369" t="str">
            <v>F522587</v>
          </cell>
          <cell r="D11369">
            <v>11</v>
          </cell>
          <cell r="E11369" t="str">
            <v>F</v>
          </cell>
        </row>
        <row r="11370">
          <cell r="B11370" t="str">
            <v>F523331</v>
          </cell>
          <cell r="C11370" t="str">
            <v>F523331</v>
          </cell>
          <cell r="D11370">
            <v>11</v>
          </cell>
          <cell r="E11370" t="str">
            <v>F</v>
          </cell>
        </row>
        <row r="11371">
          <cell r="B11371" t="str">
            <v>F523336</v>
          </cell>
          <cell r="C11371" t="str">
            <v>F523336</v>
          </cell>
          <cell r="D11371">
            <v>11</v>
          </cell>
          <cell r="E11371" t="str">
            <v>F</v>
          </cell>
        </row>
        <row r="11372">
          <cell r="B11372" t="str">
            <v>F523343</v>
          </cell>
          <cell r="C11372" t="str">
            <v>F523343</v>
          </cell>
          <cell r="D11372">
            <v>11</v>
          </cell>
          <cell r="E11372" t="str">
            <v>F</v>
          </cell>
        </row>
        <row r="11373">
          <cell r="B11373" t="str">
            <v>1000SLFULL</v>
          </cell>
          <cell r="C11373" t="str">
            <v>SLFULL</v>
          </cell>
          <cell r="D11373">
            <v>12</v>
          </cell>
          <cell r="E11373" t="str">
            <v>G</v>
          </cell>
        </row>
        <row r="11374">
          <cell r="B11374" t="str">
            <v>1000SLHUNT</v>
          </cell>
          <cell r="C11374" t="str">
            <v>SLHUNT</v>
          </cell>
          <cell r="D11374">
            <v>12</v>
          </cell>
          <cell r="E11374" t="str">
            <v>G</v>
          </cell>
        </row>
        <row r="11375">
          <cell r="B11375" t="str">
            <v>1000SLSADDLE</v>
          </cell>
          <cell r="C11375" t="str">
            <v>SLSADDLE</v>
          </cell>
          <cell r="D11375">
            <v>12</v>
          </cell>
          <cell r="E11375" t="str">
            <v>G</v>
          </cell>
        </row>
        <row r="11376">
          <cell r="B11376" t="str">
            <v>1000SLSANA</v>
          </cell>
          <cell r="C11376" t="str">
            <v>SLSANA</v>
          </cell>
          <cell r="D11376">
            <v>12</v>
          </cell>
          <cell r="E11376" t="str">
            <v>G</v>
          </cell>
        </row>
        <row r="11377">
          <cell r="B11377" t="str">
            <v>F522720</v>
          </cell>
          <cell r="C11377" t="str">
            <v>F522720</v>
          </cell>
          <cell r="D11377">
            <v>13</v>
          </cell>
          <cell r="E11377" t="str">
            <v>F</v>
          </cell>
        </row>
        <row r="11378">
          <cell r="B11378" t="str">
            <v>1000SLWHIT</v>
          </cell>
          <cell r="C11378" t="str">
            <v>SLWHIT</v>
          </cell>
          <cell r="D11378">
            <v>12</v>
          </cell>
          <cell r="E11378" t="str">
            <v>G</v>
          </cell>
        </row>
        <row r="11379">
          <cell r="B11379" t="str">
            <v>1000PWRDVP</v>
          </cell>
          <cell r="C11379" t="str">
            <v>PWRDVP</v>
          </cell>
          <cell r="D11379">
            <v>6</v>
          </cell>
          <cell r="E11379" t="str">
            <v>G</v>
          </cell>
        </row>
        <row r="11380">
          <cell r="B11380" t="str">
            <v>F502655</v>
          </cell>
          <cell r="C11380" t="str">
            <v>F502655</v>
          </cell>
          <cell r="D11380">
            <v>7</v>
          </cell>
          <cell r="E11380" t="str">
            <v>F</v>
          </cell>
        </row>
        <row r="11381">
          <cell r="B11381" t="str">
            <v>F502657</v>
          </cell>
          <cell r="C11381" t="str">
            <v>F502657</v>
          </cell>
          <cell r="D11381">
            <v>7</v>
          </cell>
          <cell r="E11381" t="str">
            <v>F</v>
          </cell>
        </row>
        <row r="11382">
          <cell r="B11382" t="str">
            <v>F502658</v>
          </cell>
          <cell r="C11382" t="str">
            <v>F502658</v>
          </cell>
          <cell r="D11382">
            <v>7</v>
          </cell>
          <cell r="E11382" t="str">
            <v>F</v>
          </cell>
        </row>
        <row r="11383">
          <cell r="B11383" t="str">
            <v>F502659</v>
          </cell>
          <cell r="C11383" t="str">
            <v>F502659</v>
          </cell>
          <cell r="D11383">
            <v>7</v>
          </cell>
          <cell r="E11383" t="str">
            <v>F</v>
          </cell>
        </row>
        <row r="11384">
          <cell r="B11384" t="str">
            <v>F502665</v>
          </cell>
          <cell r="C11384" t="str">
            <v>F502665</v>
          </cell>
          <cell r="D11384">
            <v>7</v>
          </cell>
          <cell r="E11384" t="str">
            <v>F</v>
          </cell>
        </row>
        <row r="11385">
          <cell r="B11385" t="str">
            <v>F502666</v>
          </cell>
          <cell r="C11385" t="str">
            <v>F502666</v>
          </cell>
          <cell r="D11385">
            <v>7</v>
          </cell>
          <cell r="E11385" t="str">
            <v>F</v>
          </cell>
        </row>
        <row r="11386">
          <cell r="B11386" t="str">
            <v>F520061</v>
          </cell>
          <cell r="C11386" t="str">
            <v>F520061</v>
          </cell>
          <cell r="D11386">
            <v>7</v>
          </cell>
          <cell r="E11386" t="str">
            <v>F</v>
          </cell>
        </row>
        <row r="11387">
          <cell r="B11387" t="str">
            <v>F520321</v>
          </cell>
          <cell r="C11387" t="str">
            <v>F520321</v>
          </cell>
          <cell r="D11387">
            <v>7</v>
          </cell>
          <cell r="E11387" t="str">
            <v>F</v>
          </cell>
        </row>
        <row r="11388">
          <cell r="B11388" t="str">
            <v>F520374</v>
          </cell>
          <cell r="C11388" t="str">
            <v>F520374</v>
          </cell>
          <cell r="D11388">
            <v>7</v>
          </cell>
          <cell r="E11388" t="str">
            <v>F</v>
          </cell>
        </row>
        <row r="11389">
          <cell r="B11389" t="str">
            <v>F520453</v>
          </cell>
          <cell r="C11389" t="str">
            <v>F520453</v>
          </cell>
          <cell r="D11389">
            <v>7</v>
          </cell>
          <cell r="E11389" t="str">
            <v>F</v>
          </cell>
        </row>
        <row r="11390">
          <cell r="B11390" t="str">
            <v>F520454</v>
          </cell>
          <cell r="C11390" t="str">
            <v>F520454</v>
          </cell>
          <cell r="D11390">
            <v>7</v>
          </cell>
          <cell r="E11390" t="str">
            <v>F</v>
          </cell>
        </row>
        <row r="11391">
          <cell r="B11391" t="str">
            <v>F520455</v>
          </cell>
          <cell r="C11391" t="str">
            <v>F520455</v>
          </cell>
          <cell r="D11391">
            <v>7</v>
          </cell>
          <cell r="E11391" t="str">
            <v>F</v>
          </cell>
        </row>
        <row r="11392">
          <cell r="B11392" t="str">
            <v>F520456</v>
          </cell>
          <cell r="C11392" t="str">
            <v>F520456</v>
          </cell>
          <cell r="D11392">
            <v>7</v>
          </cell>
          <cell r="E11392" t="str">
            <v>F</v>
          </cell>
        </row>
        <row r="11393">
          <cell r="B11393" t="str">
            <v>F520457</v>
          </cell>
          <cell r="C11393" t="str">
            <v>F520457</v>
          </cell>
          <cell r="D11393">
            <v>7</v>
          </cell>
          <cell r="E11393" t="str">
            <v>F</v>
          </cell>
        </row>
        <row r="11394">
          <cell r="B11394" t="str">
            <v>F520458</v>
          </cell>
          <cell r="C11394" t="str">
            <v>F520458</v>
          </cell>
          <cell r="D11394">
            <v>7</v>
          </cell>
          <cell r="E11394" t="str">
            <v>F</v>
          </cell>
        </row>
        <row r="11395">
          <cell r="B11395" t="str">
            <v>F520459</v>
          </cell>
          <cell r="C11395" t="str">
            <v>F520459</v>
          </cell>
          <cell r="D11395">
            <v>7</v>
          </cell>
          <cell r="E11395" t="str">
            <v>F</v>
          </cell>
        </row>
        <row r="11396">
          <cell r="B11396" t="str">
            <v>F520460</v>
          </cell>
          <cell r="C11396" t="str">
            <v>F520460</v>
          </cell>
          <cell r="D11396">
            <v>7</v>
          </cell>
          <cell r="E11396" t="str">
            <v>F</v>
          </cell>
        </row>
        <row r="11397">
          <cell r="B11397" t="str">
            <v>F520461</v>
          </cell>
          <cell r="C11397" t="str">
            <v>F520461</v>
          </cell>
          <cell r="D11397">
            <v>7</v>
          </cell>
          <cell r="E11397" t="str">
            <v>F</v>
          </cell>
        </row>
        <row r="11398">
          <cell r="B11398" t="str">
            <v>F520462</v>
          </cell>
          <cell r="C11398" t="str">
            <v>F520462</v>
          </cell>
          <cell r="D11398">
            <v>7</v>
          </cell>
          <cell r="E11398" t="str">
            <v>F</v>
          </cell>
        </row>
        <row r="11399">
          <cell r="B11399" t="str">
            <v>F520516</v>
          </cell>
          <cell r="C11399" t="str">
            <v>F520516</v>
          </cell>
          <cell r="D11399">
            <v>7</v>
          </cell>
          <cell r="E11399" t="str">
            <v>F</v>
          </cell>
        </row>
        <row r="11400">
          <cell r="B11400" t="str">
            <v>F520517</v>
          </cell>
          <cell r="C11400" t="str">
            <v>F520517</v>
          </cell>
          <cell r="D11400">
            <v>7</v>
          </cell>
          <cell r="E11400" t="str">
            <v>F</v>
          </cell>
        </row>
        <row r="11401">
          <cell r="B11401" t="str">
            <v>F520518</v>
          </cell>
          <cell r="C11401" t="str">
            <v>F520518</v>
          </cell>
          <cell r="D11401">
            <v>7</v>
          </cell>
          <cell r="E11401" t="str">
            <v>F</v>
          </cell>
        </row>
        <row r="11402">
          <cell r="B11402" t="str">
            <v>F520550</v>
          </cell>
          <cell r="C11402" t="str">
            <v>F520550</v>
          </cell>
          <cell r="D11402">
            <v>7</v>
          </cell>
          <cell r="E11402" t="str">
            <v>F</v>
          </cell>
        </row>
        <row r="11403">
          <cell r="B11403" t="str">
            <v>F520658</v>
          </cell>
          <cell r="C11403" t="str">
            <v>F520658</v>
          </cell>
          <cell r="D11403">
            <v>7</v>
          </cell>
          <cell r="E11403" t="str">
            <v>F</v>
          </cell>
        </row>
        <row r="11404">
          <cell r="B11404" t="str">
            <v>F520703</v>
          </cell>
          <cell r="C11404" t="str">
            <v>F520703</v>
          </cell>
          <cell r="D11404">
            <v>7</v>
          </cell>
          <cell r="E11404" t="str">
            <v>F</v>
          </cell>
        </row>
        <row r="11405">
          <cell r="B11405" t="str">
            <v>F520704</v>
          </cell>
          <cell r="C11405" t="str">
            <v>F520704</v>
          </cell>
          <cell r="D11405">
            <v>7</v>
          </cell>
          <cell r="E11405" t="str">
            <v>F</v>
          </cell>
        </row>
        <row r="11406">
          <cell r="B11406" t="str">
            <v>F520705</v>
          </cell>
          <cell r="C11406" t="str">
            <v>F520705</v>
          </cell>
          <cell r="D11406">
            <v>7</v>
          </cell>
          <cell r="E11406" t="str">
            <v>F</v>
          </cell>
        </row>
        <row r="11407">
          <cell r="B11407" t="str">
            <v>F520706</v>
          </cell>
          <cell r="C11407" t="str">
            <v>F520706</v>
          </cell>
          <cell r="D11407">
            <v>7</v>
          </cell>
          <cell r="E11407" t="str">
            <v>F</v>
          </cell>
        </row>
        <row r="11408">
          <cell r="B11408" t="str">
            <v>F520707</v>
          </cell>
          <cell r="C11408" t="str">
            <v>F520707</v>
          </cell>
          <cell r="D11408">
            <v>7</v>
          </cell>
          <cell r="E11408" t="str">
            <v>F</v>
          </cell>
        </row>
        <row r="11409">
          <cell r="B11409" t="str">
            <v>F521047</v>
          </cell>
          <cell r="C11409" t="str">
            <v>F521047</v>
          </cell>
          <cell r="D11409">
            <v>7</v>
          </cell>
          <cell r="E11409" t="str">
            <v>F</v>
          </cell>
        </row>
        <row r="11410">
          <cell r="B11410" t="str">
            <v>F521407</v>
          </cell>
          <cell r="C11410" t="str">
            <v>F521407</v>
          </cell>
          <cell r="D11410">
            <v>7</v>
          </cell>
          <cell r="E11410" t="str">
            <v>F</v>
          </cell>
        </row>
        <row r="11411">
          <cell r="B11411" t="str">
            <v>F521767</v>
          </cell>
          <cell r="C11411" t="str">
            <v>F521767</v>
          </cell>
          <cell r="D11411">
            <v>7</v>
          </cell>
          <cell r="E11411" t="str">
            <v>F</v>
          </cell>
        </row>
        <row r="11412">
          <cell r="B11412" t="str">
            <v>F522127</v>
          </cell>
          <cell r="C11412" t="str">
            <v>F522127</v>
          </cell>
          <cell r="D11412">
            <v>7</v>
          </cell>
          <cell r="E11412" t="str">
            <v>F</v>
          </cell>
        </row>
        <row r="11413">
          <cell r="B11413" t="str">
            <v>F522487</v>
          </cell>
          <cell r="C11413" t="str">
            <v>F522487</v>
          </cell>
          <cell r="D11413">
            <v>7</v>
          </cell>
          <cell r="E11413" t="str">
            <v>F</v>
          </cell>
        </row>
        <row r="11414">
          <cell r="B11414" t="str">
            <v>1000INSRESRV</v>
          </cell>
          <cell r="C11414" t="str">
            <v>INSRESRV</v>
          </cell>
          <cell r="D11414">
            <v>8</v>
          </cell>
          <cell r="E11414" t="str">
            <v>G</v>
          </cell>
        </row>
        <row r="11415">
          <cell r="B11415" t="str">
            <v>F501778</v>
          </cell>
          <cell r="C11415" t="str">
            <v>F501778</v>
          </cell>
          <cell r="D11415">
            <v>9</v>
          </cell>
          <cell r="E11415" t="str">
            <v>F</v>
          </cell>
        </row>
        <row r="11416">
          <cell r="B11416" t="str">
            <v>F501780</v>
          </cell>
          <cell r="C11416" t="str">
            <v>F501780</v>
          </cell>
          <cell r="D11416">
            <v>9</v>
          </cell>
          <cell r="E11416" t="str">
            <v>F</v>
          </cell>
        </row>
        <row r="11417">
          <cell r="B11417" t="str">
            <v>F501781</v>
          </cell>
          <cell r="C11417" t="str">
            <v>F501781</v>
          </cell>
          <cell r="D11417">
            <v>9</v>
          </cell>
          <cell r="E11417" t="str">
            <v>F</v>
          </cell>
        </row>
        <row r="11418">
          <cell r="B11418" t="str">
            <v>F501783</v>
          </cell>
          <cell r="C11418" t="str">
            <v>F501783</v>
          </cell>
          <cell r="D11418">
            <v>9</v>
          </cell>
          <cell r="E11418" t="str">
            <v>F</v>
          </cell>
        </row>
        <row r="11419">
          <cell r="B11419" t="str">
            <v>F501785</v>
          </cell>
          <cell r="C11419" t="str">
            <v>F501785</v>
          </cell>
          <cell r="D11419">
            <v>9</v>
          </cell>
          <cell r="E11419" t="str">
            <v>F</v>
          </cell>
        </row>
        <row r="11420">
          <cell r="B11420" t="str">
            <v>F501787</v>
          </cell>
          <cell r="C11420" t="str">
            <v>F501787</v>
          </cell>
          <cell r="D11420">
            <v>9</v>
          </cell>
          <cell r="E11420" t="str">
            <v>F</v>
          </cell>
        </row>
        <row r="11421">
          <cell r="B11421" t="str">
            <v>F501788</v>
          </cell>
          <cell r="C11421" t="str">
            <v>F501788</v>
          </cell>
          <cell r="D11421">
            <v>9</v>
          </cell>
          <cell r="E11421" t="str">
            <v>F</v>
          </cell>
        </row>
        <row r="11422">
          <cell r="B11422" t="str">
            <v>F501790</v>
          </cell>
          <cell r="C11422" t="str">
            <v>F501790</v>
          </cell>
          <cell r="D11422">
            <v>9</v>
          </cell>
          <cell r="E11422" t="str">
            <v>F</v>
          </cell>
        </row>
        <row r="11423">
          <cell r="B11423" t="str">
            <v>F501792</v>
          </cell>
          <cell r="C11423" t="str">
            <v>F501792</v>
          </cell>
          <cell r="D11423">
            <v>9</v>
          </cell>
          <cell r="E11423" t="str">
            <v>F</v>
          </cell>
        </row>
        <row r="11424">
          <cell r="B11424" t="str">
            <v>F501794</v>
          </cell>
          <cell r="C11424" t="str">
            <v>F501794</v>
          </cell>
          <cell r="D11424">
            <v>9</v>
          </cell>
          <cell r="E11424" t="str">
            <v>F</v>
          </cell>
        </row>
        <row r="11425">
          <cell r="B11425" t="str">
            <v>F501795</v>
          </cell>
          <cell r="C11425" t="str">
            <v>F501795</v>
          </cell>
          <cell r="D11425">
            <v>9</v>
          </cell>
          <cell r="E11425" t="str">
            <v>F</v>
          </cell>
        </row>
        <row r="11426">
          <cell r="B11426" t="str">
            <v>F501797</v>
          </cell>
          <cell r="C11426" t="str">
            <v>F501797</v>
          </cell>
          <cell r="D11426">
            <v>9</v>
          </cell>
          <cell r="E11426" t="str">
            <v>F</v>
          </cell>
        </row>
        <row r="11427">
          <cell r="B11427" t="str">
            <v>F501799</v>
          </cell>
          <cell r="C11427" t="str">
            <v>F501799</v>
          </cell>
          <cell r="D11427">
            <v>9</v>
          </cell>
          <cell r="E11427" t="str">
            <v>F</v>
          </cell>
        </row>
        <row r="11428">
          <cell r="B11428" t="str">
            <v>F501801</v>
          </cell>
          <cell r="C11428" t="str">
            <v>F501801</v>
          </cell>
          <cell r="D11428">
            <v>9</v>
          </cell>
          <cell r="E11428" t="str">
            <v>F</v>
          </cell>
        </row>
        <row r="11429">
          <cell r="B11429" t="str">
            <v>F501802</v>
          </cell>
          <cell r="C11429" t="str">
            <v>F501802</v>
          </cell>
          <cell r="D11429">
            <v>9</v>
          </cell>
          <cell r="E11429" t="str">
            <v>F</v>
          </cell>
        </row>
        <row r="11430">
          <cell r="B11430" t="str">
            <v>F501804</v>
          </cell>
          <cell r="C11430" t="str">
            <v>F501804</v>
          </cell>
          <cell r="D11430">
            <v>9</v>
          </cell>
          <cell r="E11430" t="str">
            <v>F</v>
          </cell>
        </row>
        <row r="11431">
          <cell r="B11431" t="str">
            <v>F501806</v>
          </cell>
          <cell r="C11431" t="str">
            <v>F501806</v>
          </cell>
          <cell r="D11431">
            <v>9</v>
          </cell>
          <cell r="E11431" t="str">
            <v>F</v>
          </cell>
        </row>
        <row r="11432">
          <cell r="B11432" t="str">
            <v>F501808</v>
          </cell>
          <cell r="C11432" t="str">
            <v>F501808</v>
          </cell>
          <cell r="D11432">
            <v>9</v>
          </cell>
          <cell r="E11432" t="str">
            <v>F</v>
          </cell>
        </row>
        <row r="11433">
          <cell r="B11433" t="str">
            <v>F501809</v>
          </cell>
          <cell r="C11433" t="str">
            <v>F501809</v>
          </cell>
          <cell r="D11433">
            <v>9</v>
          </cell>
          <cell r="E11433" t="str">
            <v>F</v>
          </cell>
        </row>
        <row r="11434">
          <cell r="B11434" t="str">
            <v>F501811</v>
          </cell>
          <cell r="C11434" t="str">
            <v>F501811</v>
          </cell>
          <cell r="D11434">
            <v>9</v>
          </cell>
          <cell r="E11434" t="str">
            <v>F</v>
          </cell>
        </row>
        <row r="11435">
          <cell r="B11435" t="str">
            <v>F501813</v>
          </cell>
          <cell r="C11435" t="str">
            <v>F501813</v>
          </cell>
          <cell r="D11435">
            <v>9</v>
          </cell>
          <cell r="E11435" t="str">
            <v>F</v>
          </cell>
        </row>
        <row r="11436">
          <cell r="B11436" t="str">
            <v>F501815</v>
          </cell>
          <cell r="C11436" t="str">
            <v>F501815</v>
          </cell>
          <cell r="D11436">
            <v>9</v>
          </cell>
          <cell r="E11436" t="str">
            <v>F</v>
          </cell>
        </row>
        <row r="11437">
          <cell r="B11437" t="str">
            <v>F501816</v>
          </cell>
          <cell r="C11437" t="str">
            <v>F501816</v>
          </cell>
          <cell r="D11437">
            <v>9</v>
          </cell>
          <cell r="E11437" t="str">
            <v>F</v>
          </cell>
        </row>
        <row r="11438">
          <cell r="B11438" t="str">
            <v>F501818</v>
          </cell>
          <cell r="C11438" t="str">
            <v>F501818</v>
          </cell>
          <cell r="D11438">
            <v>9</v>
          </cell>
          <cell r="E11438" t="str">
            <v>F</v>
          </cell>
        </row>
        <row r="11439">
          <cell r="B11439" t="str">
            <v>F501820</v>
          </cell>
          <cell r="C11439" t="str">
            <v>F501820</v>
          </cell>
          <cell r="D11439">
            <v>9</v>
          </cell>
          <cell r="E11439" t="str">
            <v>F</v>
          </cell>
        </row>
        <row r="11440">
          <cell r="B11440" t="str">
            <v>F501822</v>
          </cell>
          <cell r="C11440" t="str">
            <v>F501822</v>
          </cell>
          <cell r="D11440">
            <v>9</v>
          </cell>
          <cell r="E11440" t="str">
            <v>F</v>
          </cell>
        </row>
        <row r="11441">
          <cell r="B11441" t="str">
            <v>F501823</v>
          </cell>
          <cell r="C11441" t="str">
            <v>F501823</v>
          </cell>
          <cell r="D11441">
            <v>9</v>
          </cell>
          <cell r="E11441" t="str">
            <v>F</v>
          </cell>
        </row>
        <row r="11442">
          <cell r="B11442" t="str">
            <v>F501825</v>
          </cell>
          <cell r="C11442" t="str">
            <v>F501825</v>
          </cell>
          <cell r="D11442">
            <v>9</v>
          </cell>
          <cell r="E11442" t="str">
            <v>F</v>
          </cell>
        </row>
        <row r="11443">
          <cell r="B11443" t="str">
            <v>F501827</v>
          </cell>
          <cell r="C11443" t="str">
            <v>F501827</v>
          </cell>
          <cell r="D11443">
            <v>9</v>
          </cell>
          <cell r="E11443" t="str">
            <v>F</v>
          </cell>
        </row>
        <row r="11444">
          <cell r="B11444" t="str">
            <v>F501829</v>
          </cell>
          <cell r="C11444" t="str">
            <v>F501829</v>
          </cell>
          <cell r="D11444">
            <v>9</v>
          </cell>
          <cell r="E11444" t="str">
            <v>F</v>
          </cell>
        </row>
        <row r="11445">
          <cell r="B11445" t="str">
            <v>F501830</v>
          </cell>
          <cell r="C11445" t="str">
            <v>F501830</v>
          </cell>
          <cell r="D11445">
            <v>9</v>
          </cell>
          <cell r="E11445" t="str">
            <v>F</v>
          </cell>
        </row>
        <row r="11446">
          <cell r="B11446" t="str">
            <v>F501832</v>
          </cell>
          <cell r="C11446" t="str">
            <v>F501832</v>
          </cell>
          <cell r="D11446">
            <v>9</v>
          </cell>
          <cell r="E11446" t="str">
            <v>F</v>
          </cell>
        </row>
        <row r="11447">
          <cell r="B11447" t="str">
            <v>F501834</v>
          </cell>
          <cell r="C11447" t="str">
            <v>F501834</v>
          </cell>
          <cell r="D11447">
            <v>9</v>
          </cell>
          <cell r="E11447" t="str">
            <v>F</v>
          </cell>
        </row>
        <row r="11448">
          <cell r="B11448" t="str">
            <v>F501835</v>
          </cell>
          <cell r="C11448" t="str">
            <v>F501835</v>
          </cell>
          <cell r="D11448">
            <v>9</v>
          </cell>
          <cell r="E11448" t="str">
            <v>F</v>
          </cell>
        </row>
        <row r="11449">
          <cell r="B11449" t="str">
            <v>F501836</v>
          </cell>
          <cell r="C11449" t="str">
            <v>F501836</v>
          </cell>
          <cell r="D11449">
            <v>9</v>
          </cell>
          <cell r="E11449" t="str">
            <v>F</v>
          </cell>
        </row>
        <row r="11450">
          <cell r="B11450" t="str">
            <v>F501837</v>
          </cell>
          <cell r="C11450" t="str">
            <v>F501837</v>
          </cell>
          <cell r="D11450">
            <v>9</v>
          </cell>
          <cell r="E11450" t="str">
            <v>F</v>
          </cell>
        </row>
        <row r="11451">
          <cell r="B11451" t="str">
            <v>F501838</v>
          </cell>
          <cell r="C11451" t="str">
            <v>F501838</v>
          </cell>
          <cell r="D11451">
            <v>9</v>
          </cell>
          <cell r="E11451" t="str">
            <v>F</v>
          </cell>
        </row>
        <row r="11452">
          <cell r="B11452" t="str">
            <v>F501839</v>
          </cell>
          <cell r="C11452" t="str">
            <v>F501839</v>
          </cell>
          <cell r="D11452">
            <v>9</v>
          </cell>
          <cell r="E11452" t="str">
            <v>F</v>
          </cell>
        </row>
        <row r="11453">
          <cell r="B11453" t="str">
            <v>F501840</v>
          </cell>
          <cell r="C11453" t="str">
            <v>F501840</v>
          </cell>
          <cell r="D11453">
            <v>9</v>
          </cell>
          <cell r="E11453" t="str">
            <v>F</v>
          </cell>
        </row>
        <row r="11454">
          <cell r="B11454" t="str">
            <v>F501841</v>
          </cell>
          <cell r="C11454" t="str">
            <v>F501841</v>
          </cell>
          <cell r="D11454">
            <v>9</v>
          </cell>
          <cell r="E11454" t="str">
            <v>F</v>
          </cell>
        </row>
        <row r="11455">
          <cell r="B11455" t="str">
            <v>F501842</v>
          </cell>
          <cell r="C11455" t="str">
            <v>F501842</v>
          </cell>
          <cell r="D11455">
            <v>9</v>
          </cell>
          <cell r="E11455" t="str">
            <v>F</v>
          </cell>
        </row>
        <row r="11456">
          <cell r="B11456" t="str">
            <v>F501843</v>
          </cell>
          <cell r="C11456" t="str">
            <v>F501843</v>
          </cell>
          <cell r="D11456">
            <v>9</v>
          </cell>
          <cell r="E11456" t="str">
            <v>F</v>
          </cell>
        </row>
        <row r="11457">
          <cell r="B11457" t="str">
            <v>F501844</v>
          </cell>
          <cell r="C11457" t="str">
            <v>F501844</v>
          </cell>
          <cell r="D11457">
            <v>9</v>
          </cell>
          <cell r="E11457" t="str">
            <v>F</v>
          </cell>
        </row>
        <row r="11458">
          <cell r="B11458" t="str">
            <v>F501845</v>
          </cell>
          <cell r="C11458" t="str">
            <v>F501845</v>
          </cell>
          <cell r="D11458">
            <v>9</v>
          </cell>
          <cell r="E11458" t="str">
            <v>F</v>
          </cell>
        </row>
        <row r="11459">
          <cell r="B11459" t="str">
            <v>F501846</v>
          </cell>
          <cell r="C11459" t="str">
            <v>F501846</v>
          </cell>
          <cell r="D11459">
            <v>9</v>
          </cell>
          <cell r="E11459" t="str">
            <v>F</v>
          </cell>
        </row>
        <row r="11460">
          <cell r="B11460" t="str">
            <v>F501847</v>
          </cell>
          <cell r="C11460" t="str">
            <v>F501847</v>
          </cell>
          <cell r="D11460">
            <v>9</v>
          </cell>
          <cell r="E11460" t="str">
            <v>F</v>
          </cell>
        </row>
        <row r="11461">
          <cell r="B11461" t="str">
            <v>F501848</v>
          </cell>
          <cell r="C11461" t="str">
            <v>F501848</v>
          </cell>
          <cell r="D11461">
            <v>9</v>
          </cell>
          <cell r="E11461" t="str">
            <v>F</v>
          </cell>
        </row>
        <row r="11462">
          <cell r="B11462" t="str">
            <v>F501849</v>
          </cell>
          <cell r="C11462" t="str">
            <v>F501849</v>
          </cell>
          <cell r="D11462">
            <v>9</v>
          </cell>
          <cell r="E11462" t="str">
            <v>F</v>
          </cell>
        </row>
        <row r="11463">
          <cell r="B11463" t="str">
            <v>1000SUPSEG</v>
          </cell>
          <cell r="C11463" t="str">
            <v>SUPSEG</v>
          </cell>
          <cell r="D11463">
            <v>8</v>
          </cell>
          <cell r="E11463" t="str">
            <v>G</v>
          </cell>
        </row>
        <row r="11464">
          <cell r="B11464" t="str">
            <v>F522697</v>
          </cell>
          <cell r="C11464" t="str">
            <v>F522697</v>
          </cell>
          <cell r="D11464">
            <v>9</v>
          </cell>
          <cell r="E11464" t="str">
            <v>F</v>
          </cell>
        </row>
        <row r="11465">
          <cell r="B11465" t="str">
            <v>1000MAINTPLNG</v>
          </cell>
          <cell r="C11465" t="str">
            <v>MAINTPLNG</v>
          </cell>
          <cell r="D11465">
            <v>10</v>
          </cell>
          <cell r="E11465" t="str">
            <v>G</v>
          </cell>
        </row>
        <row r="11466">
          <cell r="B11466" t="str">
            <v>F520394</v>
          </cell>
          <cell r="C11466" t="str">
            <v>F520394</v>
          </cell>
          <cell r="D11466">
            <v>11</v>
          </cell>
          <cell r="E11466" t="str">
            <v>F</v>
          </cell>
        </row>
        <row r="11467">
          <cell r="B11467" t="str">
            <v>F520519</v>
          </cell>
          <cell r="C11467" t="str">
            <v>F520519</v>
          </cell>
          <cell r="D11467">
            <v>11</v>
          </cell>
          <cell r="E11467" t="str">
            <v>F</v>
          </cell>
        </row>
        <row r="11468">
          <cell r="B11468" t="str">
            <v>F520547</v>
          </cell>
          <cell r="C11468" t="str">
            <v>F520547</v>
          </cell>
          <cell r="D11468">
            <v>11</v>
          </cell>
          <cell r="E11468" t="str">
            <v>F</v>
          </cell>
        </row>
        <row r="11469">
          <cell r="B11469" t="str">
            <v>F521137</v>
          </cell>
          <cell r="C11469" t="str">
            <v>F521137</v>
          </cell>
          <cell r="D11469">
            <v>11</v>
          </cell>
          <cell r="E11469" t="str">
            <v>F</v>
          </cell>
        </row>
        <row r="11470">
          <cell r="B11470" t="str">
            <v>F521497</v>
          </cell>
          <cell r="C11470" t="str">
            <v>F521497</v>
          </cell>
          <cell r="D11470">
            <v>11</v>
          </cell>
          <cell r="E11470" t="str">
            <v>F</v>
          </cell>
        </row>
        <row r="11471">
          <cell r="B11471" t="str">
            <v>F521857</v>
          </cell>
          <cell r="C11471" t="str">
            <v>F521857</v>
          </cell>
          <cell r="D11471">
            <v>11</v>
          </cell>
          <cell r="E11471" t="str">
            <v>F</v>
          </cell>
        </row>
        <row r="11472">
          <cell r="B11472" t="str">
            <v>F522217</v>
          </cell>
          <cell r="C11472" t="str">
            <v>F522217</v>
          </cell>
          <cell r="D11472">
            <v>11</v>
          </cell>
          <cell r="E11472" t="str">
            <v>F</v>
          </cell>
        </row>
        <row r="11473">
          <cell r="B11473" t="str">
            <v>F522577</v>
          </cell>
          <cell r="C11473" t="str">
            <v>F522577</v>
          </cell>
          <cell r="D11473">
            <v>11</v>
          </cell>
          <cell r="E11473" t="str">
            <v>F</v>
          </cell>
        </row>
        <row r="11474">
          <cell r="B11474" t="str">
            <v>F522689</v>
          </cell>
          <cell r="C11474" t="str">
            <v>F522689</v>
          </cell>
          <cell r="D11474">
            <v>11</v>
          </cell>
          <cell r="E11474" t="str">
            <v>F</v>
          </cell>
        </row>
        <row r="11475">
          <cell r="B11475" t="str">
            <v>F522698</v>
          </cell>
          <cell r="C11475" t="str">
            <v>F522698</v>
          </cell>
          <cell r="D11475">
            <v>11</v>
          </cell>
          <cell r="E11475" t="str">
            <v>F</v>
          </cell>
        </row>
        <row r="11476">
          <cell r="B11476" t="str">
            <v>F522700</v>
          </cell>
          <cell r="C11476" t="str">
            <v>F522700</v>
          </cell>
          <cell r="D11476">
            <v>11</v>
          </cell>
          <cell r="E11476" t="str">
            <v>F</v>
          </cell>
        </row>
        <row r="11477">
          <cell r="B11477" t="str">
            <v>1000MATEQP</v>
          </cell>
          <cell r="C11477" t="str">
            <v>MATEQP</v>
          </cell>
          <cell r="D11477">
            <v>10</v>
          </cell>
          <cell r="E11477" t="str">
            <v>G</v>
          </cell>
        </row>
        <row r="11478">
          <cell r="B11478" t="str">
            <v>F520447</v>
          </cell>
          <cell r="C11478" t="str">
            <v>F520447</v>
          </cell>
          <cell r="D11478">
            <v>11</v>
          </cell>
          <cell r="E11478" t="str">
            <v>F</v>
          </cell>
        </row>
        <row r="11479">
          <cell r="B11479" t="str">
            <v>F520448</v>
          </cell>
          <cell r="C11479" t="str">
            <v>F520448</v>
          </cell>
          <cell r="D11479">
            <v>11</v>
          </cell>
          <cell r="E11479" t="str">
            <v>F</v>
          </cell>
        </row>
        <row r="11480">
          <cell r="B11480" t="str">
            <v>F520449</v>
          </cell>
          <cell r="C11480" t="str">
            <v>F520449</v>
          </cell>
          <cell r="D11480">
            <v>11</v>
          </cell>
          <cell r="E11480" t="str">
            <v>F</v>
          </cell>
        </row>
        <row r="11481">
          <cell r="B11481" t="str">
            <v>F520450</v>
          </cell>
          <cell r="C11481" t="str">
            <v>F520450</v>
          </cell>
          <cell r="D11481">
            <v>11</v>
          </cell>
          <cell r="E11481" t="str">
            <v>F</v>
          </cell>
        </row>
        <row r="11482">
          <cell r="B11482" t="str">
            <v>F520451</v>
          </cell>
          <cell r="C11482" t="str">
            <v>F520451</v>
          </cell>
          <cell r="D11482">
            <v>11</v>
          </cell>
          <cell r="E11482" t="str">
            <v>F</v>
          </cell>
        </row>
        <row r="11483">
          <cell r="B11483" t="str">
            <v>F520452</v>
          </cell>
          <cell r="C11483" t="str">
            <v>F520452</v>
          </cell>
          <cell r="D11483">
            <v>11</v>
          </cell>
          <cell r="E11483" t="str">
            <v>F</v>
          </cell>
        </row>
        <row r="11484">
          <cell r="B11484" t="str">
            <v>F521141</v>
          </cell>
          <cell r="C11484" t="str">
            <v>F521141</v>
          </cell>
          <cell r="D11484">
            <v>11</v>
          </cell>
          <cell r="E11484" t="str">
            <v>F</v>
          </cell>
        </row>
        <row r="11485">
          <cell r="B11485" t="str">
            <v>F521501</v>
          </cell>
          <cell r="C11485" t="str">
            <v>F521501</v>
          </cell>
          <cell r="D11485">
            <v>11</v>
          </cell>
          <cell r="E11485" t="str">
            <v>F</v>
          </cell>
        </row>
        <row r="11486">
          <cell r="B11486" t="str">
            <v>F521861</v>
          </cell>
          <cell r="C11486" t="str">
            <v>F521861</v>
          </cell>
          <cell r="D11486">
            <v>11</v>
          </cell>
          <cell r="E11486" t="str">
            <v>F</v>
          </cell>
        </row>
        <row r="11487">
          <cell r="B11487" t="str">
            <v>F522221</v>
          </cell>
          <cell r="C11487" t="str">
            <v>F522221</v>
          </cell>
          <cell r="D11487">
            <v>11</v>
          </cell>
          <cell r="E11487" t="str">
            <v>F</v>
          </cell>
        </row>
        <row r="11488">
          <cell r="B11488" t="str">
            <v>F522581</v>
          </cell>
          <cell r="C11488" t="str">
            <v>F522581</v>
          </cell>
          <cell r="D11488">
            <v>11</v>
          </cell>
          <cell r="E11488" t="str">
            <v>F</v>
          </cell>
        </row>
        <row r="11489">
          <cell r="B11489" t="str">
            <v>F522699</v>
          </cell>
          <cell r="C11489" t="str">
            <v>F522699</v>
          </cell>
          <cell r="D11489">
            <v>11</v>
          </cell>
          <cell r="E11489" t="str">
            <v>F</v>
          </cell>
        </row>
        <row r="11490">
          <cell r="B11490" t="str">
            <v>1000MGMTWIRE</v>
          </cell>
          <cell r="C11490" t="str">
            <v>MGMTWIRE</v>
          </cell>
          <cell r="D11490">
            <v>10</v>
          </cell>
          <cell r="E11490" t="str">
            <v>G</v>
          </cell>
        </row>
        <row r="11491">
          <cell r="B11491" t="str">
            <v>F520036</v>
          </cell>
          <cell r="C11491" t="str">
            <v>F520036</v>
          </cell>
          <cell r="D11491">
            <v>11</v>
          </cell>
          <cell r="E11491" t="str">
            <v>F</v>
          </cell>
        </row>
        <row r="11492">
          <cell r="B11492" t="str">
            <v>F520043</v>
          </cell>
          <cell r="C11492" t="str">
            <v>F520043</v>
          </cell>
          <cell r="D11492">
            <v>11</v>
          </cell>
          <cell r="E11492" t="str">
            <v>F</v>
          </cell>
        </row>
        <row r="11493">
          <cell r="B11493" t="str">
            <v>F520522</v>
          </cell>
          <cell r="C11493" t="str">
            <v>F520522</v>
          </cell>
          <cell r="D11493">
            <v>11</v>
          </cell>
          <cell r="E11493" t="str">
            <v>F</v>
          </cell>
        </row>
        <row r="11494">
          <cell r="B11494" t="str">
            <v>F521045</v>
          </cell>
          <cell r="C11494" t="str">
            <v>F521045</v>
          </cell>
          <cell r="D11494">
            <v>11</v>
          </cell>
          <cell r="E11494" t="str">
            <v>F</v>
          </cell>
        </row>
        <row r="11495">
          <cell r="B11495" t="str">
            <v>F521405</v>
          </cell>
          <cell r="C11495" t="str">
            <v>F521405</v>
          </cell>
          <cell r="D11495">
            <v>11</v>
          </cell>
          <cell r="E11495" t="str">
            <v>F</v>
          </cell>
        </row>
        <row r="11496">
          <cell r="B11496" t="str">
            <v>F521765</v>
          </cell>
          <cell r="C11496" t="str">
            <v>F521765</v>
          </cell>
          <cell r="D11496">
            <v>11</v>
          </cell>
          <cell r="E11496" t="str">
            <v>F</v>
          </cell>
        </row>
        <row r="11497">
          <cell r="B11497" t="str">
            <v>F522125</v>
          </cell>
          <cell r="C11497" t="str">
            <v>F522125</v>
          </cell>
          <cell r="D11497">
            <v>11</v>
          </cell>
          <cell r="E11497" t="str">
            <v>F</v>
          </cell>
        </row>
        <row r="11498">
          <cell r="B11498" t="str">
            <v>F522485</v>
          </cell>
          <cell r="C11498" t="str">
            <v>F522485</v>
          </cell>
          <cell r="D11498">
            <v>11</v>
          </cell>
          <cell r="E11498" t="str">
            <v>F</v>
          </cell>
        </row>
        <row r="11499">
          <cell r="B11499" t="str">
            <v>1000STORM</v>
          </cell>
          <cell r="C11499" t="str">
            <v>STORM</v>
          </cell>
          <cell r="D11499">
            <v>10</v>
          </cell>
          <cell r="E11499" t="str">
            <v>G</v>
          </cell>
        </row>
        <row r="11500">
          <cell r="B11500" t="str">
            <v>1000RESPLN</v>
          </cell>
          <cell r="C11500" t="str">
            <v>RESPLN</v>
          </cell>
          <cell r="D11500">
            <v>6</v>
          </cell>
          <cell r="E11500" t="str">
            <v>G</v>
          </cell>
        </row>
        <row r="11501">
          <cell r="B11501" t="str">
            <v>F520062</v>
          </cell>
          <cell r="C11501" t="str">
            <v>F520062</v>
          </cell>
          <cell r="D11501">
            <v>7</v>
          </cell>
          <cell r="E11501" t="str">
            <v>F</v>
          </cell>
        </row>
        <row r="11502">
          <cell r="B11502" t="str">
            <v>F520520</v>
          </cell>
          <cell r="C11502" t="str">
            <v>F520520</v>
          </cell>
          <cell r="D11502">
            <v>7</v>
          </cell>
          <cell r="E11502" t="str">
            <v>F</v>
          </cell>
        </row>
        <row r="11503">
          <cell r="B11503" t="str">
            <v>F521048</v>
          </cell>
          <cell r="C11503" t="str">
            <v>F521048</v>
          </cell>
          <cell r="D11503">
            <v>7</v>
          </cell>
          <cell r="E11503" t="str">
            <v>F</v>
          </cell>
        </row>
        <row r="11504">
          <cell r="B11504" t="str">
            <v>F521408</v>
          </cell>
          <cell r="C11504" t="str">
            <v>F521408</v>
          </cell>
          <cell r="D11504">
            <v>7</v>
          </cell>
          <cell r="E11504" t="str">
            <v>F</v>
          </cell>
        </row>
        <row r="11505">
          <cell r="B11505" t="str">
            <v>F521768</v>
          </cell>
          <cell r="C11505" t="str">
            <v>F521768</v>
          </cell>
          <cell r="D11505">
            <v>7</v>
          </cell>
          <cell r="E11505" t="str">
            <v>F</v>
          </cell>
        </row>
        <row r="11506">
          <cell r="B11506" t="str">
            <v>F522128</v>
          </cell>
          <cell r="C11506" t="str">
            <v>F522128</v>
          </cell>
          <cell r="D11506">
            <v>7</v>
          </cell>
          <cell r="E11506" t="str">
            <v>F</v>
          </cell>
        </row>
        <row r="11507">
          <cell r="B11507" t="str">
            <v>F522488</v>
          </cell>
          <cell r="C11507" t="str">
            <v>F522488</v>
          </cell>
          <cell r="D11507">
            <v>7</v>
          </cell>
          <cell r="E11507" t="str">
            <v>F</v>
          </cell>
        </row>
        <row r="11508">
          <cell r="B11508" t="str">
            <v>F523350</v>
          </cell>
          <cell r="C11508" t="str">
            <v>F523350</v>
          </cell>
          <cell r="D11508">
            <v>7</v>
          </cell>
          <cell r="E11508" t="str">
            <v>F</v>
          </cell>
        </row>
        <row r="11509">
          <cell r="B11509" t="str">
            <v>F523351</v>
          </cell>
          <cell r="C11509" t="str">
            <v>F523351</v>
          </cell>
          <cell r="D11509">
            <v>7</v>
          </cell>
          <cell r="E11509" t="str">
            <v>F</v>
          </cell>
        </row>
        <row r="11510">
          <cell r="B11510" t="str">
            <v>F525785</v>
          </cell>
          <cell r="C11510" t="str">
            <v>F525785</v>
          </cell>
          <cell r="D11510">
            <v>7</v>
          </cell>
          <cell r="E11510" t="str">
            <v>F</v>
          </cell>
        </row>
        <row r="11511">
          <cell r="B11511" t="str">
            <v>F526517</v>
          </cell>
          <cell r="C11511" t="str">
            <v>F526517</v>
          </cell>
          <cell r="D11511">
            <v>7</v>
          </cell>
          <cell r="E11511" t="str">
            <v>F</v>
          </cell>
        </row>
        <row r="11512">
          <cell r="B11512" t="str">
            <v>1000CONSMETH</v>
          </cell>
          <cell r="C11512" t="str">
            <v>CONSMETH</v>
          </cell>
          <cell r="D11512">
            <v>8</v>
          </cell>
          <cell r="E11512" t="str">
            <v>G</v>
          </cell>
        </row>
        <row r="11513">
          <cell r="B11513" t="str">
            <v>F520536</v>
          </cell>
          <cell r="C11513" t="str">
            <v>F520536</v>
          </cell>
          <cell r="D11513">
            <v>9</v>
          </cell>
          <cell r="E11513" t="str">
            <v>F</v>
          </cell>
        </row>
        <row r="11514">
          <cell r="B11514" t="str">
            <v>F521155</v>
          </cell>
          <cell r="C11514" t="str">
            <v>F521155</v>
          </cell>
          <cell r="D11514">
            <v>9</v>
          </cell>
          <cell r="E11514" t="str">
            <v>F</v>
          </cell>
        </row>
        <row r="11515">
          <cell r="B11515" t="str">
            <v>F521515</v>
          </cell>
          <cell r="C11515" t="str">
            <v>F521515</v>
          </cell>
          <cell r="D11515">
            <v>9</v>
          </cell>
          <cell r="E11515" t="str">
            <v>F</v>
          </cell>
        </row>
        <row r="11516">
          <cell r="B11516" t="str">
            <v>F521875</v>
          </cell>
          <cell r="C11516" t="str">
            <v>F521875</v>
          </cell>
          <cell r="D11516">
            <v>9</v>
          </cell>
          <cell r="E11516" t="str">
            <v>F</v>
          </cell>
        </row>
        <row r="11517">
          <cell r="B11517" t="str">
            <v>F522235</v>
          </cell>
          <cell r="C11517" t="str">
            <v>F522235</v>
          </cell>
          <cell r="D11517">
            <v>9</v>
          </cell>
          <cell r="E11517" t="str">
            <v>F</v>
          </cell>
        </row>
        <row r="11518">
          <cell r="B11518" t="str">
            <v>F522595</v>
          </cell>
          <cell r="C11518" t="str">
            <v>F522595</v>
          </cell>
          <cell r="D11518">
            <v>9</v>
          </cell>
          <cell r="E11518" t="str">
            <v>F</v>
          </cell>
        </row>
        <row r="11519">
          <cell r="B11519" t="str">
            <v>F522686</v>
          </cell>
          <cell r="C11519" t="str">
            <v>F522686</v>
          </cell>
          <cell r="D11519">
            <v>9</v>
          </cell>
          <cell r="E11519" t="str">
            <v>F</v>
          </cell>
        </row>
        <row r="11520">
          <cell r="B11520" t="str">
            <v>F523233</v>
          </cell>
          <cell r="C11520" t="str">
            <v>F523233</v>
          </cell>
          <cell r="D11520">
            <v>9</v>
          </cell>
          <cell r="E11520" t="str">
            <v>F</v>
          </cell>
        </row>
        <row r="11521">
          <cell r="B11521" t="str">
            <v>F523418</v>
          </cell>
          <cell r="C11521" t="str">
            <v>F523418</v>
          </cell>
          <cell r="D11521">
            <v>9</v>
          </cell>
          <cell r="E11521" t="str">
            <v>F</v>
          </cell>
        </row>
        <row r="11522">
          <cell r="B11522" t="str">
            <v>F525784</v>
          </cell>
          <cell r="C11522" t="str">
            <v>F525784</v>
          </cell>
          <cell r="D11522">
            <v>9</v>
          </cell>
          <cell r="E11522" t="str">
            <v>F</v>
          </cell>
        </row>
        <row r="11523">
          <cell r="B11523" t="str">
            <v>F526516</v>
          </cell>
          <cell r="C11523" t="str">
            <v>F526516</v>
          </cell>
          <cell r="D11523">
            <v>9</v>
          </cell>
          <cell r="E11523" t="str">
            <v>F</v>
          </cell>
        </row>
        <row r="11524">
          <cell r="B11524" t="str">
            <v>1000MAINTPRG</v>
          </cell>
          <cell r="C11524" t="str">
            <v>MAINTPRG</v>
          </cell>
          <cell r="D11524">
            <v>8</v>
          </cell>
          <cell r="E11524" t="str">
            <v>G</v>
          </cell>
        </row>
        <row r="11525">
          <cell r="B11525" t="str">
            <v>F502035</v>
          </cell>
          <cell r="C11525" t="str">
            <v>F502035</v>
          </cell>
          <cell r="D11525">
            <v>9</v>
          </cell>
          <cell r="E11525" t="str">
            <v>F</v>
          </cell>
        </row>
        <row r="11526">
          <cell r="B11526" t="str">
            <v>F520284</v>
          </cell>
          <cell r="C11526" t="str">
            <v>F520284</v>
          </cell>
          <cell r="D11526">
            <v>9</v>
          </cell>
          <cell r="E11526" t="str">
            <v>F</v>
          </cell>
        </row>
        <row r="11527">
          <cell r="B11527" t="str">
            <v>F520397</v>
          </cell>
          <cell r="C11527" t="str">
            <v>F520397</v>
          </cell>
          <cell r="D11527">
            <v>9</v>
          </cell>
          <cell r="E11527" t="str">
            <v>F</v>
          </cell>
        </row>
        <row r="11528">
          <cell r="B11528" t="str">
            <v>F520537</v>
          </cell>
          <cell r="C11528" t="str">
            <v>F520537</v>
          </cell>
          <cell r="D11528">
            <v>9</v>
          </cell>
          <cell r="E11528" t="str">
            <v>F</v>
          </cell>
        </row>
        <row r="11529">
          <cell r="B11529" t="str">
            <v>F520549</v>
          </cell>
          <cell r="C11529" t="str">
            <v>F520549</v>
          </cell>
          <cell r="D11529">
            <v>9</v>
          </cell>
          <cell r="E11529" t="str">
            <v>F</v>
          </cell>
        </row>
        <row r="11530">
          <cell r="B11530" t="str">
            <v>F520603</v>
          </cell>
          <cell r="C11530" t="str">
            <v>F520603</v>
          </cell>
          <cell r="D11530">
            <v>9</v>
          </cell>
          <cell r="E11530" t="str">
            <v>F</v>
          </cell>
        </row>
        <row r="11531">
          <cell r="B11531" t="str">
            <v>F521114</v>
          </cell>
          <cell r="C11531" t="str">
            <v>F521114</v>
          </cell>
          <cell r="D11531">
            <v>9</v>
          </cell>
          <cell r="E11531" t="str">
            <v>F</v>
          </cell>
        </row>
        <row r="11532">
          <cell r="B11532" t="str">
            <v>F521474</v>
          </cell>
          <cell r="C11532" t="str">
            <v>F521474</v>
          </cell>
          <cell r="D11532">
            <v>9</v>
          </cell>
          <cell r="E11532" t="str">
            <v>F</v>
          </cell>
        </row>
        <row r="11533">
          <cell r="B11533" t="str">
            <v>F521834</v>
          </cell>
          <cell r="C11533" t="str">
            <v>F521834</v>
          </cell>
          <cell r="D11533">
            <v>9</v>
          </cell>
          <cell r="E11533" t="str">
            <v>F</v>
          </cell>
        </row>
        <row r="11534">
          <cell r="B11534" t="str">
            <v>F522194</v>
          </cell>
          <cell r="C11534" t="str">
            <v>F522194</v>
          </cell>
          <cell r="D11534">
            <v>9</v>
          </cell>
          <cell r="E11534" t="str">
            <v>F</v>
          </cell>
        </row>
        <row r="11535">
          <cell r="B11535" t="str">
            <v>F522554</v>
          </cell>
          <cell r="C11535" t="str">
            <v>F522554</v>
          </cell>
          <cell r="D11535">
            <v>9</v>
          </cell>
          <cell r="E11535" t="str">
            <v>F</v>
          </cell>
        </row>
        <row r="11536">
          <cell r="B11536" t="str">
            <v>F522687</v>
          </cell>
          <cell r="C11536" t="str">
            <v>F522687</v>
          </cell>
          <cell r="D11536">
            <v>9</v>
          </cell>
          <cell r="E11536" t="str">
            <v>F</v>
          </cell>
        </row>
        <row r="11537">
          <cell r="B11537" t="str">
            <v>F522688</v>
          </cell>
          <cell r="C11537" t="str">
            <v>F522688</v>
          </cell>
          <cell r="D11537">
            <v>9</v>
          </cell>
          <cell r="E11537" t="str">
            <v>F</v>
          </cell>
        </row>
        <row r="11538">
          <cell r="B11538" t="str">
            <v>F525783</v>
          </cell>
          <cell r="C11538" t="str">
            <v>F525783</v>
          </cell>
          <cell r="D11538">
            <v>9</v>
          </cell>
          <cell r="E11538" t="str">
            <v>F</v>
          </cell>
        </row>
        <row r="11539">
          <cell r="B11539" t="str">
            <v>F526515</v>
          </cell>
          <cell r="C11539" t="str">
            <v>F526515</v>
          </cell>
          <cell r="D11539">
            <v>9</v>
          </cell>
          <cell r="E11539" t="str">
            <v>F</v>
          </cell>
        </row>
        <row r="11540">
          <cell r="B11540" t="str">
            <v>1000DIMP</v>
          </cell>
          <cell r="C11540" t="str">
            <v>DIMP</v>
          </cell>
          <cell r="D11540">
            <v>10</v>
          </cell>
          <cell r="E11540" t="str">
            <v>G</v>
          </cell>
        </row>
        <row r="11541">
          <cell r="B11541" t="str">
            <v>F523204</v>
          </cell>
          <cell r="C11541" t="str">
            <v>F523204</v>
          </cell>
          <cell r="D11541">
            <v>11</v>
          </cell>
          <cell r="E11541" t="str">
            <v>F</v>
          </cell>
        </row>
        <row r="11542">
          <cell r="B11542" t="str">
            <v>F523209</v>
          </cell>
          <cell r="C11542" t="str">
            <v>F523209</v>
          </cell>
          <cell r="D11542">
            <v>11</v>
          </cell>
          <cell r="E11542" t="str">
            <v>F</v>
          </cell>
        </row>
        <row r="11543">
          <cell r="B11543" t="str">
            <v>F523214</v>
          </cell>
          <cell r="C11543" t="str">
            <v>F523214</v>
          </cell>
          <cell r="D11543">
            <v>11</v>
          </cell>
          <cell r="E11543" t="str">
            <v>F</v>
          </cell>
        </row>
        <row r="11544">
          <cell r="B11544" t="str">
            <v>F523219</v>
          </cell>
          <cell r="C11544" t="str">
            <v>F523219</v>
          </cell>
          <cell r="D11544">
            <v>11</v>
          </cell>
          <cell r="E11544" t="str">
            <v>F</v>
          </cell>
        </row>
        <row r="11545">
          <cell r="B11545" t="str">
            <v>F523224</v>
          </cell>
          <cell r="C11545" t="str">
            <v>F523224</v>
          </cell>
          <cell r="D11545">
            <v>11</v>
          </cell>
          <cell r="E11545" t="str">
            <v>F</v>
          </cell>
        </row>
        <row r="11546">
          <cell r="B11546" t="str">
            <v>F526518</v>
          </cell>
          <cell r="C11546" t="str">
            <v>F526518</v>
          </cell>
          <cell r="D11546">
            <v>11</v>
          </cell>
          <cell r="E11546" t="str">
            <v>F</v>
          </cell>
        </row>
        <row r="11547">
          <cell r="B11547" t="str">
            <v>1000PERFMGMT</v>
          </cell>
          <cell r="C11547" t="str">
            <v>PERFMGMT</v>
          </cell>
          <cell r="D11547">
            <v>8</v>
          </cell>
          <cell r="E11547" t="str">
            <v>G</v>
          </cell>
        </row>
        <row r="11548">
          <cell r="B11548" t="str">
            <v>1000SEDIVADM</v>
          </cell>
          <cell r="C11548" t="str">
            <v>SEDIVADM</v>
          </cell>
          <cell r="D11548">
            <v>10</v>
          </cell>
          <cell r="E11548" t="str">
            <v>G</v>
          </cell>
        </row>
        <row r="11549">
          <cell r="B11549" t="str">
            <v>F520529</v>
          </cell>
          <cell r="C11549" t="str">
            <v>F520529</v>
          </cell>
          <cell r="D11549">
            <v>11</v>
          </cell>
          <cell r="E11549" t="str">
            <v>F</v>
          </cell>
        </row>
        <row r="11550">
          <cell r="B11550" t="str">
            <v>F520665</v>
          </cell>
          <cell r="C11550" t="str">
            <v>F520665</v>
          </cell>
          <cell r="D11550">
            <v>11</v>
          </cell>
          <cell r="E11550" t="str">
            <v>F</v>
          </cell>
        </row>
        <row r="11551">
          <cell r="B11551" t="str">
            <v>F521154</v>
          </cell>
          <cell r="C11551" t="str">
            <v>F521154</v>
          </cell>
          <cell r="D11551">
            <v>11</v>
          </cell>
          <cell r="E11551" t="str">
            <v>F</v>
          </cell>
        </row>
        <row r="11552">
          <cell r="B11552" t="str">
            <v>F521514</v>
          </cell>
          <cell r="C11552" t="str">
            <v>F521514</v>
          </cell>
          <cell r="D11552">
            <v>11</v>
          </cell>
          <cell r="E11552" t="str">
            <v>F</v>
          </cell>
        </row>
        <row r="11553">
          <cell r="B11553" t="str">
            <v>F521874</v>
          </cell>
          <cell r="C11553" t="str">
            <v>F521874</v>
          </cell>
          <cell r="D11553">
            <v>11</v>
          </cell>
          <cell r="E11553" t="str">
            <v>F</v>
          </cell>
        </row>
        <row r="11554">
          <cell r="B11554" t="str">
            <v>F522234</v>
          </cell>
          <cell r="C11554" t="str">
            <v>F522234</v>
          </cell>
          <cell r="D11554">
            <v>11</v>
          </cell>
          <cell r="E11554" t="str">
            <v>F</v>
          </cell>
        </row>
        <row r="11555">
          <cell r="B11555" t="str">
            <v>F522594</v>
          </cell>
          <cell r="C11555" t="str">
            <v>F522594</v>
          </cell>
          <cell r="D11555">
            <v>11</v>
          </cell>
          <cell r="E11555" t="str">
            <v>F</v>
          </cell>
        </row>
        <row r="11556">
          <cell r="B11556" t="str">
            <v>F522685</v>
          </cell>
          <cell r="C11556" t="str">
            <v>F522685</v>
          </cell>
          <cell r="D11556">
            <v>11</v>
          </cell>
          <cell r="E11556" t="str">
            <v>F</v>
          </cell>
        </row>
        <row r="11557">
          <cell r="B11557" t="str">
            <v>F526519</v>
          </cell>
          <cell r="C11557" t="str">
            <v>F526519</v>
          </cell>
          <cell r="D11557">
            <v>11</v>
          </cell>
          <cell r="E11557" t="str">
            <v>F</v>
          </cell>
        </row>
        <row r="11558">
          <cell r="B11558" t="str">
            <v>1000NWDIVADM</v>
          </cell>
          <cell r="C11558" t="str">
            <v>NWDIVADM</v>
          </cell>
          <cell r="D11558">
            <v>10</v>
          </cell>
          <cell r="E11558" t="str">
            <v>G</v>
          </cell>
        </row>
        <row r="11559">
          <cell r="B11559" t="str">
            <v>F520527</v>
          </cell>
          <cell r="C11559" t="str">
            <v>F520527</v>
          </cell>
          <cell r="D11559">
            <v>11</v>
          </cell>
          <cell r="E11559" t="str">
            <v>F</v>
          </cell>
        </row>
        <row r="11560">
          <cell r="B11560" t="str">
            <v>F521153</v>
          </cell>
          <cell r="C11560" t="str">
            <v>F521153</v>
          </cell>
          <cell r="D11560">
            <v>11</v>
          </cell>
          <cell r="E11560" t="str">
            <v>F</v>
          </cell>
        </row>
        <row r="11561">
          <cell r="B11561" t="str">
            <v>F521513</v>
          </cell>
          <cell r="C11561" t="str">
            <v>F521513</v>
          </cell>
          <cell r="D11561">
            <v>11</v>
          </cell>
          <cell r="E11561" t="str">
            <v>F</v>
          </cell>
        </row>
        <row r="11562">
          <cell r="B11562" t="str">
            <v>F521873</v>
          </cell>
          <cell r="C11562" t="str">
            <v>F521873</v>
          </cell>
          <cell r="D11562">
            <v>11</v>
          </cell>
          <cell r="E11562" t="str">
            <v>F</v>
          </cell>
        </row>
        <row r="11563">
          <cell r="B11563" t="str">
            <v>F522233</v>
          </cell>
          <cell r="C11563" t="str">
            <v>F522233</v>
          </cell>
          <cell r="D11563">
            <v>11</v>
          </cell>
          <cell r="E11563" t="str">
            <v>F</v>
          </cell>
        </row>
        <row r="11564">
          <cell r="B11564" t="str">
            <v>F522593</v>
          </cell>
          <cell r="C11564" t="str">
            <v>F522593</v>
          </cell>
          <cell r="D11564">
            <v>11</v>
          </cell>
          <cell r="E11564" t="str">
            <v>F</v>
          </cell>
        </row>
        <row r="11565">
          <cell r="B11565" t="str">
            <v>1000SCM</v>
          </cell>
          <cell r="C11565" t="str">
            <v>SCM</v>
          </cell>
          <cell r="D11565">
            <v>6</v>
          </cell>
          <cell r="E11565" t="str">
            <v>G</v>
          </cell>
        </row>
        <row r="11566">
          <cell r="B11566" t="str">
            <v>F502945</v>
          </cell>
          <cell r="C11566" t="str">
            <v>F502945</v>
          </cell>
          <cell r="D11566">
            <v>7</v>
          </cell>
          <cell r="E11566" t="str">
            <v>F</v>
          </cell>
        </row>
        <row r="11567">
          <cell r="B11567" t="str">
            <v>F502946</v>
          </cell>
          <cell r="C11567" t="str">
            <v>F502946</v>
          </cell>
          <cell r="D11567">
            <v>7</v>
          </cell>
          <cell r="E11567" t="str">
            <v>F</v>
          </cell>
        </row>
        <row r="11568">
          <cell r="B11568" t="str">
            <v>F502947</v>
          </cell>
          <cell r="C11568" t="str">
            <v>F502947</v>
          </cell>
          <cell r="D11568">
            <v>7</v>
          </cell>
          <cell r="E11568" t="str">
            <v>F</v>
          </cell>
        </row>
        <row r="11569">
          <cell r="B11569" t="str">
            <v>F502948</v>
          </cell>
          <cell r="C11569" t="str">
            <v>F502948</v>
          </cell>
          <cell r="D11569">
            <v>7</v>
          </cell>
          <cell r="E11569" t="str">
            <v>F</v>
          </cell>
        </row>
        <row r="11570">
          <cell r="B11570" t="str">
            <v>F502949</v>
          </cell>
          <cell r="C11570" t="str">
            <v>F502949</v>
          </cell>
          <cell r="D11570">
            <v>7</v>
          </cell>
          <cell r="E11570" t="str">
            <v>F</v>
          </cell>
        </row>
        <row r="11571">
          <cell r="B11571" t="str">
            <v>F520099</v>
          </cell>
          <cell r="C11571" t="str">
            <v>F520099</v>
          </cell>
          <cell r="D11571">
            <v>7</v>
          </cell>
          <cell r="E11571" t="str">
            <v>F</v>
          </cell>
        </row>
        <row r="11572">
          <cell r="B11572" t="str">
            <v>F520496</v>
          </cell>
          <cell r="C11572" t="str">
            <v>F520496</v>
          </cell>
          <cell r="D11572">
            <v>7</v>
          </cell>
          <cell r="E11572" t="str">
            <v>F</v>
          </cell>
        </row>
        <row r="11573">
          <cell r="B11573" t="str">
            <v>F520513</v>
          </cell>
          <cell r="C11573" t="str">
            <v>F520513</v>
          </cell>
          <cell r="D11573">
            <v>7</v>
          </cell>
          <cell r="E11573" t="str">
            <v>F</v>
          </cell>
        </row>
        <row r="11574">
          <cell r="B11574" t="str">
            <v>F520514</v>
          </cell>
          <cell r="C11574" t="str">
            <v>F520514</v>
          </cell>
          <cell r="D11574">
            <v>7</v>
          </cell>
          <cell r="E11574" t="str">
            <v>F</v>
          </cell>
        </row>
        <row r="11575">
          <cell r="B11575" t="str">
            <v>F522157</v>
          </cell>
          <cell r="C11575" t="str">
            <v>F522157</v>
          </cell>
          <cell r="D11575">
            <v>7</v>
          </cell>
          <cell r="E11575" t="str">
            <v>F</v>
          </cell>
        </row>
        <row r="11576">
          <cell r="B11576" t="str">
            <v>F522517</v>
          </cell>
          <cell r="C11576" t="str">
            <v>F522517</v>
          </cell>
          <cell r="D11576">
            <v>7</v>
          </cell>
          <cell r="E11576" t="str">
            <v>F</v>
          </cell>
        </row>
        <row r="11577">
          <cell r="B11577" t="str">
            <v>F523028</v>
          </cell>
          <cell r="C11577" t="str">
            <v>F523028</v>
          </cell>
          <cell r="D11577">
            <v>7</v>
          </cell>
          <cell r="E11577" t="str">
            <v>F</v>
          </cell>
        </row>
        <row r="11578">
          <cell r="B11578" t="str">
            <v>F523029</v>
          </cell>
          <cell r="C11578" t="str">
            <v>F523029</v>
          </cell>
          <cell r="D11578">
            <v>7</v>
          </cell>
          <cell r="E11578" t="str">
            <v>F</v>
          </cell>
        </row>
        <row r="11579">
          <cell r="B11579" t="str">
            <v>F523206</v>
          </cell>
          <cell r="C11579" t="str">
            <v>F523206</v>
          </cell>
          <cell r="D11579">
            <v>7</v>
          </cell>
          <cell r="E11579" t="str">
            <v>F</v>
          </cell>
        </row>
        <row r="11580">
          <cell r="B11580" t="str">
            <v>F523211</v>
          </cell>
          <cell r="C11580" t="str">
            <v>F523211</v>
          </cell>
          <cell r="D11580">
            <v>7</v>
          </cell>
          <cell r="E11580" t="str">
            <v>F</v>
          </cell>
        </row>
        <row r="11581">
          <cell r="B11581" t="str">
            <v>F523216</v>
          </cell>
          <cell r="C11581" t="str">
            <v>F523216</v>
          </cell>
          <cell r="D11581">
            <v>7</v>
          </cell>
          <cell r="E11581" t="str">
            <v>F</v>
          </cell>
        </row>
        <row r="11582">
          <cell r="B11582" t="str">
            <v>F523352</v>
          </cell>
          <cell r="C11582" t="str">
            <v>F523352</v>
          </cell>
          <cell r="D11582">
            <v>7</v>
          </cell>
          <cell r="E11582" t="str">
            <v>F</v>
          </cell>
        </row>
        <row r="11583">
          <cell r="B11583" t="str">
            <v>F525401</v>
          </cell>
          <cell r="C11583" t="str">
            <v>F525401</v>
          </cell>
          <cell r="D11583">
            <v>7</v>
          </cell>
          <cell r="E11583" t="str">
            <v>F</v>
          </cell>
        </row>
        <row r="11584">
          <cell r="B11584" t="str">
            <v>F525945</v>
          </cell>
          <cell r="C11584" t="str">
            <v>F525945</v>
          </cell>
          <cell r="D11584">
            <v>7</v>
          </cell>
          <cell r="E11584" t="str">
            <v>F</v>
          </cell>
        </row>
        <row r="11585">
          <cell r="B11585" t="str">
            <v>F525946</v>
          </cell>
          <cell r="C11585" t="str">
            <v>F525946</v>
          </cell>
          <cell r="D11585">
            <v>7</v>
          </cell>
          <cell r="E11585" t="str">
            <v>F</v>
          </cell>
        </row>
        <row r="11586">
          <cell r="B11586" t="str">
            <v>F525947</v>
          </cell>
          <cell r="C11586" t="str">
            <v>F525947</v>
          </cell>
          <cell r="D11586">
            <v>7</v>
          </cell>
          <cell r="E11586" t="str">
            <v>F</v>
          </cell>
        </row>
        <row r="11587">
          <cell r="B11587" t="str">
            <v>F525948</v>
          </cell>
          <cell r="C11587" t="str">
            <v>F525948</v>
          </cell>
          <cell r="D11587">
            <v>7</v>
          </cell>
          <cell r="E11587" t="str">
            <v>F</v>
          </cell>
        </row>
        <row r="11588">
          <cell r="B11588" t="str">
            <v>F525949</v>
          </cell>
          <cell r="C11588" t="str">
            <v>F525949</v>
          </cell>
          <cell r="D11588">
            <v>7</v>
          </cell>
          <cell r="E11588" t="str">
            <v>F</v>
          </cell>
        </row>
        <row r="11589">
          <cell r="B11589" t="str">
            <v>F525950</v>
          </cell>
          <cell r="C11589" t="str">
            <v>F525950</v>
          </cell>
          <cell r="D11589">
            <v>7</v>
          </cell>
          <cell r="E11589" t="str">
            <v>F</v>
          </cell>
        </row>
        <row r="11590">
          <cell r="B11590" t="str">
            <v>F525953</v>
          </cell>
          <cell r="C11590" t="str">
            <v>F525953</v>
          </cell>
          <cell r="D11590">
            <v>7</v>
          </cell>
          <cell r="E11590" t="str">
            <v>F</v>
          </cell>
        </row>
        <row r="11591">
          <cell r="B11591" t="str">
            <v>F525954</v>
          </cell>
          <cell r="C11591" t="str">
            <v>F525954</v>
          </cell>
          <cell r="D11591">
            <v>7</v>
          </cell>
          <cell r="E11591" t="str">
            <v>F</v>
          </cell>
        </row>
        <row r="11592">
          <cell r="B11592" t="str">
            <v>F525955</v>
          </cell>
          <cell r="C11592" t="str">
            <v>F525955</v>
          </cell>
          <cell r="D11592">
            <v>7</v>
          </cell>
          <cell r="E11592" t="str">
            <v>F</v>
          </cell>
        </row>
        <row r="11593">
          <cell r="B11593" t="str">
            <v>F525956</v>
          </cell>
          <cell r="C11593" t="str">
            <v>F525956</v>
          </cell>
          <cell r="D11593">
            <v>7</v>
          </cell>
          <cell r="E11593" t="str">
            <v>F</v>
          </cell>
        </row>
        <row r="11594">
          <cell r="B11594" t="str">
            <v>F525957</v>
          </cell>
          <cell r="C11594" t="str">
            <v>F525957</v>
          </cell>
          <cell r="D11594">
            <v>7</v>
          </cell>
          <cell r="E11594" t="str">
            <v>F</v>
          </cell>
        </row>
        <row r="11595">
          <cell r="B11595" t="str">
            <v>F525958</v>
          </cell>
          <cell r="C11595" t="str">
            <v>F525958</v>
          </cell>
          <cell r="D11595">
            <v>7</v>
          </cell>
          <cell r="E11595" t="str">
            <v>F</v>
          </cell>
        </row>
        <row r="11596">
          <cell r="B11596" t="str">
            <v>F525959</v>
          </cell>
          <cell r="C11596" t="str">
            <v>F525959</v>
          </cell>
          <cell r="D11596">
            <v>7</v>
          </cell>
          <cell r="E11596" t="str">
            <v>F</v>
          </cell>
        </row>
        <row r="11597">
          <cell r="B11597" t="str">
            <v>F525960</v>
          </cell>
          <cell r="C11597" t="str">
            <v>F525960</v>
          </cell>
          <cell r="D11597">
            <v>7</v>
          </cell>
          <cell r="E11597" t="str">
            <v>F</v>
          </cell>
        </row>
        <row r="11598">
          <cell r="B11598" t="str">
            <v>F525961</v>
          </cell>
          <cell r="C11598" t="str">
            <v>F525961</v>
          </cell>
          <cell r="D11598">
            <v>7</v>
          </cell>
          <cell r="E11598" t="str">
            <v>F</v>
          </cell>
        </row>
        <row r="11599">
          <cell r="B11599" t="str">
            <v>F525962</v>
          </cell>
          <cell r="C11599" t="str">
            <v>F525962</v>
          </cell>
          <cell r="D11599">
            <v>7</v>
          </cell>
          <cell r="E11599" t="str">
            <v>F</v>
          </cell>
        </row>
        <row r="11600">
          <cell r="B11600" t="str">
            <v>F525963</v>
          </cell>
          <cell r="C11600" t="str">
            <v>F525963</v>
          </cell>
          <cell r="D11600">
            <v>7</v>
          </cell>
          <cell r="E11600" t="str">
            <v>F</v>
          </cell>
        </row>
        <row r="11601">
          <cell r="B11601" t="str">
            <v>F525964</v>
          </cell>
          <cell r="C11601" t="str">
            <v>F525964</v>
          </cell>
          <cell r="D11601">
            <v>7</v>
          </cell>
          <cell r="E11601" t="str">
            <v>F</v>
          </cell>
        </row>
        <row r="11602">
          <cell r="B11602" t="str">
            <v>F525965</v>
          </cell>
          <cell r="C11602" t="str">
            <v>F525965</v>
          </cell>
          <cell r="D11602">
            <v>7</v>
          </cell>
          <cell r="E11602" t="str">
            <v>F</v>
          </cell>
        </row>
        <row r="11603">
          <cell r="B11603" t="str">
            <v>F526457</v>
          </cell>
          <cell r="C11603" t="str">
            <v>F526457</v>
          </cell>
          <cell r="D11603">
            <v>7</v>
          </cell>
          <cell r="E11603" t="str">
            <v>F</v>
          </cell>
        </row>
        <row r="11604">
          <cell r="B11604" t="str">
            <v>F526458</v>
          </cell>
          <cell r="C11604" t="str">
            <v>F526458</v>
          </cell>
          <cell r="D11604">
            <v>7</v>
          </cell>
          <cell r="E11604" t="str">
            <v>F</v>
          </cell>
        </row>
        <row r="11605">
          <cell r="B11605" t="str">
            <v>F526459</v>
          </cell>
          <cell r="C11605" t="str">
            <v>F526459</v>
          </cell>
          <cell r="D11605">
            <v>7</v>
          </cell>
          <cell r="E11605" t="str">
            <v>F</v>
          </cell>
        </row>
        <row r="11606">
          <cell r="B11606" t="str">
            <v>F526490</v>
          </cell>
          <cell r="C11606" t="str">
            <v>F526490</v>
          </cell>
          <cell r="D11606">
            <v>7</v>
          </cell>
          <cell r="E11606" t="str">
            <v>F</v>
          </cell>
        </row>
        <row r="11607">
          <cell r="B11607" t="str">
            <v>F526491</v>
          </cell>
          <cell r="C11607" t="str">
            <v>F526491</v>
          </cell>
          <cell r="D11607">
            <v>7</v>
          </cell>
          <cell r="E11607" t="str">
            <v>F</v>
          </cell>
        </row>
        <row r="11608">
          <cell r="B11608" t="str">
            <v>F526500</v>
          </cell>
          <cell r="C11608" t="str">
            <v>F526500</v>
          </cell>
          <cell r="D11608">
            <v>7</v>
          </cell>
          <cell r="E11608" t="str">
            <v>F</v>
          </cell>
        </row>
        <row r="11609">
          <cell r="B11609" t="str">
            <v>F526501</v>
          </cell>
          <cell r="C11609" t="str">
            <v>F526501</v>
          </cell>
          <cell r="D11609">
            <v>7</v>
          </cell>
          <cell r="E11609" t="str">
            <v>F</v>
          </cell>
        </row>
        <row r="11610">
          <cell r="B11610" t="str">
            <v>1000ELDOSUB</v>
          </cell>
          <cell r="C11610" t="str">
            <v>ELDOSUB</v>
          </cell>
          <cell r="D11610">
            <v>8</v>
          </cell>
          <cell r="E11610" t="str">
            <v>G</v>
          </cell>
        </row>
        <row r="11611">
          <cell r="B11611" t="str">
            <v>F520749</v>
          </cell>
          <cell r="C11611" t="str">
            <v>F520749</v>
          </cell>
          <cell r="D11611">
            <v>9</v>
          </cell>
          <cell r="E11611" t="str">
            <v>F</v>
          </cell>
        </row>
        <row r="11612">
          <cell r="B11612" t="str">
            <v>F520751</v>
          </cell>
          <cell r="C11612" t="str">
            <v>F520751</v>
          </cell>
          <cell r="D11612">
            <v>9</v>
          </cell>
          <cell r="E11612" t="str">
            <v>F</v>
          </cell>
        </row>
        <row r="11613">
          <cell r="B11613" t="str">
            <v>F520753</v>
          </cell>
          <cell r="C11613" t="str">
            <v>F520753</v>
          </cell>
          <cell r="D11613">
            <v>9</v>
          </cell>
          <cell r="E11613" t="str">
            <v>F</v>
          </cell>
        </row>
        <row r="11614">
          <cell r="B11614" t="str">
            <v>F520755</v>
          </cell>
          <cell r="C11614" t="str">
            <v>F520755</v>
          </cell>
          <cell r="D11614">
            <v>9</v>
          </cell>
          <cell r="E11614" t="str">
            <v>F</v>
          </cell>
        </row>
        <row r="11615">
          <cell r="B11615" t="str">
            <v>F520757</v>
          </cell>
          <cell r="C11615" t="str">
            <v>F520757</v>
          </cell>
          <cell r="D11615">
            <v>9</v>
          </cell>
          <cell r="E11615" t="str">
            <v>F</v>
          </cell>
        </row>
        <row r="11616">
          <cell r="B11616" t="str">
            <v>F520763</v>
          </cell>
          <cell r="C11616" t="str">
            <v>F520763</v>
          </cell>
          <cell r="D11616">
            <v>9</v>
          </cell>
          <cell r="E11616" t="str">
            <v>F</v>
          </cell>
        </row>
        <row r="11617">
          <cell r="B11617" t="str">
            <v>F520800</v>
          </cell>
          <cell r="C11617" t="str">
            <v>F520800</v>
          </cell>
          <cell r="D11617">
            <v>9</v>
          </cell>
          <cell r="E11617" t="str">
            <v>F</v>
          </cell>
        </row>
        <row r="11618">
          <cell r="B11618" t="str">
            <v>F520801</v>
          </cell>
          <cell r="C11618" t="str">
            <v>F520801</v>
          </cell>
          <cell r="D11618">
            <v>9</v>
          </cell>
          <cell r="E11618" t="str">
            <v>F</v>
          </cell>
        </row>
        <row r="11619">
          <cell r="B11619" t="str">
            <v>F520802</v>
          </cell>
          <cell r="C11619" t="str">
            <v>F520802</v>
          </cell>
          <cell r="D11619">
            <v>9</v>
          </cell>
          <cell r="E11619" t="str">
            <v>F</v>
          </cell>
        </row>
        <row r="11620">
          <cell r="B11620" t="str">
            <v>F520803</v>
          </cell>
          <cell r="C11620" t="str">
            <v>F520803</v>
          </cell>
          <cell r="D11620">
            <v>9</v>
          </cell>
          <cell r="E11620" t="str">
            <v>F</v>
          </cell>
        </row>
        <row r="11621">
          <cell r="B11621" t="str">
            <v>F520804</v>
          </cell>
          <cell r="C11621" t="str">
            <v>F520804</v>
          </cell>
          <cell r="D11621">
            <v>9</v>
          </cell>
          <cell r="E11621" t="str">
            <v>F</v>
          </cell>
        </row>
        <row r="11622">
          <cell r="B11622" t="str">
            <v>F520805</v>
          </cell>
          <cell r="C11622" t="str">
            <v>F520805</v>
          </cell>
          <cell r="D11622">
            <v>9</v>
          </cell>
          <cell r="E11622" t="str">
            <v>F</v>
          </cell>
        </row>
        <row r="11623">
          <cell r="B11623" t="str">
            <v>F520806</v>
          </cell>
          <cell r="C11623" t="str">
            <v>F520806</v>
          </cell>
          <cell r="D11623">
            <v>9</v>
          </cell>
          <cell r="E11623" t="str">
            <v>F</v>
          </cell>
        </row>
        <row r="11624">
          <cell r="B11624" t="str">
            <v>F520807</v>
          </cell>
          <cell r="C11624" t="str">
            <v>F520807</v>
          </cell>
          <cell r="D11624">
            <v>9</v>
          </cell>
          <cell r="E11624" t="str">
            <v>F</v>
          </cell>
        </row>
        <row r="11625">
          <cell r="B11625" t="str">
            <v>F520808</v>
          </cell>
          <cell r="C11625" t="str">
            <v>F520808</v>
          </cell>
          <cell r="D11625">
            <v>9</v>
          </cell>
          <cell r="E11625" t="str">
            <v>F</v>
          </cell>
        </row>
        <row r="11626">
          <cell r="B11626" t="str">
            <v>F520809</v>
          </cell>
          <cell r="C11626" t="str">
            <v>F520809</v>
          </cell>
          <cell r="D11626">
            <v>9</v>
          </cell>
          <cell r="E11626" t="str">
            <v>F</v>
          </cell>
        </row>
        <row r="11627">
          <cell r="B11627" t="str">
            <v>F520810</v>
          </cell>
          <cell r="C11627" t="str">
            <v>F520810</v>
          </cell>
          <cell r="D11627">
            <v>9</v>
          </cell>
          <cell r="E11627" t="str">
            <v>F</v>
          </cell>
        </row>
        <row r="11628">
          <cell r="B11628" t="str">
            <v>F520811</v>
          </cell>
          <cell r="C11628" t="str">
            <v>F520811</v>
          </cell>
          <cell r="D11628">
            <v>9</v>
          </cell>
          <cell r="E11628" t="str">
            <v>F</v>
          </cell>
        </row>
        <row r="11629">
          <cell r="B11629" t="str">
            <v>F520812</v>
          </cell>
          <cell r="C11629" t="str">
            <v>F520812</v>
          </cell>
          <cell r="D11629">
            <v>9</v>
          </cell>
          <cell r="E11629" t="str">
            <v>F</v>
          </cell>
        </row>
        <row r="11630">
          <cell r="B11630" t="str">
            <v>F520814</v>
          </cell>
          <cell r="C11630" t="str">
            <v>F520814</v>
          </cell>
          <cell r="D11630">
            <v>9</v>
          </cell>
          <cell r="E11630" t="str">
            <v>F</v>
          </cell>
        </row>
        <row r="11631">
          <cell r="B11631" t="str">
            <v>F520815</v>
          </cell>
          <cell r="C11631" t="str">
            <v>F520815</v>
          </cell>
          <cell r="D11631">
            <v>9</v>
          </cell>
          <cell r="E11631" t="str">
            <v>F</v>
          </cell>
        </row>
        <row r="11632">
          <cell r="B11632" t="str">
            <v>F520816</v>
          </cell>
          <cell r="C11632" t="str">
            <v>F520816</v>
          </cell>
          <cell r="D11632">
            <v>9</v>
          </cell>
          <cell r="E11632" t="str">
            <v>F</v>
          </cell>
        </row>
        <row r="11633">
          <cell r="B11633" t="str">
            <v>F520817</v>
          </cell>
          <cell r="C11633" t="str">
            <v>F520817</v>
          </cell>
          <cell r="D11633">
            <v>9</v>
          </cell>
          <cell r="E11633" t="str">
            <v>F</v>
          </cell>
        </row>
        <row r="11634">
          <cell r="B11634" t="str">
            <v>F520818</v>
          </cell>
          <cell r="C11634" t="str">
            <v>F520818</v>
          </cell>
          <cell r="D11634">
            <v>9</v>
          </cell>
          <cell r="E11634" t="str">
            <v>F</v>
          </cell>
        </row>
        <row r="11635">
          <cell r="B11635" t="str">
            <v>F520819</v>
          </cell>
          <cell r="C11635" t="str">
            <v>F520819</v>
          </cell>
          <cell r="D11635">
            <v>9</v>
          </cell>
          <cell r="E11635" t="str">
            <v>F</v>
          </cell>
        </row>
        <row r="11636">
          <cell r="B11636" t="str">
            <v>F520820</v>
          </cell>
          <cell r="C11636" t="str">
            <v>F520820</v>
          </cell>
          <cell r="D11636">
            <v>9</v>
          </cell>
          <cell r="E11636" t="str">
            <v>F</v>
          </cell>
        </row>
        <row r="11637">
          <cell r="B11637" t="str">
            <v>F520821</v>
          </cell>
          <cell r="C11637" t="str">
            <v>F520821</v>
          </cell>
          <cell r="D11637">
            <v>9</v>
          </cell>
          <cell r="E11637" t="str">
            <v>F</v>
          </cell>
        </row>
        <row r="11638">
          <cell r="B11638" t="str">
            <v>F520822</v>
          </cell>
          <cell r="C11638" t="str">
            <v>F520822</v>
          </cell>
          <cell r="D11638">
            <v>9</v>
          </cell>
          <cell r="E11638" t="str">
            <v>F</v>
          </cell>
        </row>
        <row r="11639">
          <cell r="B11639" t="str">
            <v>F520823</v>
          </cell>
          <cell r="C11639" t="str">
            <v>F520823</v>
          </cell>
          <cell r="D11639">
            <v>9</v>
          </cell>
          <cell r="E11639" t="str">
            <v>F</v>
          </cell>
        </row>
        <row r="11640">
          <cell r="B11640" t="str">
            <v>F520826</v>
          </cell>
          <cell r="C11640" t="str">
            <v>F520826</v>
          </cell>
          <cell r="D11640">
            <v>9</v>
          </cell>
          <cell r="E11640" t="str">
            <v>F</v>
          </cell>
        </row>
        <row r="11641">
          <cell r="B11641" t="str">
            <v>F525777</v>
          </cell>
          <cell r="C11641" t="str">
            <v>F525777</v>
          </cell>
          <cell r="D11641">
            <v>9</v>
          </cell>
          <cell r="E11641" t="str">
            <v>F</v>
          </cell>
        </row>
        <row r="11642">
          <cell r="B11642" t="str">
            <v>F525778</v>
          </cell>
          <cell r="C11642" t="str">
            <v>F525778</v>
          </cell>
          <cell r="D11642">
            <v>9</v>
          </cell>
          <cell r="E11642" t="str">
            <v>F</v>
          </cell>
        </row>
        <row r="11643">
          <cell r="B11643" t="str">
            <v>F525779</v>
          </cell>
          <cell r="C11643" t="str">
            <v>F525779</v>
          </cell>
          <cell r="D11643">
            <v>9</v>
          </cell>
          <cell r="E11643" t="str">
            <v>F</v>
          </cell>
        </row>
        <row r="11644">
          <cell r="B11644" t="str">
            <v>F525780</v>
          </cell>
          <cell r="C11644" t="str">
            <v>F525780</v>
          </cell>
          <cell r="D11644">
            <v>9</v>
          </cell>
          <cell r="E11644" t="str">
            <v>F</v>
          </cell>
        </row>
        <row r="11645">
          <cell r="B11645" t="str">
            <v>F525781</v>
          </cell>
          <cell r="C11645" t="str">
            <v>F525781</v>
          </cell>
          <cell r="D11645">
            <v>9</v>
          </cell>
          <cell r="E11645" t="str">
            <v>F</v>
          </cell>
        </row>
        <row r="11646">
          <cell r="B11646" t="str">
            <v>F525782</v>
          </cell>
          <cell r="C11646" t="str">
            <v>F525782</v>
          </cell>
          <cell r="D11646">
            <v>9</v>
          </cell>
          <cell r="E11646" t="str">
            <v>F</v>
          </cell>
        </row>
        <row r="11647">
          <cell r="B11647" t="str">
            <v>F526461</v>
          </cell>
          <cell r="C11647" t="str">
            <v>F526461</v>
          </cell>
          <cell r="D11647">
            <v>9</v>
          </cell>
          <cell r="E11647" t="str">
            <v>F</v>
          </cell>
        </row>
        <row r="11648">
          <cell r="B11648" t="str">
            <v>F526462</v>
          </cell>
          <cell r="C11648" t="str">
            <v>F526462</v>
          </cell>
          <cell r="D11648">
            <v>9</v>
          </cell>
          <cell r="E11648" t="str">
            <v>F</v>
          </cell>
        </row>
        <row r="11649">
          <cell r="B11649" t="str">
            <v>F526463</v>
          </cell>
          <cell r="C11649" t="str">
            <v>F526463</v>
          </cell>
          <cell r="D11649">
            <v>9</v>
          </cell>
          <cell r="E11649" t="str">
            <v>F</v>
          </cell>
        </row>
        <row r="11650">
          <cell r="B11650" t="str">
            <v>F526464</v>
          </cell>
          <cell r="C11650" t="str">
            <v>F526464</v>
          </cell>
          <cell r="D11650">
            <v>9</v>
          </cell>
          <cell r="E11650" t="str">
            <v>F</v>
          </cell>
        </row>
        <row r="11651">
          <cell r="B11651" t="str">
            <v>F526465</v>
          </cell>
          <cell r="C11651" t="str">
            <v>F526465</v>
          </cell>
          <cell r="D11651">
            <v>9</v>
          </cell>
          <cell r="E11651" t="str">
            <v>F</v>
          </cell>
        </row>
        <row r="11652">
          <cell r="B11652" t="str">
            <v>F526466</v>
          </cell>
          <cell r="C11652" t="str">
            <v>F526466</v>
          </cell>
          <cell r="D11652">
            <v>9</v>
          </cell>
          <cell r="E11652" t="str">
            <v>F</v>
          </cell>
        </row>
        <row r="11653">
          <cell r="B11653" t="str">
            <v>F526467</v>
          </cell>
          <cell r="C11653" t="str">
            <v>F526467</v>
          </cell>
          <cell r="D11653">
            <v>9</v>
          </cell>
          <cell r="E11653" t="str">
            <v>F</v>
          </cell>
        </row>
        <row r="11654">
          <cell r="B11654" t="str">
            <v>F526468</v>
          </cell>
          <cell r="C11654" t="str">
            <v>F526468</v>
          </cell>
          <cell r="D11654">
            <v>9</v>
          </cell>
          <cell r="E11654" t="str">
            <v>F</v>
          </cell>
        </row>
        <row r="11655">
          <cell r="B11655" t="str">
            <v>F526469</v>
          </cell>
          <cell r="C11655" t="str">
            <v>F526469</v>
          </cell>
          <cell r="D11655">
            <v>9</v>
          </cell>
          <cell r="E11655" t="str">
            <v>F</v>
          </cell>
        </row>
        <row r="11656">
          <cell r="B11656" t="str">
            <v>F526470</v>
          </cell>
          <cell r="C11656" t="str">
            <v>F526470</v>
          </cell>
          <cell r="D11656">
            <v>9</v>
          </cell>
          <cell r="E11656" t="str">
            <v>F</v>
          </cell>
        </row>
        <row r="11657">
          <cell r="B11657" t="str">
            <v>F526471</v>
          </cell>
          <cell r="C11657" t="str">
            <v>F526471</v>
          </cell>
          <cell r="D11657">
            <v>9</v>
          </cell>
          <cell r="E11657" t="str">
            <v>F</v>
          </cell>
        </row>
        <row r="11658">
          <cell r="B11658" t="str">
            <v>F526472</v>
          </cell>
          <cell r="C11658" t="str">
            <v>F526472</v>
          </cell>
          <cell r="D11658">
            <v>9</v>
          </cell>
          <cell r="E11658" t="str">
            <v>F</v>
          </cell>
        </row>
        <row r="11659">
          <cell r="B11659" t="str">
            <v>F526473</v>
          </cell>
          <cell r="C11659" t="str">
            <v>F526473</v>
          </cell>
          <cell r="D11659">
            <v>9</v>
          </cell>
          <cell r="E11659" t="str">
            <v>F</v>
          </cell>
        </row>
        <row r="11660">
          <cell r="B11660" t="str">
            <v>F526474</v>
          </cell>
          <cell r="C11660" t="str">
            <v>F526474</v>
          </cell>
          <cell r="D11660">
            <v>9</v>
          </cell>
          <cell r="E11660" t="str">
            <v>F</v>
          </cell>
        </row>
        <row r="11661">
          <cell r="B11661" t="str">
            <v>F526475</v>
          </cell>
          <cell r="C11661" t="str">
            <v>F526475</v>
          </cell>
          <cell r="D11661">
            <v>9</v>
          </cell>
          <cell r="E11661" t="str">
            <v>F</v>
          </cell>
        </row>
        <row r="11662">
          <cell r="B11662" t="str">
            <v>F526476</v>
          </cell>
          <cell r="C11662" t="str">
            <v>F526476</v>
          </cell>
          <cell r="D11662">
            <v>9</v>
          </cell>
          <cell r="E11662" t="str">
            <v>F</v>
          </cell>
        </row>
        <row r="11663">
          <cell r="B11663" t="str">
            <v>F526477</v>
          </cell>
          <cell r="C11663" t="str">
            <v>F526477</v>
          </cell>
          <cell r="D11663">
            <v>9</v>
          </cell>
          <cell r="E11663" t="str">
            <v>F</v>
          </cell>
        </row>
        <row r="11664">
          <cell r="B11664" t="str">
            <v>F526478</v>
          </cell>
          <cell r="C11664" t="str">
            <v>F526478</v>
          </cell>
          <cell r="D11664">
            <v>9</v>
          </cell>
          <cell r="E11664" t="str">
            <v>F</v>
          </cell>
        </row>
        <row r="11665">
          <cell r="B11665" t="str">
            <v>F526479</v>
          </cell>
          <cell r="C11665" t="str">
            <v>F526479</v>
          </cell>
          <cell r="D11665">
            <v>9</v>
          </cell>
          <cell r="E11665" t="str">
            <v>F</v>
          </cell>
        </row>
        <row r="11666">
          <cell r="B11666" t="str">
            <v>F526480</v>
          </cell>
          <cell r="C11666" t="str">
            <v>F526480</v>
          </cell>
          <cell r="D11666">
            <v>9</v>
          </cell>
          <cell r="E11666" t="str">
            <v>F</v>
          </cell>
        </row>
        <row r="11667">
          <cell r="B11667" t="str">
            <v>F526481</v>
          </cell>
          <cell r="C11667" t="str">
            <v>F526481</v>
          </cell>
          <cell r="D11667">
            <v>9</v>
          </cell>
          <cell r="E11667" t="str">
            <v>F</v>
          </cell>
        </row>
        <row r="11668">
          <cell r="B11668" t="str">
            <v>F526482</v>
          </cell>
          <cell r="C11668" t="str">
            <v>F526482</v>
          </cell>
          <cell r="D11668">
            <v>9</v>
          </cell>
          <cell r="E11668" t="str">
            <v>F</v>
          </cell>
        </row>
        <row r="11669">
          <cell r="B11669" t="str">
            <v>F526483</v>
          </cell>
          <cell r="C11669" t="str">
            <v>F526483</v>
          </cell>
          <cell r="D11669">
            <v>9</v>
          </cell>
          <cell r="E11669" t="str">
            <v>F</v>
          </cell>
        </row>
        <row r="11670">
          <cell r="B11670" t="str">
            <v>F526484</v>
          </cell>
          <cell r="C11670" t="str">
            <v>F526484</v>
          </cell>
          <cell r="D11670">
            <v>9</v>
          </cell>
          <cell r="E11670" t="str">
            <v>F</v>
          </cell>
        </row>
        <row r="11671">
          <cell r="B11671" t="str">
            <v>1000NWSUBMTCT</v>
          </cell>
          <cell r="C11671" t="str">
            <v>NWSUBMTCT</v>
          </cell>
          <cell r="D11671">
            <v>8</v>
          </cell>
          <cell r="E11671" t="str">
            <v>G</v>
          </cell>
        </row>
        <row r="11672">
          <cell r="B11672" t="str">
            <v>F520664</v>
          </cell>
          <cell r="C11672" t="str">
            <v>F520664</v>
          </cell>
          <cell r="D11672">
            <v>9</v>
          </cell>
          <cell r="E11672" t="str">
            <v>F</v>
          </cell>
        </row>
        <row r="11673">
          <cell r="B11673" t="str">
            <v>F521181</v>
          </cell>
          <cell r="C11673" t="str">
            <v>F521181</v>
          </cell>
          <cell r="D11673">
            <v>9</v>
          </cell>
          <cell r="E11673" t="str">
            <v>F</v>
          </cell>
        </row>
        <row r="11674">
          <cell r="B11674" t="str">
            <v>F521541</v>
          </cell>
          <cell r="C11674" t="str">
            <v>F521541</v>
          </cell>
          <cell r="D11674">
            <v>9</v>
          </cell>
          <cell r="E11674" t="str">
            <v>F</v>
          </cell>
        </row>
        <row r="11675">
          <cell r="B11675" t="str">
            <v>F521901</v>
          </cell>
          <cell r="C11675" t="str">
            <v>F521901</v>
          </cell>
          <cell r="D11675">
            <v>9</v>
          </cell>
          <cell r="E11675" t="str">
            <v>F</v>
          </cell>
        </row>
        <row r="11676">
          <cell r="B11676" t="str">
            <v>F522261</v>
          </cell>
          <cell r="C11676" t="str">
            <v>F522261</v>
          </cell>
          <cell r="D11676">
            <v>9</v>
          </cell>
          <cell r="E11676" t="str">
            <v>F</v>
          </cell>
        </row>
        <row r="11677">
          <cell r="B11677" t="str">
            <v>F522621</v>
          </cell>
          <cell r="C11677" t="str">
            <v>F522621</v>
          </cell>
          <cell r="D11677">
            <v>9</v>
          </cell>
          <cell r="E11677" t="str">
            <v>F</v>
          </cell>
        </row>
        <row r="11678">
          <cell r="B11678" t="str">
            <v>F523031</v>
          </cell>
          <cell r="C11678" t="str">
            <v>F523031</v>
          </cell>
          <cell r="D11678">
            <v>9</v>
          </cell>
          <cell r="E11678" t="str">
            <v>F</v>
          </cell>
        </row>
        <row r="11679">
          <cell r="B11679" t="str">
            <v>F523033</v>
          </cell>
          <cell r="C11679" t="str">
            <v>F523033</v>
          </cell>
          <cell r="D11679">
            <v>9</v>
          </cell>
          <cell r="E11679" t="str">
            <v>F</v>
          </cell>
        </row>
        <row r="11680">
          <cell r="B11680" t="str">
            <v>F523035</v>
          </cell>
          <cell r="C11680" t="str">
            <v>F523035</v>
          </cell>
          <cell r="D11680">
            <v>9</v>
          </cell>
          <cell r="E11680" t="str">
            <v>F</v>
          </cell>
        </row>
        <row r="11681">
          <cell r="B11681" t="str">
            <v>1000NWSUBSMTC</v>
          </cell>
          <cell r="C11681" t="str">
            <v>NWSUBSMTC</v>
          </cell>
          <cell r="D11681">
            <v>10</v>
          </cell>
          <cell r="E11681" t="str">
            <v>G</v>
          </cell>
        </row>
        <row r="11682">
          <cell r="B11682" t="str">
            <v>F501519</v>
          </cell>
          <cell r="C11682" t="str">
            <v>F501519</v>
          </cell>
          <cell r="D11682">
            <v>11</v>
          </cell>
          <cell r="E11682" t="str">
            <v>F</v>
          </cell>
        </row>
        <row r="11683">
          <cell r="B11683" t="str">
            <v>F501520</v>
          </cell>
          <cell r="C11683" t="str">
            <v>F501520</v>
          </cell>
          <cell r="D11683">
            <v>11</v>
          </cell>
          <cell r="E11683" t="str">
            <v>F</v>
          </cell>
        </row>
        <row r="11684">
          <cell r="B11684" t="str">
            <v>F501521</v>
          </cell>
          <cell r="C11684" t="str">
            <v>F501521</v>
          </cell>
          <cell r="D11684">
            <v>11</v>
          </cell>
          <cell r="E11684" t="str">
            <v>F</v>
          </cell>
        </row>
        <row r="11685">
          <cell r="B11685" t="str">
            <v>F501522</v>
          </cell>
          <cell r="C11685" t="str">
            <v>F501522</v>
          </cell>
          <cell r="D11685">
            <v>11</v>
          </cell>
          <cell r="E11685" t="str">
            <v>F</v>
          </cell>
        </row>
        <row r="11686">
          <cell r="B11686" t="str">
            <v>F501523</v>
          </cell>
          <cell r="C11686" t="str">
            <v>F501523</v>
          </cell>
          <cell r="D11686">
            <v>11</v>
          </cell>
          <cell r="E11686" t="str">
            <v>F</v>
          </cell>
        </row>
        <row r="11687">
          <cell r="B11687" t="str">
            <v>F501524</v>
          </cell>
          <cell r="C11687" t="str">
            <v>F501524</v>
          </cell>
          <cell r="D11687">
            <v>11</v>
          </cell>
          <cell r="E11687" t="str">
            <v>F</v>
          </cell>
        </row>
        <row r="11688">
          <cell r="B11688" t="str">
            <v>F501525</v>
          </cell>
          <cell r="C11688" t="str">
            <v>F501525</v>
          </cell>
          <cell r="D11688">
            <v>11</v>
          </cell>
          <cell r="E11688" t="str">
            <v>F</v>
          </cell>
        </row>
        <row r="11689">
          <cell r="B11689" t="str">
            <v>F501526</v>
          </cell>
          <cell r="C11689" t="str">
            <v>F501526</v>
          </cell>
          <cell r="D11689">
            <v>11</v>
          </cell>
          <cell r="E11689" t="str">
            <v>F</v>
          </cell>
        </row>
        <row r="11690">
          <cell r="B11690" t="str">
            <v>F501527</v>
          </cell>
          <cell r="C11690" t="str">
            <v>F501527</v>
          </cell>
          <cell r="D11690">
            <v>11</v>
          </cell>
          <cell r="E11690" t="str">
            <v>F</v>
          </cell>
        </row>
        <row r="11691">
          <cell r="B11691" t="str">
            <v>F501528</v>
          </cell>
          <cell r="C11691" t="str">
            <v>F501528</v>
          </cell>
          <cell r="D11691">
            <v>11</v>
          </cell>
          <cell r="E11691" t="str">
            <v>F</v>
          </cell>
        </row>
        <row r="11692">
          <cell r="B11692" t="str">
            <v>F501548</v>
          </cell>
          <cell r="C11692" t="str">
            <v>F501548</v>
          </cell>
          <cell r="D11692">
            <v>11</v>
          </cell>
          <cell r="E11692" t="str">
            <v>F</v>
          </cell>
        </row>
        <row r="11693">
          <cell r="B11693" t="str">
            <v>F501555</v>
          </cell>
          <cell r="C11693" t="str">
            <v>F501555</v>
          </cell>
          <cell r="D11693">
            <v>11</v>
          </cell>
          <cell r="E11693" t="str">
            <v>F</v>
          </cell>
        </row>
        <row r="11694">
          <cell r="B11694" t="str">
            <v>F501556</v>
          </cell>
          <cell r="C11694" t="str">
            <v>F501556</v>
          </cell>
          <cell r="D11694">
            <v>11</v>
          </cell>
          <cell r="E11694" t="str">
            <v>F</v>
          </cell>
        </row>
        <row r="11695">
          <cell r="B11695" t="str">
            <v>F501558</v>
          </cell>
          <cell r="C11695" t="str">
            <v>F501558</v>
          </cell>
          <cell r="D11695">
            <v>11</v>
          </cell>
          <cell r="E11695" t="str">
            <v>F</v>
          </cell>
        </row>
        <row r="11696">
          <cell r="B11696" t="str">
            <v>F501569</v>
          </cell>
          <cell r="C11696" t="str">
            <v>F501569</v>
          </cell>
          <cell r="D11696">
            <v>11</v>
          </cell>
          <cell r="E11696" t="str">
            <v>F</v>
          </cell>
        </row>
        <row r="11697">
          <cell r="B11697" t="str">
            <v>F501570</v>
          </cell>
          <cell r="C11697" t="str">
            <v>F501570</v>
          </cell>
          <cell r="D11697">
            <v>11</v>
          </cell>
          <cell r="E11697" t="str">
            <v>F</v>
          </cell>
        </row>
        <row r="11698">
          <cell r="B11698" t="str">
            <v>F501571</v>
          </cell>
          <cell r="C11698" t="str">
            <v>F501571</v>
          </cell>
          <cell r="D11698">
            <v>11</v>
          </cell>
          <cell r="E11698" t="str">
            <v>F</v>
          </cell>
        </row>
        <row r="11699">
          <cell r="B11699" t="str">
            <v>F501572</v>
          </cell>
          <cell r="C11699" t="str">
            <v>F501572</v>
          </cell>
          <cell r="D11699">
            <v>11</v>
          </cell>
          <cell r="E11699" t="str">
            <v>F</v>
          </cell>
        </row>
        <row r="11700">
          <cell r="B11700" t="str">
            <v>F501573</v>
          </cell>
          <cell r="C11700" t="str">
            <v>F501573</v>
          </cell>
          <cell r="D11700">
            <v>11</v>
          </cell>
          <cell r="E11700" t="str">
            <v>F</v>
          </cell>
        </row>
        <row r="11701">
          <cell r="B11701" t="str">
            <v>F501574</v>
          </cell>
          <cell r="C11701" t="str">
            <v>F501574</v>
          </cell>
          <cell r="D11701">
            <v>11</v>
          </cell>
          <cell r="E11701" t="str">
            <v>F</v>
          </cell>
        </row>
        <row r="11702">
          <cell r="B11702" t="str">
            <v>F501577</v>
          </cell>
          <cell r="C11702" t="str">
            <v>F501577</v>
          </cell>
          <cell r="D11702">
            <v>11</v>
          </cell>
          <cell r="E11702" t="str">
            <v>F</v>
          </cell>
        </row>
        <row r="11703">
          <cell r="B11703" t="str">
            <v>F501578</v>
          </cell>
          <cell r="C11703" t="str">
            <v>F501578</v>
          </cell>
          <cell r="D11703">
            <v>11</v>
          </cell>
          <cell r="E11703" t="str">
            <v>F</v>
          </cell>
        </row>
        <row r="11704">
          <cell r="B11704" t="str">
            <v>F501580</v>
          </cell>
          <cell r="C11704" t="str">
            <v>F501580</v>
          </cell>
          <cell r="D11704">
            <v>11</v>
          </cell>
          <cell r="E11704" t="str">
            <v>F</v>
          </cell>
        </row>
        <row r="11705">
          <cell r="B11705" t="str">
            <v>F501582</v>
          </cell>
          <cell r="C11705" t="str">
            <v>F501582</v>
          </cell>
          <cell r="D11705">
            <v>11</v>
          </cell>
          <cell r="E11705" t="str">
            <v>F</v>
          </cell>
        </row>
        <row r="11706">
          <cell r="B11706" t="str">
            <v>F501586</v>
          </cell>
          <cell r="C11706" t="str">
            <v>F501586</v>
          </cell>
          <cell r="D11706">
            <v>11</v>
          </cell>
          <cell r="E11706" t="str">
            <v>F</v>
          </cell>
        </row>
        <row r="11707">
          <cell r="B11707" t="str">
            <v>F501589</v>
          </cell>
          <cell r="C11707" t="str">
            <v>F501589</v>
          </cell>
          <cell r="D11707">
            <v>11</v>
          </cell>
          <cell r="E11707" t="str">
            <v>F</v>
          </cell>
        </row>
        <row r="11708">
          <cell r="B11708" t="str">
            <v>F501590</v>
          </cell>
          <cell r="C11708" t="str">
            <v>F501590</v>
          </cell>
          <cell r="D11708">
            <v>11</v>
          </cell>
          <cell r="E11708" t="str">
            <v>F</v>
          </cell>
        </row>
        <row r="11709">
          <cell r="B11709" t="str">
            <v>F501593</v>
          </cell>
          <cell r="C11709" t="str">
            <v>F501593</v>
          </cell>
          <cell r="D11709">
            <v>11</v>
          </cell>
          <cell r="E11709" t="str">
            <v>F</v>
          </cell>
        </row>
        <row r="11710">
          <cell r="B11710" t="str">
            <v>F501594</v>
          </cell>
          <cell r="C11710" t="str">
            <v>F501594</v>
          </cell>
          <cell r="D11710">
            <v>11</v>
          </cell>
          <cell r="E11710" t="str">
            <v>F</v>
          </cell>
        </row>
        <row r="11711">
          <cell r="B11711" t="str">
            <v>F501596</v>
          </cell>
          <cell r="C11711" t="str">
            <v>F501596</v>
          </cell>
          <cell r="D11711">
            <v>11</v>
          </cell>
          <cell r="E11711" t="str">
            <v>F</v>
          </cell>
        </row>
        <row r="11712">
          <cell r="B11712" t="str">
            <v>F502637</v>
          </cell>
          <cell r="C11712" t="str">
            <v>F502637</v>
          </cell>
          <cell r="D11712">
            <v>11</v>
          </cell>
          <cell r="E11712" t="str">
            <v>F</v>
          </cell>
        </row>
        <row r="11713">
          <cell r="B11713" t="str">
            <v>F502640</v>
          </cell>
          <cell r="C11713" t="str">
            <v>F502640</v>
          </cell>
          <cell r="D11713">
            <v>11</v>
          </cell>
          <cell r="E11713" t="str">
            <v>F</v>
          </cell>
        </row>
        <row r="11714">
          <cell r="B11714" t="str">
            <v>F502642</v>
          </cell>
          <cell r="C11714" t="str">
            <v>F502642</v>
          </cell>
          <cell r="D11714">
            <v>11</v>
          </cell>
          <cell r="E11714" t="str">
            <v>F</v>
          </cell>
        </row>
        <row r="11715">
          <cell r="B11715" t="str">
            <v>F502644</v>
          </cell>
          <cell r="C11715" t="str">
            <v>F502644</v>
          </cell>
          <cell r="D11715">
            <v>11</v>
          </cell>
          <cell r="E11715" t="str">
            <v>F</v>
          </cell>
        </row>
        <row r="11716">
          <cell r="B11716" t="str">
            <v>F502648</v>
          </cell>
          <cell r="C11716" t="str">
            <v>F502648</v>
          </cell>
          <cell r="D11716">
            <v>11</v>
          </cell>
          <cell r="E11716" t="str">
            <v>F</v>
          </cell>
        </row>
        <row r="11717">
          <cell r="B11717" t="str">
            <v>F502650</v>
          </cell>
          <cell r="C11717" t="str">
            <v>F502650</v>
          </cell>
          <cell r="D11717">
            <v>11</v>
          </cell>
          <cell r="E11717" t="str">
            <v>F</v>
          </cell>
        </row>
        <row r="11718">
          <cell r="B11718" t="str">
            <v>F520472</v>
          </cell>
          <cell r="C11718" t="str">
            <v>F520472</v>
          </cell>
          <cell r="D11718">
            <v>11</v>
          </cell>
          <cell r="E11718" t="str">
            <v>F</v>
          </cell>
        </row>
        <row r="11719">
          <cell r="B11719" t="str">
            <v>F520562</v>
          </cell>
          <cell r="C11719" t="str">
            <v>F520562</v>
          </cell>
          <cell r="D11719">
            <v>11</v>
          </cell>
          <cell r="E11719" t="str">
            <v>F</v>
          </cell>
        </row>
        <row r="11720">
          <cell r="B11720" t="str">
            <v>F520647</v>
          </cell>
          <cell r="C11720" t="str">
            <v>F520647</v>
          </cell>
          <cell r="D11720">
            <v>11</v>
          </cell>
          <cell r="E11720" t="str">
            <v>F</v>
          </cell>
        </row>
        <row r="11721">
          <cell r="B11721" t="str">
            <v>F520738</v>
          </cell>
          <cell r="C11721" t="str">
            <v>F520738</v>
          </cell>
          <cell r="D11721">
            <v>11</v>
          </cell>
          <cell r="E11721" t="str">
            <v>F</v>
          </cell>
        </row>
        <row r="11722">
          <cell r="B11722" t="str">
            <v>F520740</v>
          </cell>
          <cell r="C11722" t="str">
            <v>F520740</v>
          </cell>
          <cell r="D11722">
            <v>11</v>
          </cell>
          <cell r="E11722" t="str">
            <v>F</v>
          </cell>
        </row>
        <row r="11723">
          <cell r="B11723" t="str">
            <v>F520742</v>
          </cell>
          <cell r="C11723" t="str">
            <v>F520742</v>
          </cell>
          <cell r="D11723">
            <v>11</v>
          </cell>
          <cell r="E11723" t="str">
            <v>F</v>
          </cell>
        </row>
        <row r="11724">
          <cell r="B11724" t="str">
            <v>F520744</v>
          </cell>
          <cell r="C11724" t="str">
            <v>F520744</v>
          </cell>
          <cell r="D11724">
            <v>11</v>
          </cell>
          <cell r="E11724" t="str">
            <v>F</v>
          </cell>
        </row>
        <row r="11725">
          <cell r="B11725" t="str">
            <v>F520745</v>
          </cell>
          <cell r="C11725" t="str">
            <v>F520745</v>
          </cell>
          <cell r="D11725">
            <v>11</v>
          </cell>
          <cell r="E11725" t="str">
            <v>F</v>
          </cell>
        </row>
        <row r="11726">
          <cell r="B11726" t="str">
            <v>F520778</v>
          </cell>
          <cell r="C11726" t="str">
            <v>F520778</v>
          </cell>
          <cell r="D11726">
            <v>11</v>
          </cell>
          <cell r="E11726" t="str">
            <v>F</v>
          </cell>
        </row>
        <row r="11727">
          <cell r="B11727" t="str">
            <v>F520836</v>
          </cell>
          <cell r="C11727" t="str">
            <v>F520836</v>
          </cell>
          <cell r="D11727">
            <v>11</v>
          </cell>
          <cell r="E11727" t="str">
            <v>F</v>
          </cell>
        </row>
        <row r="11728">
          <cell r="B11728" t="str">
            <v>F521014</v>
          </cell>
          <cell r="C11728" t="str">
            <v>F521014</v>
          </cell>
          <cell r="D11728">
            <v>11</v>
          </cell>
          <cell r="E11728" t="str">
            <v>F</v>
          </cell>
        </row>
        <row r="11729">
          <cell r="B11729" t="str">
            <v>F521374</v>
          </cell>
          <cell r="C11729" t="str">
            <v>F521374</v>
          </cell>
          <cell r="D11729">
            <v>11</v>
          </cell>
          <cell r="E11729" t="str">
            <v>F</v>
          </cell>
        </row>
        <row r="11730">
          <cell r="B11730" t="str">
            <v>F521734</v>
          </cell>
          <cell r="C11730" t="str">
            <v>F521734</v>
          </cell>
          <cell r="D11730">
            <v>11</v>
          </cell>
          <cell r="E11730" t="str">
            <v>F</v>
          </cell>
        </row>
        <row r="11731">
          <cell r="B11731" t="str">
            <v>F522094</v>
          </cell>
          <cell r="C11731" t="str">
            <v>F522094</v>
          </cell>
          <cell r="D11731">
            <v>11</v>
          </cell>
          <cell r="E11731" t="str">
            <v>F</v>
          </cell>
        </row>
        <row r="11732">
          <cell r="B11732" t="str">
            <v>F522454</v>
          </cell>
          <cell r="C11732" t="str">
            <v>F522454</v>
          </cell>
          <cell r="D11732">
            <v>11</v>
          </cell>
          <cell r="E11732" t="str">
            <v>F</v>
          </cell>
        </row>
        <row r="11733">
          <cell r="B11733" t="str">
            <v>F522637</v>
          </cell>
          <cell r="C11733" t="str">
            <v>F522637</v>
          </cell>
          <cell r="D11733">
            <v>11</v>
          </cell>
          <cell r="E11733" t="str">
            <v>F</v>
          </cell>
        </row>
        <row r="11734">
          <cell r="B11734" t="str">
            <v>F522638</v>
          </cell>
          <cell r="C11734" t="str">
            <v>F522638</v>
          </cell>
          <cell r="D11734">
            <v>11</v>
          </cell>
          <cell r="E11734" t="str">
            <v>F</v>
          </cell>
        </row>
        <row r="11735">
          <cell r="B11735" t="str">
            <v>F523366</v>
          </cell>
          <cell r="C11735" t="str">
            <v>F523366</v>
          </cell>
          <cell r="D11735">
            <v>11</v>
          </cell>
          <cell r="E11735" t="str">
            <v>F</v>
          </cell>
        </row>
        <row r="11736">
          <cell r="B11736" t="str">
            <v>F523370</v>
          </cell>
          <cell r="C11736" t="str">
            <v>F523370</v>
          </cell>
          <cell r="D11736">
            <v>11</v>
          </cell>
          <cell r="E11736" t="str">
            <v>F</v>
          </cell>
        </row>
        <row r="11737">
          <cell r="B11737" t="str">
            <v>F523376</v>
          </cell>
          <cell r="C11737" t="str">
            <v>F523376</v>
          </cell>
          <cell r="D11737">
            <v>11</v>
          </cell>
          <cell r="E11737" t="str">
            <v>F</v>
          </cell>
        </row>
        <row r="11738">
          <cell r="B11738" t="str">
            <v>F523378</v>
          </cell>
          <cell r="C11738" t="str">
            <v>F523378</v>
          </cell>
          <cell r="D11738">
            <v>11</v>
          </cell>
          <cell r="E11738" t="str">
            <v>F</v>
          </cell>
        </row>
        <row r="11739">
          <cell r="B11739" t="str">
            <v>F523415</v>
          </cell>
          <cell r="C11739" t="str">
            <v>F523415</v>
          </cell>
          <cell r="D11739">
            <v>11</v>
          </cell>
          <cell r="E11739" t="str">
            <v>F</v>
          </cell>
        </row>
        <row r="11740">
          <cell r="B11740" t="str">
            <v>F525245</v>
          </cell>
          <cell r="C11740" t="str">
            <v>F525245</v>
          </cell>
          <cell r="D11740">
            <v>11</v>
          </cell>
          <cell r="E11740" t="str">
            <v>F</v>
          </cell>
        </row>
        <row r="11741">
          <cell r="B11741" t="str">
            <v>F525773</v>
          </cell>
          <cell r="C11741" t="str">
            <v>F525773</v>
          </cell>
          <cell r="D11741">
            <v>11</v>
          </cell>
          <cell r="E11741" t="str">
            <v>F</v>
          </cell>
        </row>
        <row r="11742">
          <cell r="B11742" t="str">
            <v>F525774</v>
          </cell>
          <cell r="C11742" t="str">
            <v>F525774</v>
          </cell>
          <cell r="D11742">
            <v>11</v>
          </cell>
          <cell r="E11742" t="str">
            <v>F</v>
          </cell>
        </row>
        <row r="11743">
          <cell r="B11743" t="str">
            <v>F526364</v>
          </cell>
          <cell r="C11743" t="str">
            <v>F526364</v>
          </cell>
          <cell r="D11743">
            <v>11</v>
          </cell>
          <cell r="E11743" t="str">
            <v>F</v>
          </cell>
        </row>
        <row r="11744">
          <cell r="B11744" t="str">
            <v>F526365</v>
          </cell>
          <cell r="C11744" t="str">
            <v>F526365</v>
          </cell>
          <cell r="D11744">
            <v>11</v>
          </cell>
          <cell r="E11744" t="str">
            <v>F</v>
          </cell>
        </row>
        <row r="11745">
          <cell r="B11745" t="str">
            <v>F526368</v>
          </cell>
          <cell r="C11745" t="str">
            <v>F526368</v>
          </cell>
          <cell r="D11745">
            <v>11</v>
          </cell>
          <cell r="E11745" t="str">
            <v>F</v>
          </cell>
        </row>
        <row r="11746">
          <cell r="B11746" t="str">
            <v>F526369</v>
          </cell>
          <cell r="C11746" t="str">
            <v>F526369</v>
          </cell>
          <cell r="D11746">
            <v>11</v>
          </cell>
          <cell r="E11746" t="str">
            <v>F</v>
          </cell>
        </row>
        <row r="11747">
          <cell r="B11747" t="str">
            <v>1000NWAPP</v>
          </cell>
          <cell r="C11747" t="str">
            <v>NWAPP</v>
          </cell>
          <cell r="D11747">
            <v>12</v>
          </cell>
          <cell r="E11747" t="str">
            <v>G</v>
          </cell>
        </row>
        <row r="11748">
          <cell r="B11748" t="str">
            <v>F501547</v>
          </cell>
          <cell r="C11748" t="str">
            <v>F501547</v>
          </cell>
          <cell r="D11748">
            <v>13</v>
          </cell>
          <cell r="E11748" t="str">
            <v>F</v>
          </cell>
        </row>
        <row r="11749">
          <cell r="B11749" t="str">
            <v>F501551</v>
          </cell>
          <cell r="C11749" t="str">
            <v>F501551</v>
          </cell>
          <cell r="D11749">
            <v>13</v>
          </cell>
          <cell r="E11749" t="str">
            <v>F</v>
          </cell>
        </row>
        <row r="11750">
          <cell r="B11750" t="str">
            <v>F501552</v>
          </cell>
          <cell r="C11750" t="str">
            <v>F501552</v>
          </cell>
          <cell r="D11750">
            <v>13</v>
          </cell>
          <cell r="E11750" t="str">
            <v>F</v>
          </cell>
        </row>
        <row r="11751">
          <cell r="B11751" t="str">
            <v>F520038</v>
          </cell>
          <cell r="C11751" t="str">
            <v>F520038</v>
          </cell>
          <cell r="D11751">
            <v>13</v>
          </cell>
          <cell r="E11751" t="str">
            <v>F</v>
          </cell>
        </row>
        <row r="11752">
          <cell r="B11752" t="str">
            <v>F520046</v>
          </cell>
          <cell r="C11752" t="str">
            <v>F520046</v>
          </cell>
          <cell r="D11752">
            <v>13</v>
          </cell>
          <cell r="E11752" t="str">
            <v>F</v>
          </cell>
        </row>
        <row r="11753">
          <cell r="B11753" t="str">
            <v>F520435</v>
          </cell>
          <cell r="C11753" t="str">
            <v>F520435</v>
          </cell>
          <cell r="D11753">
            <v>13</v>
          </cell>
          <cell r="E11753" t="str">
            <v>F</v>
          </cell>
        </row>
        <row r="11754">
          <cell r="B11754" t="str">
            <v>F522126</v>
          </cell>
          <cell r="C11754" t="str">
            <v>F522126</v>
          </cell>
          <cell r="D11754">
            <v>13</v>
          </cell>
          <cell r="E11754" t="str">
            <v>F</v>
          </cell>
        </row>
        <row r="11755">
          <cell r="B11755" t="str">
            <v>F522486</v>
          </cell>
          <cell r="C11755" t="str">
            <v>F522486</v>
          </cell>
          <cell r="D11755">
            <v>13</v>
          </cell>
          <cell r="E11755" t="str">
            <v>F</v>
          </cell>
        </row>
        <row r="11756">
          <cell r="B11756" t="str">
            <v>1000NWSUBTEST</v>
          </cell>
          <cell r="C11756" t="str">
            <v>NWSUBTEST</v>
          </cell>
          <cell r="D11756">
            <v>12</v>
          </cell>
          <cell r="E11756" t="str">
            <v>G</v>
          </cell>
        </row>
        <row r="11757">
          <cell r="B11757" t="str">
            <v>F500318</v>
          </cell>
          <cell r="C11757" t="str">
            <v>F500318</v>
          </cell>
          <cell r="D11757">
            <v>13</v>
          </cell>
          <cell r="E11757" t="str">
            <v>F</v>
          </cell>
        </row>
        <row r="11758">
          <cell r="B11758" t="str">
            <v>F502638</v>
          </cell>
          <cell r="C11758" t="str">
            <v>F502638</v>
          </cell>
          <cell r="D11758">
            <v>13</v>
          </cell>
          <cell r="E11758" t="str">
            <v>F</v>
          </cell>
        </row>
        <row r="11759">
          <cell r="B11759" t="str">
            <v>F522005</v>
          </cell>
          <cell r="C11759" t="str">
            <v>F522005</v>
          </cell>
          <cell r="D11759">
            <v>13</v>
          </cell>
          <cell r="E11759" t="str">
            <v>F</v>
          </cell>
        </row>
        <row r="11760">
          <cell r="B11760" t="str">
            <v>F522365</v>
          </cell>
          <cell r="C11760" t="str">
            <v>F522365</v>
          </cell>
          <cell r="D11760">
            <v>13</v>
          </cell>
          <cell r="E11760" t="str">
            <v>F</v>
          </cell>
        </row>
        <row r="11761">
          <cell r="B11761" t="str">
            <v>F523259</v>
          </cell>
          <cell r="C11761" t="str">
            <v>F523259</v>
          </cell>
          <cell r="D11761">
            <v>13</v>
          </cell>
          <cell r="E11761" t="str">
            <v>F</v>
          </cell>
        </row>
        <row r="11762">
          <cell r="B11762" t="str">
            <v>1000SCMRPPM</v>
          </cell>
          <cell r="C11762" t="str">
            <v>SCMRPPM</v>
          </cell>
          <cell r="D11762">
            <v>8</v>
          </cell>
          <cell r="E11762" t="str">
            <v>G</v>
          </cell>
        </row>
        <row r="11763">
          <cell r="B11763" t="str">
            <v>F520581</v>
          </cell>
          <cell r="C11763" t="str">
            <v>F520581</v>
          </cell>
          <cell r="D11763">
            <v>9</v>
          </cell>
          <cell r="E11763" t="str">
            <v>F</v>
          </cell>
        </row>
        <row r="11764">
          <cell r="B11764" t="str">
            <v>F522600</v>
          </cell>
          <cell r="C11764" t="str">
            <v>F522600</v>
          </cell>
          <cell r="D11764">
            <v>9</v>
          </cell>
          <cell r="E11764" t="str">
            <v>F</v>
          </cell>
        </row>
        <row r="11765">
          <cell r="B11765" t="str">
            <v>F523221</v>
          </cell>
          <cell r="C11765" t="str">
            <v>F523221</v>
          </cell>
          <cell r="D11765">
            <v>9</v>
          </cell>
          <cell r="E11765" t="str">
            <v>F</v>
          </cell>
        </row>
        <row r="11766">
          <cell r="B11766" t="str">
            <v>F526492</v>
          </cell>
          <cell r="C11766" t="str">
            <v>F526492</v>
          </cell>
          <cell r="D11766">
            <v>9</v>
          </cell>
          <cell r="E11766" t="str">
            <v>F</v>
          </cell>
        </row>
        <row r="11767">
          <cell r="B11767" t="str">
            <v>F526493</v>
          </cell>
          <cell r="C11767" t="str">
            <v>F526493</v>
          </cell>
          <cell r="D11767">
            <v>9</v>
          </cell>
          <cell r="E11767" t="str">
            <v>F</v>
          </cell>
        </row>
        <row r="11768">
          <cell r="B11768" t="str">
            <v>F526494</v>
          </cell>
          <cell r="C11768" t="str">
            <v>F526494</v>
          </cell>
          <cell r="D11768">
            <v>9</v>
          </cell>
          <cell r="E11768" t="str">
            <v>F</v>
          </cell>
        </row>
        <row r="11769">
          <cell r="B11769" t="str">
            <v>F526495</v>
          </cell>
          <cell r="C11769" t="str">
            <v>F526495</v>
          </cell>
          <cell r="D11769">
            <v>9</v>
          </cell>
          <cell r="E11769" t="str">
            <v>F</v>
          </cell>
        </row>
        <row r="11770">
          <cell r="B11770" t="str">
            <v>F526496</v>
          </cell>
          <cell r="C11770" t="str">
            <v>F526496</v>
          </cell>
          <cell r="D11770">
            <v>9</v>
          </cell>
          <cell r="E11770" t="str">
            <v>F</v>
          </cell>
        </row>
        <row r="11771">
          <cell r="B11771" t="str">
            <v>F526497</v>
          </cell>
          <cell r="C11771" t="str">
            <v>F526497</v>
          </cell>
          <cell r="D11771">
            <v>9</v>
          </cell>
          <cell r="E11771" t="str">
            <v>F</v>
          </cell>
        </row>
        <row r="11772">
          <cell r="B11772" t="str">
            <v>1000APPARATUS</v>
          </cell>
          <cell r="C11772" t="str">
            <v>APPARATUS</v>
          </cell>
          <cell r="D11772">
            <v>10</v>
          </cell>
          <cell r="E11772" t="str">
            <v>G</v>
          </cell>
        </row>
        <row r="11773">
          <cell r="B11773" t="str">
            <v>1000APMETAREA</v>
          </cell>
          <cell r="C11773" t="str">
            <v>APMETAREA</v>
          </cell>
          <cell r="D11773">
            <v>12</v>
          </cell>
          <cell r="E11773" t="str">
            <v>G</v>
          </cell>
        </row>
        <row r="11774">
          <cell r="B11774" t="str">
            <v>F522240</v>
          </cell>
          <cell r="C11774" t="str">
            <v>F522240</v>
          </cell>
          <cell r="D11774">
            <v>13</v>
          </cell>
          <cell r="E11774" t="str">
            <v>F</v>
          </cell>
        </row>
        <row r="11775">
          <cell r="B11775" t="str">
            <v>F523226</v>
          </cell>
          <cell r="C11775" t="str">
            <v>F523226</v>
          </cell>
          <cell r="D11775">
            <v>13</v>
          </cell>
          <cell r="E11775" t="str">
            <v>F</v>
          </cell>
        </row>
        <row r="11776">
          <cell r="B11776" t="str">
            <v>1000SCMTSS</v>
          </cell>
          <cell r="C11776" t="str">
            <v>SCMTSS</v>
          </cell>
          <cell r="D11776">
            <v>8</v>
          </cell>
          <cell r="E11776" t="str">
            <v>G</v>
          </cell>
        </row>
        <row r="11777">
          <cell r="B11777" t="str">
            <v>1000SESUBMTCT</v>
          </cell>
          <cell r="C11777" t="str">
            <v>SESUBMTCT</v>
          </cell>
          <cell r="D11777">
            <v>8</v>
          </cell>
          <cell r="E11777" t="str">
            <v>G</v>
          </cell>
        </row>
        <row r="11778">
          <cell r="B11778" t="str">
            <v>F520659</v>
          </cell>
          <cell r="C11778" t="str">
            <v>F520659</v>
          </cell>
          <cell r="D11778">
            <v>9</v>
          </cell>
          <cell r="E11778" t="str">
            <v>F</v>
          </cell>
        </row>
        <row r="11779">
          <cell r="B11779" t="str">
            <v>F521180</v>
          </cell>
          <cell r="C11779" t="str">
            <v>F521180</v>
          </cell>
          <cell r="D11779">
            <v>9</v>
          </cell>
          <cell r="E11779" t="str">
            <v>F</v>
          </cell>
        </row>
        <row r="11780">
          <cell r="B11780" t="str">
            <v>F521540</v>
          </cell>
          <cell r="C11780" t="str">
            <v>F521540</v>
          </cell>
          <cell r="D11780">
            <v>9</v>
          </cell>
          <cell r="E11780" t="str">
            <v>F</v>
          </cell>
        </row>
        <row r="11781">
          <cell r="B11781" t="str">
            <v>F521900</v>
          </cell>
          <cell r="C11781" t="str">
            <v>F521900</v>
          </cell>
          <cell r="D11781">
            <v>9</v>
          </cell>
          <cell r="E11781" t="str">
            <v>F</v>
          </cell>
        </row>
        <row r="11782">
          <cell r="B11782" t="str">
            <v>F522260</v>
          </cell>
          <cell r="C11782" t="str">
            <v>F522260</v>
          </cell>
          <cell r="D11782">
            <v>9</v>
          </cell>
          <cell r="E11782" t="str">
            <v>F</v>
          </cell>
        </row>
        <row r="11783">
          <cell r="B11783" t="str">
            <v>F522620</v>
          </cell>
          <cell r="C11783" t="str">
            <v>F522620</v>
          </cell>
          <cell r="D11783">
            <v>9</v>
          </cell>
          <cell r="E11783" t="str">
            <v>F</v>
          </cell>
        </row>
        <row r="11784">
          <cell r="B11784" t="str">
            <v>F523030</v>
          </cell>
          <cell r="C11784" t="str">
            <v>F523030</v>
          </cell>
          <cell r="D11784">
            <v>9</v>
          </cell>
          <cell r="E11784" t="str">
            <v>F</v>
          </cell>
        </row>
        <row r="11785">
          <cell r="B11785" t="str">
            <v>F523032</v>
          </cell>
          <cell r="C11785" t="str">
            <v>F523032</v>
          </cell>
          <cell r="D11785">
            <v>9</v>
          </cell>
          <cell r="E11785" t="str">
            <v>F</v>
          </cell>
        </row>
        <row r="11786">
          <cell r="B11786" t="str">
            <v>F523034</v>
          </cell>
          <cell r="C11786" t="str">
            <v>F523034</v>
          </cell>
          <cell r="D11786">
            <v>9</v>
          </cell>
          <cell r="E11786" t="str">
            <v>F</v>
          </cell>
        </row>
        <row r="11787">
          <cell r="B11787" t="str">
            <v>F523369</v>
          </cell>
          <cell r="C11787" t="str">
            <v>F523369</v>
          </cell>
          <cell r="D11787">
            <v>9</v>
          </cell>
          <cell r="E11787" t="str">
            <v>F</v>
          </cell>
        </row>
        <row r="11788">
          <cell r="B11788" t="str">
            <v>F523374</v>
          </cell>
          <cell r="C11788" t="str">
            <v>F523374</v>
          </cell>
          <cell r="D11788">
            <v>9</v>
          </cell>
          <cell r="E11788" t="str">
            <v>F</v>
          </cell>
        </row>
        <row r="11789">
          <cell r="B11789" t="str">
            <v>1000ESUBMTC</v>
          </cell>
          <cell r="C11789" t="str">
            <v>ESUBMTC</v>
          </cell>
          <cell r="D11789">
            <v>10</v>
          </cell>
          <cell r="E11789" t="str">
            <v>G</v>
          </cell>
        </row>
        <row r="11790">
          <cell r="B11790" t="str">
            <v>1000ESUBTEST</v>
          </cell>
          <cell r="C11790" t="str">
            <v>ESUBTEST</v>
          </cell>
          <cell r="D11790">
            <v>10</v>
          </cell>
          <cell r="E11790" t="str">
            <v>G</v>
          </cell>
        </row>
        <row r="11791">
          <cell r="B11791" t="str">
            <v>1000SESUBSMTC</v>
          </cell>
          <cell r="C11791" t="str">
            <v>SESUBSMTC</v>
          </cell>
          <cell r="D11791">
            <v>10</v>
          </cell>
          <cell r="E11791" t="str">
            <v>G</v>
          </cell>
        </row>
        <row r="11792">
          <cell r="B11792" t="str">
            <v>F500317</v>
          </cell>
          <cell r="C11792" t="str">
            <v>F500317</v>
          </cell>
          <cell r="D11792">
            <v>11</v>
          </cell>
          <cell r="E11792" t="str">
            <v>F</v>
          </cell>
        </row>
        <row r="11793">
          <cell r="B11793" t="str">
            <v>F501509</v>
          </cell>
          <cell r="C11793" t="str">
            <v>F501509</v>
          </cell>
          <cell r="D11793">
            <v>11</v>
          </cell>
          <cell r="E11793" t="str">
            <v>F</v>
          </cell>
        </row>
        <row r="11794">
          <cell r="B11794" t="str">
            <v>F501510</v>
          </cell>
          <cell r="C11794" t="str">
            <v>F501510</v>
          </cell>
          <cell r="D11794">
            <v>11</v>
          </cell>
          <cell r="E11794" t="str">
            <v>F</v>
          </cell>
        </row>
        <row r="11795">
          <cell r="B11795" t="str">
            <v>F501511</v>
          </cell>
          <cell r="C11795" t="str">
            <v>F501511</v>
          </cell>
          <cell r="D11795">
            <v>11</v>
          </cell>
          <cell r="E11795" t="str">
            <v>F</v>
          </cell>
        </row>
        <row r="11796">
          <cell r="B11796" t="str">
            <v>F501512</v>
          </cell>
          <cell r="C11796" t="str">
            <v>F501512</v>
          </cell>
          <cell r="D11796">
            <v>11</v>
          </cell>
          <cell r="E11796" t="str">
            <v>F</v>
          </cell>
        </row>
        <row r="11797">
          <cell r="B11797" t="str">
            <v>F501513</v>
          </cell>
          <cell r="C11797" t="str">
            <v>F501513</v>
          </cell>
          <cell r="D11797">
            <v>11</v>
          </cell>
          <cell r="E11797" t="str">
            <v>F</v>
          </cell>
        </row>
        <row r="11798">
          <cell r="B11798" t="str">
            <v>F501514</v>
          </cell>
          <cell r="C11798" t="str">
            <v>F501514</v>
          </cell>
          <cell r="D11798">
            <v>11</v>
          </cell>
          <cell r="E11798" t="str">
            <v>F</v>
          </cell>
        </row>
        <row r="11799">
          <cell r="B11799" t="str">
            <v>F501515</v>
          </cell>
          <cell r="C11799" t="str">
            <v>F501515</v>
          </cell>
          <cell r="D11799">
            <v>11</v>
          </cell>
          <cell r="E11799" t="str">
            <v>F</v>
          </cell>
        </row>
        <row r="11800">
          <cell r="B11800" t="str">
            <v>F501516</v>
          </cell>
          <cell r="C11800" t="str">
            <v>F501516</v>
          </cell>
          <cell r="D11800">
            <v>11</v>
          </cell>
          <cell r="E11800" t="str">
            <v>F</v>
          </cell>
        </row>
        <row r="11801">
          <cell r="B11801" t="str">
            <v>F501517</v>
          </cell>
          <cell r="C11801" t="str">
            <v>F501517</v>
          </cell>
          <cell r="D11801">
            <v>11</v>
          </cell>
          <cell r="E11801" t="str">
            <v>F</v>
          </cell>
        </row>
        <row r="11802">
          <cell r="B11802" t="str">
            <v>F501518</v>
          </cell>
          <cell r="C11802" t="str">
            <v>F501518</v>
          </cell>
          <cell r="D11802">
            <v>11</v>
          </cell>
          <cell r="E11802" t="str">
            <v>F</v>
          </cell>
        </row>
        <row r="11803">
          <cell r="B11803" t="str">
            <v>F501550</v>
          </cell>
          <cell r="C11803" t="str">
            <v>F501550</v>
          </cell>
          <cell r="D11803">
            <v>11</v>
          </cell>
          <cell r="E11803" t="str">
            <v>F</v>
          </cell>
        </row>
        <row r="11804">
          <cell r="B11804" t="str">
            <v>F501553</v>
          </cell>
          <cell r="C11804" t="str">
            <v>F501553</v>
          </cell>
          <cell r="D11804">
            <v>11</v>
          </cell>
          <cell r="E11804" t="str">
            <v>F</v>
          </cell>
        </row>
        <row r="11805">
          <cell r="B11805" t="str">
            <v>F501554</v>
          </cell>
          <cell r="C11805" t="str">
            <v>F501554</v>
          </cell>
          <cell r="D11805">
            <v>11</v>
          </cell>
          <cell r="E11805" t="str">
            <v>F</v>
          </cell>
        </row>
        <row r="11806">
          <cell r="B11806" t="str">
            <v>F501557</v>
          </cell>
          <cell r="C11806" t="str">
            <v>F501557</v>
          </cell>
          <cell r="D11806">
            <v>11</v>
          </cell>
          <cell r="E11806" t="str">
            <v>F</v>
          </cell>
        </row>
        <row r="11807">
          <cell r="B11807" t="str">
            <v>F501563</v>
          </cell>
          <cell r="C11807" t="str">
            <v>F501563</v>
          </cell>
          <cell r="D11807">
            <v>11</v>
          </cell>
          <cell r="E11807" t="str">
            <v>F</v>
          </cell>
        </row>
        <row r="11808">
          <cell r="B11808" t="str">
            <v>F501564</v>
          </cell>
          <cell r="C11808" t="str">
            <v>F501564</v>
          </cell>
          <cell r="D11808">
            <v>11</v>
          </cell>
          <cell r="E11808" t="str">
            <v>F</v>
          </cell>
        </row>
        <row r="11809">
          <cell r="B11809" t="str">
            <v>F501565</v>
          </cell>
          <cell r="C11809" t="str">
            <v>F501565</v>
          </cell>
          <cell r="D11809">
            <v>11</v>
          </cell>
          <cell r="E11809" t="str">
            <v>F</v>
          </cell>
        </row>
        <row r="11810">
          <cell r="B11810" t="str">
            <v>F501566</v>
          </cell>
          <cell r="C11810" t="str">
            <v>F501566</v>
          </cell>
          <cell r="D11810">
            <v>11</v>
          </cell>
          <cell r="E11810" t="str">
            <v>F</v>
          </cell>
        </row>
        <row r="11811">
          <cell r="B11811" t="str">
            <v>F501567</v>
          </cell>
          <cell r="C11811" t="str">
            <v>F501567</v>
          </cell>
          <cell r="D11811">
            <v>11</v>
          </cell>
          <cell r="E11811" t="str">
            <v>F</v>
          </cell>
        </row>
        <row r="11812">
          <cell r="B11812" t="str">
            <v>F501568</v>
          </cell>
          <cell r="C11812" t="str">
            <v>F501568</v>
          </cell>
          <cell r="D11812">
            <v>11</v>
          </cell>
          <cell r="E11812" t="str">
            <v>F</v>
          </cell>
        </row>
        <row r="11813">
          <cell r="B11813" t="str">
            <v>F501575</v>
          </cell>
          <cell r="C11813" t="str">
            <v>F501575</v>
          </cell>
          <cell r="D11813">
            <v>11</v>
          </cell>
          <cell r="E11813" t="str">
            <v>F</v>
          </cell>
        </row>
        <row r="11814">
          <cell r="B11814" t="str">
            <v>F501576</v>
          </cell>
          <cell r="C11814" t="str">
            <v>F501576</v>
          </cell>
          <cell r="D11814">
            <v>11</v>
          </cell>
          <cell r="E11814" t="str">
            <v>F</v>
          </cell>
        </row>
        <row r="11815">
          <cell r="B11815" t="str">
            <v>F501579</v>
          </cell>
          <cell r="C11815" t="str">
            <v>F501579</v>
          </cell>
          <cell r="D11815">
            <v>11</v>
          </cell>
          <cell r="E11815" t="str">
            <v>F</v>
          </cell>
        </row>
        <row r="11816">
          <cell r="B11816" t="str">
            <v>F501585</v>
          </cell>
          <cell r="C11816" t="str">
            <v>F501585</v>
          </cell>
          <cell r="D11816">
            <v>11</v>
          </cell>
          <cell r="E11816" t="str">
            <v>F</v>
          </cell>
        </row>
        <row r="11817">
          <cell r="B11817" t="str">
            <v>F501587</v>
          </cell>
          <cell r="C11817" t="str">
            <v>F501587</v>
          </cell>
          <cell r="D11817">
            <v>11</v>
          </cell>
          <cell r="E11817" t="str">
            <v>F</v>
          </cell>
        </row>
        <row r="11818">
          <cell r="B11818" t="str">
            <v>F501588</v>
          </cell>
          <cell r="C11818" t="str">
            <v>F501588</v>
          </cell>
          <cell r="D11818">
            <v>11</v>
          </cell>
          <cell r="E11818" t="str">
            <v>F</v>
          </cell>
        </row>
        <row r="11819">
          <cell r="B11819" t="str">
            <v>F501591</v>
          </cell>
          <cell r="C11819" t="str">
            <v>F501591</v>
          </cell>
          <cell r="D11819">
            <v>11</v>
          </cell>
          <cell r="E11819" t="str">
            <v>F</v>
          </cell>
        </row>
        <row r="11820">
          <cell r="B11820" t="str">
            <v>F501592</v>
          </cell>
          <cell r="C11820" t="str">
            <v>F501592</v>
          </cell>
          <cell r="D11820">
            <v>11</v>
          </cell>
          <cell r="E11820" t="str">
            <v>F</v>
          </cell>
        </row>
        <row r="11821">
          <cell r="B11821" t="str">
            <v>F501595</v>
          </cell>
          <cell r="C11821" t="str">
            <v>F501595</v>
          </cell>
          <cell r="D11821">
            <v>11</v>
          </cell>
          <cell r="E11821" t="str">
            <v>F</v>
          </cell>
        </row>
        <row r="11822">
          <cell r="B11822" t="str">
            <v>F501605</v>
          </cell>
          <cell r="C11822" t="str">
            <v>F501605</v>
          </cell>
          <cell r="D11822">
            <v>11</v>
          </cell>
          <cell r="E11822" t="str">
            <v>F</v>
          </cell>
        </row>
        <row r="11823">
          <cell r="B11823" t="str">
            <v>F501606</v>
          </cell>
          <cell r="C11823" t="str">
            <v>F501606</v>
          </cell>
          <cell r="D11823">
            <v>11</v>
          </cell>
          <cell r="E11823" t="str">
            <v>F</v>
          </cell>
        </row>
        <row r="11824">
          <cell r="B11824" t="str">
            <v>F501607</v>
          </cell>
          <cell r="C11824" t="str">
            <v>F501607</v>
          </cell>
          <cell r="D11824">
            <v>11</v>
          </cell>
          <cell r="E11824" t="str">
            <v>F</v>
          </cell>
        </row>
        <row r="11825">
          <cell r="B11825" t="str">
            <v>F501608</v>
          </cell>
          <cell r="C11825" t="str">
            <v>F501608</v>
          </cell>
          <cell r="D11825">
            <v>11</v>
          </cell>
          <cell r="E11825" t="str">
            <v>F</v>
          </cell>
        </row>
        <row r="11826">
          <cell r="B11826" t="str">
            <v>F501609</v>
          </cell>
          <cell r="C11826" t="str">
            <v>F501609</v>
          </cell>
          <cell r="D11826">
            <v>11</v>
          </cell>
          <cell r="E11826" t="str">
            <v>F</v>
          </cell>
        </row>
        <row r="11827">
          <cell r="B11827" t="str">
            <v>F502639</v>
          </cell>
          <cell r="C11827" t="str">
            <v>F502639</v>
          </cell>
          <cell r="D11827">
            <v>11</v>
          </cell>
          <cell r="E11827" t="str">
            <v>F</v>
          </cell>
        </row>
        <row r="11828">
          <cell r="B11828" t="str">
            <v>F502641</v>
          </cell>
          <cell r="C11828" t="str">
            <v>F502641</v>
          </cell>
          <cell r="D11828">
            <v>11</v>
          </cell>
          <cell r="E11828" t="str">
            <v>F</v>
          </cell>
        </row>
        <row r="11829">
          <cell r="B11829" t="str">
            <v>F502643</v>
          </cell>
          <cell r="C11829" t="str">
            <v>F502643</v>
          </cell>
          <cell r="D11829">
            <v>11</v>
          </cell>
          <cell r="E11829" t="str">
            <v>F</v>
          </cell>
        </row>
        <row r="11830">
          <cell r="B11830" t="str">
            <v>F502647</v>
          </cell>
          <cell r="C11830" t="str">
            <v>F502647</v>
          </cell>
          <cell r="D11830">
            <v>11</v>
          </cell>
          <cell r="E11830" t="str">
            <v>F</v>
          </cell>
        </row>
        <row r="11831">
          <cell r="B11831" t="str">
            <v>F502649</v>
          </cell>
          <cell r="C11831" t="str">
            <v>F502649</v>
          </cell>
          <cell r="D11831">
            <v>11</v>
          </cell>
          <cell r="E11831" t="str">
            <v>F</v>
          </cell>
        </row>
        <row r="11832">
          <cell r="B11832" t="str">
            <v>F520473</v>
          </cell>
          <cell r="C11832" t="str">
            <v>F520473</v>
          </cell>
          <cell r="D11832">
            <v>11</v>
          </cell>
          <cell r="E11832" t="str">
            <v>F</v>
          </cell>
        </row>
        <row r="11833">
          <cell r="B11833" t="str">
            <v>F520561</v>
          </cell>
          <cell r="C11833" t="str">
            <v>F520561</v>
          </cell>
          <cell r="D11833">
            <v>11</v>
          </cell>
          <cell r="E11833" t="str">
            <v>F</v>
          </cell>
        </row>
        <row r="11834">
          <cell r="B11834" t="str">
            <v>F520563</v>
          </cell>
          <cell r="C11834" t="str">
            <v>F520563</v>
          </cell>
          <cell r="D11834">
            <v>11</v>
          </cell>
          <cell r="E11834" t="str">
            <v>F</v>
          </cell>
        </row>
        <row r="11835">
          <cell r="B11835" t="str">
            <v>F520564</v>
          </cell>
          <cell r="C11835" t="str">
            <v>F520564</v>
          </cell>
          <cell r="D11835">
            <v>11</v>
          </cell>
          <cell r="E11835" t="str">
            <v>F</v>
          </cell>
        </row>
        <row r="11836">
          <cell r="B11836" t="str">
            <v>F520565</v>
          </cell>
          <cell r="C11836" t="str">
            <v>F520565</v>
          </cell>
          <cell r="D11836">
            <v>11</v>
          </cell>
          <cell r="E11836" t="str">
            <v>F</v>
          </cell>
        </row>
        <row r="11837">
          <cell r="B11837" t="str">
            <v>F520566</v>
          </cell>
          <cell r="C11837" t="str">
            <v>F520566</v>
          </cell>
          <cell r="D11837">
            <v>11</v>
          </cell>
          <cell r="E11837" t="str">
            <v>F</v>
          </cell>
        </row>
        <row r="11838">
          <cell r="B11838" t="str">
            <v>F520567</v>
          </cell>
          <cell r="C11838" t="str">
            <v>F520567</v>
          </cell>
          <cell r="D11838">
            <v>11</v>
          </cell>
          <cell r="E11838" t="str">
            <v>F</v>
          </cell>
        </row>
        <row r="11839">
          <cell r="B11839" t="str">
            <v>F520568</v>
          </cell>
          <cell r="C11839" t="str">
            <v>F520568</v>
          </cell>
          <cell r="D11839">
            <v>11</v>
          </cell>
          <cell r="E11839" t="str">
            <v>F</v>
          </cell>
        </row>
        <row r="11840">
          <cell r="B11840" t="str">
            <v>F520569</v>
          </cell>
          <cell r="C11840" t="str">
            <v>F520569</v>
          </cell>
          <cell r="D11840">
            <v>11</v>
          </cell>
          <cell r="E11840" t="str">
            <v>F</v>
          </cell>
        </row>
        <row r="11841">
          <cell r="B11841" t="str">
            <v>F520570</v>
          </cell>
          <cell r="C11841" t="str">
            <v>F520570</v>
          </cell>
          <cell r="D11841">
            <v>11</v>
          </cell>
          <cell r="E11841" t="str">
            <v>F</v>
          </cell>
        </row>
        <row r="11842">
          <cell r="B11842" t="str">
            <v>F520571</v>
          </cell>
          <cell r="C11842" t="str">
            <v>F520571</v>
          </cell>
          <cell r="D11842">
            <v>11</v>
          </cell>
          <cell r="E11842" t="str">
            <v>F</v>
          </cell>
        </row>
        <row r="11843">
          <cell r="B11843" t="str">
            <v>F520572</v>
          </cell>
          <cell r="C11843" t="str">
            <v>F520572</v>
          </cell>
          <cell r="D11843">
            <v>11</v>
          </cell>
          <cell r="E11843" t="str">
            <v>F</v>
          </cell>
        </row>
        <row r="11844">
          <cell r="B11844" t="str">
            <v>F520573</v>
          </cell>
          <cell r="C11844" t="str">
            <v>F520573</v>
          </cell>
          <cell r="D11844">
            <v>11</v>
          </cell>
          <cell r="E11844" t="str">
            <v>F</v>
          </cell>
        </row>
        <row r="11845">
          <cell r="B11845" t="str">
            <v>F520646</v>
          </cell>
          <cell r="C11845" t="str">
            <v>F520646</v>
          </cell>
          <cell r="D11845">
            <v>11</v>
          </cell>
          <cell r="E11845" t="str">
            <v>F</v>
          </cell>
        </row>
        <row r="11846">
          <cell r="B11846" t="str">
            <v>F520702</v>
          </cell>
          <cell r="C11846" t="str">
            <v>F520702</v>
          </cell>
          <cell r="D11846">
            <v>11</v>
          </cell>
          <cell r="E11846" t="str">
            <v>F</v>
          </cell>
        </row>
        <row r="11847">
          <cell r="B11847" t="str">
            <v>F520739</v>
          </cell>
          <cell r="C11847" t="str">
            <v>F520739</v>
          </cell>
          <cell r="D11847">
            <v>11</v>
          </cell>
          <cell r="E11847" t="str">
            <v>F</v>
          </cell>
        </row>
        <row r="11848">
          <cell r="B11848" t="str">
            <v>F520741</v>
          </cell>
          <cell r="C11848" t="str">
            <v>F520741</v>
          </cell>
          <cell r="D11848">
            <v>11</v>
          </cell>
          <cell r="E11848" t="str">
            <v>F</v>
          </cell>
        </row>
        <row r="11849">
          <cell r="B11849" t="str">
            <v>F520743</v>
          </cell>
          <cell r="C11849" t="str">
            <v>F520743</v>
          </cell>
          <cell r="D11849">
            <v>11</v>
          </cell>
          <cell r="E11849" t="str">
            <v>F</v>
          </cell>
        </row>
        <row r="11850">
          <cell r="B11850" t="str">
            <v>F520746</v>
          </cell>
          <cell r="C11850" t="str">
            <v>F520746</v>
          </cell>
          <cell r="D11850">
            <v>11</v>
          </cell>
          <cell r="E11850" t="str">
            <v>F</v>
          </cell>
        </row>
        <row r="11851">
          <cell r="B11851" t="str">
            <v>F520747</v>
          </cell>
          <cell r="C11851" t="str">
            <v>F520747</v>
          </cell>
          <cell r="D11851">
            <v>11</v>
          </cell>
          <cell r="E11851" t="str">
            <v>F</v>
          </cell>
        </row>
        <row r="11852">
          <cell r="B11852" t="str">
            <v>F520835</v>
          </cell>
          <cell r="C11852" t="str">
            <v>F520835</v>
          </cell>
          <cell r="D11852">
            <v>11</v>
          </cell>
          <cell r="E11852" t="str">
            <v>F</v>
          </cell>
        </row>
        <row r="11853">
          <cell r="B11853" t="str">
            <v>F520924</v>
          </cell>
          <cell r="C11853" t="str">
            <v>F520924</v>
          </cell>
          <cell r="D11853">
            <v>11</v>
          </cell>
          <cell r="E11853" t="str">
            <v>F</v>
          </cell>
        </row>
        <row r="11854">
          <cell r="B11854" t="str">
            <v>F521284</v>
          </cell>
          <cell r="C11854" t="str">
            <v>F521284</v>
          </cell>
          <cell r="D11854">
            <v>11</v>
          </cell>
          <cell r="E11854" t="str">
            <v>F</v>
          </cell>
        </row>
        <row r="11855">
          <cell r="B11855" t="str">
            <v>F521644</v>
          </cell>
          <cell r="C11855" t="str">
            <v>F521644</v>
          </cell>
          <cell r="D11855">
            <v>11</v>
          </cell>
          <cell r="E11855" t="str">
            <v>F</v>
          </cell>
        </row>
        <row r="11856">
          <cell r="B11856" t="str">
            <v>F522004</v>
          </cell>
          <cell r="C11856" t="str">
            <v>F522004</v>
          </cell>
          <cell r="D11856">
            <v>11</v>
          </cell>
          <cell r="E11856" t="str">
            <v>F</v>
          </cell>
        </row>
        <row r="11857">
          <cell r="B11857" t="str">
            <v>F522364</v>
          </cell>
          <cell r="C11857" t="str">
            <v>F522364</v>
          </cell>
          <cell r="D11857">
            <v>11</v>
          </cell>
          <cell r="E11857" t="str">
            <v>F</v>
          </cell>
        </row>
        <row r="11858">
          <cell r="B11858" t="str">
            <v>F523257</v>
          </cell>
          <cell r="C11858" t="str">
            <v>F523257</v>
          </cell>
          <cell r="D11858">
            <v>11</v>
          </cell>
          <cell r="E11858" t="str">
            <v>F</v>
          </cell>
        </row>
        <row r="11859">
          <cell r="B11859" t="str">
            <v>F523383</v>
          </cell>
          <cell r="C11859" t="str">
            <v>F523383</v>
          </cell>
          <cell r="D11859">
            <v>11</v>
          </cell>
          <cell r="E11859" t="str">
            <v>F</v>
          </cell>
        </row>
        <row r="11860">
          <cell r="B11860" t="str">
            <v>F523423</v>
          </cell>
          <cell r="C11860" t="str">
            <v>F523423</v>
          </cell>
          <cell r="D11860">
            <v>11</v>
          </cell>
          <cell r="E11860" t="str">
            <v>F</v>
          </cell>
        </row>
        <row r="11861">
          <cell r="B11861" t="str">
            <v>F523429</v>
          </cell>
          <cell r="C11861" t="str">
            <v>F523429</v>
          </cell>
          <cell r="D11861">
            <v>11</v>
          </cell>
          <cell r="E11861" t="str">
            <v>F</v>
          </cell>
        </row>
        <row r="11862">
          <cell r="B11862" t="str">
            <v>F525775</v>
          </cell>
          <cell r="C11862" t="str">
            <v>F525775</v>
          </cell>
          <cell r="D11862">
            <v>11</v>
          </cell>
          <cell r="E11862" t="str">
            <v>F</v>
          </cell>
        </row>
        <row r="11863">
          <cell r="B11863" t="str">
            <v>F525776</v>
          </cell>
          <cell r="C11863" t="str">
            <v>F525776</v>
          </cell>
          <cell r="D11863">
            <v>11</v>
          </cell>
          <cell r="E11863" t="str">
            <v>F</v>
          </cell>
        </row>
        <row r="11864">
          <cell r="B11864" t="str">
            <v>F526366</v>
          </cell>
          <cell r="C11864" t="str">
            <v>F526366</v>
          </cell>
          <cell r="D11864">
            <v>11</v>
          </cell>
          <cell r="E11864" t="str">
            <v>F</v>
          </cell>
        </row>
        <row r="11865">
          <cell r="B11865" t="str">
            <v>F526367</v>
          </cell>
          <cell r="C11865" t="str">
            <v>F526367</v>
          </cell>
          <cell r="D11865">
            <v>11</v>
          </cell>
          <cell r="E11865" t="str">
            <v>F</v>
          </cell>
        </row>
        <row r="11866">
          <cell r="B11866" t="str">
            <v>F526370</v>
          </cell>
          <cell r="C11866" t="str">
            <v>F526370</v>
          </cell>
          <cell r="D11866">
            <v>11</v>
          </cell>
          <cell r="E11866" t="str">
            <v>F</v>
          </cell>
        </row>
        <row r="11867">
          <cell r="B11867" t="str">
            <v>F526371</v>
          </cell>
          <cell r="C11867" t="str">
            <v>F526371</v>
          </cell>
          <cell r="D11867">
            <v>11</v>
          </cell>
          <cell r="E11867" t="str">
            <v>F</v>
          </cell>
        </row>
        <row r="11868">
          <cell r="B11868" t="str">
            <v>F526372</v>
          </cell>
          <cell r="C11868" t="str">
            <v>F526372</v>
          </cell>
          <cell r="D11868">
            <v>11</v>
          </cell>
          <cell r="E11868" t="str">
            <v>F</v>
          </cell>
        </row>
        <row r="11869">
          <cell r="B11869" t="str">
            <v>1000SEAPP</v>
          </cell>
          <cell r="C11869" t="str">
            <v>SEAPP</v>
          </cell>
          <cell r="D11869">
            <v>12</v>
          </cell>
          <cell r="E11869" t="str">
            <v>G</v>
          </cell>
        </row>
        <row r="11870">
          <cell r="B11870" t="str">
            <v>F501545</v>
          </cell>
          <cell r="C11870" t="str">
            <v>F501545</v>
          </cell>
          <cell r="D11870">
            <v>13</v>
          </cell>
          <cell r="E11870" t="str">
            <v>F</v>
          </cell>
        </row>
        <row r="11871">
          <cell r="B11871" t="str">
            <v>F501546</v>
          </cell>
          <cell r="C11871" t="str">
            <v>F501546</v>
          </cell>
          <cell r="D11871">
            <v>13</v>
          </cell>
          <cell r="E11871" t="str">
            <v>F</v>
          </cell>
        </row>
        <row r="11872">
          <cell r="B11872" t="str">
            <v>F501549</v>
          </cell>
          <cell r="C11872" t="str">
            <v>F501549</v>
          </cell>
          <cell r="D11872">
            <v>13</v>
          </cell>
          <cell r="E11872" t="str">
            <v>F</v>
          </cell>
        </row>
        <row r="11873">
          <cell r="B11873" t="str">
            <v>F522639</v>
          </cell>
          <cell r="C11873" t="str">
            <v>F522639</v>
          </cell>
          <cell r="D11873">
            <v>13</v>
          </cell>
          <cell r="E11873" t="str">
            <v>F</v>
          </cell>
        </row>
        <row r="11874">
          <cell r="B11874" t="str">
            <v>F523377</v>
          </cell>
          <cell r="C11874" t="str">
            <v>F523377</v>
          </cell>
          <cell r="D11874">
            <v>13</v>
          </cell>
          <cell r="E11874" t="str">
            <v>F</v>
          </cell>
        </row>
        <row r="11875">
          <cell r="B11875" t="str">
            <v>F523395</v>
          </cell>
          <cell r="C11875" t="str">
            <v>F523395</v>
          </cell>
          <cell r="D11875">
            <v>13</v>
          </cell>
          <cell r="E11875" t="str">
            <v>F</v>
          </cell>
        </row>
        <row r="11876">
          <cell r="B11876" t="str">
            <v>F523403</v>
          </cell>
          <cell r="C11876" t="str">
            <v>F523403</v>
          </cell>
          <cell r="D11876">
            <v>13</v>
          </cell>
          <cell r="E11876" t="str">
            <v>F</v>
          </cell>
        </row>
        <row r="11877">
          <cell r="B11877" t="str">
            <v>F523408</v>
          </cell>
          <cell r="C11877" t="str">
            <v>F523408</v>
          </cell>
          <cell r="D11877">
            <v>13</v>
          </cell>
          <cell r="E11877" t="str">
            <v>F</v>
          </cell>
        </row>
        <row r="11878">
          <cell r="B11878" t="str">
            <v>F526456</v>
          </cell>
          <cell r="C11878" t="str">
            <v>F526456</v>
          </cell>
          <cell r="D11878">
            <v>13</v>
          </cell>
          <cell r="E11878" t="str">
            <v>F</v>
          </cell>
        </row>
        <row r="11879">
          <cell r="B11879" t="str">
            <v>1000SESUBTEST</v>
          </cell>
          <cell r="C11879" t="str">
            <v>SESUBTEST</v>
          </cell>
          <cell r="D11879">
            <v>10</v>
          </cell>
          <cell r="E11879" t="str">
            <v>G</v>
          </cell>
        </row>
        <row r="11880">
          <cell r="B11880" t="str">
            <v>F520574</v>
          </cell>
          <cell r="C11880" t="str">
            <v>F520574</v>
          </cell>
          <cell r="D11880">
            <v>11</v>
          </cell>
          <cell r="E11880" t="str">
            <v>F</v>
          </cell>
        </row>
        <row r="11881">
          <cell r="B11881" t="str">
            <v>F522239</v>
          </cell>
          <cell r="C11881" t="str">
            <v>F522239</v>
          </cell>
          <cell r="D11881">
            <v>11</v>
          </cell>
          <cell r="E11881" t="str">
            <v>F</v>
          </cell>
        </row>
        <row r="11882">
          <cell r="B11882" t="str">
            <v>F522599</v>
          </cell>
          <cell r="C11882" t="str">
            <v>F522599</v>
          </cell>
          <cell r="D11882">
            <v>11</v>
          </cell>
          <cell r="E11882" t="str">
            <v>F</v>
          </cell>
        </row>
        <row r="11883">
          <cell r="B11883" t="str">
            <v>F523258</v>
          </cell>
          <cell r="C11883" t="str">
            <v>F523258</v>
          </cell>
          <cell r="D11883">
            <v>11</v>
          </cell>
          <cell r="E11883" t="str">
            <v>F</v>
          </cell>
        </row>
        <row r="11884">
          <cell r="B11884" t="str">
            <v>1000SELEFLDSV</v>
          </cell>
          <cell r="C11884" t="str">
            <v>SELEFLDSV</v>
          </cell>
          <cell r="D11884">
            <v>8</v>
          </cell>
          <cell r="E11884" t="str">
            <v>G</v>
          </cell>
        </row>
        <row r="11885">
          <cell r="B11885" t="str">
            <v>F502867</v>
          </cell>
          <cell r="C11885" t="str">
            <v>F502867</v>
          </cell>
          <cell r="D11885">
            <v>9</v>
          </cell>
          <cell r="E11885" t="str">
            <v>F</v>
          </cell>
        </row>
        <row r="11886">
          <cell r="B11886" t="str">
            <v>F502868</v>
          </cell>
          <cell r="C11886" t="str">
            <v>F502868</v>
          </cell>
          <cell r="D11886">
            <v>9</v>
          </cell>
          <cell r="E11886" t="str">
            <v>F</v>
          </cell>
        </row>
        <row r="11887">
          <cell r="B11887" t="str">
            <v>F522116</v>
          </cell>
          <cell r="C11887" t="str">
            <v>F522116</v>
          </cell>
          <cell r="D11887">
            <v>9</v>
          </cell>
          <cell r="E11887" t="str">
            <v>F</v>
          </cell>
        </row>
        <row r="11888">
          <cell r="B11888" t="str">
            <v>F522476</v>
          </cell>
          <cell r="C11888" t="str">
            <v>F522476</v>
          </cell>
          <cell r="D11888">
            <v>9</v>
          </cell>
          <cell r="E11888" t="str">
            <v>F</v>
          </cell>
        </row>
        <row r="11889">
          <cell r="B11889" t="str">
            <v>F523263</v>
          </cell>
          <cell r="C11889" t="str">
            <v>F523263</v>
          </cell>
          <cell r="D11889">
            <v>9</v>
          </cell>
          <cell r="E11889" t="str">
            <v>F</v>
          </cell>
        </row>
        <row r="11890">
          <cell r="B11890" t="str">
            <v>F523384</v>
          </cell>
          <cell r="C11890" t="str">
            <v>F523384</v>
          </cell>
          <cell r="D11890">
            <v>9</v>
          </cell>
          <cell r="E11890" t="str">
            <v>F</v>
          </cell>
        </row>
        <row r="11891">
          <cell r="B11891" t="str">
            <v>F523394</v>
          </cell>
          <cell r="C11891" t="str">
            <v>F523394</v>
          </cell>
          <cell r="D11891">
            <v>9</v>
          </cell>
          <cell r="E11891" t="str">
            <v>F</v>
          </cell>
        </row>
        <row r="11892">
          <cell r="B11892" t="str">
            <v>F523397</v>
          </cell>
          <cell r="C11892" t="str">
            <v>F523397</v>
          </cell>
          <cell r="D11892">
            <v>9</v>
          </cell>
          <cell r="E11892" t="str">
            <v>F</v>
          </cell>
        </row>
        <row r="11893">
          <cell r="B11893" t="str">
            <v>1000SUBSCON</v>
          </cell>
          <cell r="C11893" t="str">
            <v>SUBSCON</v>
          </cell>
          <cell r="D11893">
            <v>8</v>
          </cell>
          <cell r="E11893" t="str">
            <v>G</v>
          </cell>
        </row>
        <row r="11894">
          <cell r="B11894" t="str">
            <v>F520679</v>
          </cell>
          <cell r="C11894" t="str">
            <v>F520679</v>
          </cell>
          <cell r="D11894">
            <v>9</v>
          </cell>
          <cell r="E11894" t="str">
            <v>F</v>
          </cell>
        </row>
        <row r="11895">
          <cell r="B11895" t="str">
            <v>F522265</v>
          </cell>
          <cell r="C11895" t="str">
            <v>F522265</v>
          </cell>
          <cell r="D11895">
            <v>9</v>
          </cell>
          <cell r="E11895" t="str">
            <v>F</v>
          </cell>
        </row>
        <row r="11896">
          <cell r="B11896" t="str">
            <v>F522625</v>
          </cell>
          <cell r="C11896" t="str">
            <v>F522625</v>
          </cell>
          <cell r="D11896">
            <v>9</v>
          </cell>
          <cell r="E11896" t="str">
            <v>F</v>
          </cell>
        </row>
        <row r="11897">
          <cell r="B11897" t="str">
            <v>F523323</v>
          </cell>
          <cell r="C11897" t="str">
            <v>F523323</v>
          </cell>
          <cell r="D11897">
            <v>9</v>
          </cell>
          <cell r="E11897" t="str">
            <v>F</v>
          </cell>
        </row>
        <row r="11898">
          <cell r="B11898" t="str">
            <v>F523356</v>
          </cell>
          <cell r="C11898" t="str">
            <v>F523356</v>
          </cell>
          <cell r="D11898">
            <v>9</v>
          </cell>
          <cell r="E11898" t="str">
            <v>F</v>
          </cell>
        </row>
        <row r="11899">
          <cell r="B11899" t="str">
            <v>F523357</v>
          </cell>
          <cell r="C11899" t="str">
            <v>F523357</v>
          </cell>
          <cell r="D11899">
            <v>9</v>
          </cell>
          <cell r="E11899" t="str">
            <v>F</v>
          </cell>
        </row>
        <row r="11900">
          <cell r="B11900" t="str">
            <v>1000BATSHOP</v>
          </cell>
          <cell r="C11900" t="str">
            <v>BATSHOP</v>
          </cell>
          <cell r="D11900">
            <v>10</v>
          </cell>
          <cell r="E11900" t="str">
            <v>G</v>
          </cell>
        </row>
        <row r="11901">
          <cell r="B11901" t="str">
            <v>F525951</v>
          </cell>
          <cell r="C11901" t="str">
            <v>F525951</v>
          </cell>
          <cell r="D11901">
            <v>11</v>
          </cell>
          <cell r="E11901" t="str">
            <v>F</v>
          </cell>
        </row>
        <row r="11902">
          <cell r="B11902" t="str">
            <v>F525952</v>
          </cell>
          <cell r="C11902" t="str">
            <v>F525952</v>
          </cell>
          <cell r="D11902">
            <v>11</v>
          </cell>
          <cell r="E11902" t="str">
            <v>F</v>
          </cell>
        </row>
        <row r="11903">
          <cell r="B11903" t="str">
            <v>1000MATCONT</v>
          </cell>
          <cell r="C11903" t="str">
            <v>MATCONT</v>
          </cell>
          <cell r="D11903">
            <v>10</v>
          </cell>
          <cell r="E11903" t="str">
            <v>G</v>
          </cell>
        </row>
        <row r="11904">
          <cell r="B11904" t="str">
            <v>1000TRANS</v>
          </cell>
          <cell r="C11904" t="str">
            <v>TRANS</v>
          </cell>
          <cell r="D11904">
            <v>6</v>
          </cell>
          <cell r="E11904" t="str">
            <v>G</v>
          </cell>
        </row>
        <row r="11905">
          <cell r="B11905" t="str">
            <v>F500351</v>
          </cell>
          <cell r="C11905" t="str">
            <v>F500351</v>
          </cell>
          <cell r="D11905">
            <v>7</v>
          </cell>
          <cell r="E11905" t="str">
            <v>F</v>
          </cell>
        </row>
        <row r="11906">
          <cell r="B11906" t="str">
            <v>F500352</v>
          </cell>
          <cell r="C11906" t="str">
            <v>F500352</v>
          </cell>
          <cell r="D11906">
            <v>7</v>
          </cell>
          <cell r="E11906" t="str">
            <v>F</v>
          </cell>
        </row>
        <row r="11907">
          <cell r="B11907" t="str">
            <v>F500353</v>
          </cell>
          <cell r="C11907" t="str">
            <v>F500353</v>
          </cell>
          <cell r="D11907">
            <v>7</v>
          </cell>
          <cell r="E11907" t="str">
            <v>F</v>
          </cell>
        </row>
        <row r="11908">
          <cell r="B11908" t="str">
            <v>F500354</v>
          </cell>
          <cell r="C11908" t="str">
            <v>F500354</v>
          </cell>
          <cell r="D11908">
            <v>7</v>
          </cell>
          <cell r="E11908" t="str">
            <v>F</v>
          </cell>
        </row>
        <row r="11909">
          <cell r="B11909" t="str">
            <v>F500355</v>
          </cell>
          <cell r="C11909" t="str">
            <v>F500355</v>
          </cell>
          <cell r="D11909">
            <v>7</v>
          </cell>
          <cell r="E11909" t="str">
            <v>F</v>
          </cell>
        </row>
        <row r="11910">
          <cell r="B11910" t="str">
            <v>F500356</v>
          </cell>
          <cell r="C11910" t="str">
            <v>F500356</v>
          </cell>
          <cell r="D11910">
            <v>7</v>
          </cell>
          <cell r="E11910" t="str">
            <v>F</v>
          </cell>
        </row>
        <row r="11911">
          <cell r="B11911" t="str">
            <v>F500357</v>
          </cell>
          <cell r="C11911" t="str">
            <v>F500357</v>
          </cell>
          <cell r="D11911">
            <v>7</v>
          </cell>
          <cell r="E11911" t="str">
            <v>F</v>
          </cell>
        </row>
        <row r="11912">
          <cell r="B11912" t="str">
            <v>F500358</v>
          </cell>
          <cell r="C11912" t="str">
            <v>F500358</v>
          </cell>
          <cell r="D11912">
            <v>7</v>
          </cell>
          <cell r="E11912" t="str">
            <v>F</v>
          </cell>
        </row>
        <row r="11913">
          <cell r="B11913" t="str">
            <v>F501581</v>
          </cell>
          <cell r="C11913" t="str">
            <v>F501581</v>
          </cell>
          <cell r="D11913">
            <v>7</v>
          </cell>
          <cell r="E11913" t="str">
            <v>F</v>
          </cell>
        </row>
        <row r="11914">
          <cell r="B11914" t="str">
            <v>F501676</v>
          </cell>
          <cell r="C11914" t="str">
            <v>F501676</v>
          </cell>
          <cell r="D11914">
            <v>7</v>
          </cell>
          <cell r="E11914" t="str">
            <v>F</v>
          </cell>
        </row>
        <row r="11915">
          <cell r="B11915" t="str">
            <v>F501679</v>
          </cell>
          <cell r="C11915" t="str">
            <v>F501679</v>
          </cell>
          <cell r="D11915">
            <v>7</v>
          </cell>
          <cell r="E11915" t="str">
            <v>F</v>
          </cell>
        </row>
        <row r="11916">
          <cell r="B11916" t="str">
            <v>F501682</v>
          </cell>
          <cell r="C11916" t="str">
            <v>F501682</v>
          </cell>
          <cell r="D11916">
            <v>7</v>
          </cell>
          <cell r="E11916" t="str">
            <v>F</v>
          </cell>
        </row>
        <row r="11917">
          <cell r="B11917" t="str">
            <v>F501685</v>
          </cell>
          <cell r="C11917" t="str">
            <v>F501685</v>
          </cell>
          <cell r="D11917">
            <v>7</v>
          </cell>
          <cell r="E11917" t="str">
            <v>F</v>
          </cell>
        </row>
        <row r="11918">
          <cell r="B11918" t="str">
            <v>F501688</v>
          </cell>
          <cell r="C11918" t="str">
            <v>F501688</v>
          </cell>
          <cell r="D11918">
            <v>7</v>
          </cell>
          <cell r="E11918" t="str">
            <v>F</v>
          </cell>
        </row>
        <row r="11919">
          <cell r="B11919" t="str">
            <v>F501691</v>
          </cell>
          <cell r="C11919" t="str">
            <v>F501691</v>
          </cell>
          <cell r="D11919">
            <v>7</v>
          </cell>
          <cell r="E11919" t="str">
            <v>F</v>
          </cell>
        </row>
        <row r="11920">
          <cell r="B11920" t="str">
            <v>F501694</v>
          </cell>
          <cell r="C11920" t="str">
            <v>F501694</v>
          </cell>
          <cell r="D11920">
            <v>7</v>
          </cell>
          <cell r="E11920" t="str">
            <v>F</v>
          </cell>
        </row>
        <row r="11921">
          <cell r="B11921" t="str">
            <v>F501697</v>
          </cell>
          <cell r="C11921" t="str">
            <v>F501697</v>
          </cell>
          <cell r="D11921">
            <v>7</v>
          </cell>
          <cell r="E11921" t="str">
            <v>F</v>
          </cell>
        </row>
        <row r="11922">
          <cell r="B11922" t="str">
            <v>F501700</v>
          </cell>
          <cell r="C11922" t="str">
            <v>F501700</v>
          </cell>
          <cell r="D11922">
            <v>7</v>
          </cell>
          <cell r="E11922" t="str">
            <v>F</v>
          </cell>
        </row>
        <row r="11923">
          <cell r="B11923" t="str">
            <v>F501703</v>
          </cell>
          <cell r="C11923" t="str">
            <v>F501703</v>
          </cell>
          <cell r="D11923">
            <v>7</v>
          </cell>
          <cell r="E11923" t="str">
            <v>F</v>
          </cell>
        </row>
        <row r="11924">
          <cell r="B11924" t="str">
            <v>F501706</v>
          </cell>
          <cell r="C11924" t="str">
            <v>F501706</v>
          </cell>
          <cell r="D11924">
            <v>7</v>
          </cell>
          <cell r="E11924" t="str">
            <v>F</v>
          </cell>
        </row>
        <row r="11925">
          <cell r="B11925" t="str">
            <v>F501709</v>
          </cell>
          <cell r="C11925" t="str">
            <v>F501709</v>
          </cell>
          <cell r="D11925">
            <v>7</v>
          </cell>
          <cell r="E11925" t="str">
            <v>F</v>
          </cell>
        </row>
        <row r="11926">
          <cell r="B11926" t="str">
            <v>F501710</v>
          </cell>
          <cell r="C11926" t="str">
            <v>F501710</v>
          </cell>
          <cell r="D11926">
            <v>7</v>
          </cell>
          <cell r="E11926" t="str">
            <v>F</v>
          </cell>
        </row>
        <row r="11927">
          <cell r="B11927" t="str">
            <v>F501715</v>
          </cell>
          <cell r="C11927" t="str">
            <v>F501715</v>
          </cell>
          <cell r="D11927">
            <v>7</v>
          </cell>
          <cell r="E11927" t="str">
            <v>F</v>
          </cell>
        </row>
        <row r="11928">
          <cell r="B11928" t="str">
            <v>F501718</v>
          </cell>
          <cell r="C11928" t="str">
            <v>F501718</v>
          </cell>
          <cell r="D11928">
            <v>7</v>
          </cell>
          <cell r="E11928" t="str">
            <v>F</v>
          </cell>
        </row>
        <row r="11929">
          <cell r="B11929" t="str">
            <v>F501721</v>
          </cell>
          <cell r="C11929" t="str">
            <v>F501721</v>
          </cell>
          <cell r="D11929">
            <v>7</v>
          </cell>
          <cell r="E11929" t="str">
            <v>F</v>
          </cell>
        </row>
        <row r="11930">
          <cell r="B11930" t="str">
            <v>F501723</v>
          </cell>
          <cell r="C11930" t="str">
            <v>F501723</v>
          </cell>
          <cell r="D11930">
            <v>7</v>
          </cell>
          <cell r="E11930" t="str">
            <v>F</v>
          </cell>
        </row>
        <row r="11931">
          <cell r="B11931" t="str">
            <v>F501724</v>
          </cell>
          <cell r="C11931" t="str">
            <v>F501724</v>
          </cell>
          <cell r="D11931">
            <v>7</v>
          </cell>
          <cell r="E11931" t="str">
            <v>F</v>
          </cell>
        </row>
        <row r="11932">
          <cell r="B11932" t="str">
            <v>F501726</v>
          </cell>
          <cell r="C11932" t="str">
            <v>F501726</v>
          </cell>
          <cell r="D11932">
            <v>7</v>
          </cell>
          <cell r="E11932" t="str">
            <v>F</v>
          </cell>
        </row>
        <row r="11933">
          <cell r="B11933" t="str">
            <v>F501727</v>
          </cell>
          <cell r="C11933" t="str">
            <v>F501727</v>
          </cell>
          <cell r="D11933">
            <v>7</v>
          </cell>
          <cell r="E11933" t="str">
            <v>F</v>
          </cell>
        </row>
        <row r="11934">
          <cell r="B11934" t="str">
            <v>F501728</v>
          </cell>
          <cell r="C11934" t="str">
            <v>F501728</v>
          </cell>
          <cell r="D11934">
            <v>7</v>
          </cell>
          <cell r="E11934" t="str">
            <v>F</v>
          </cell>
        </row>
        <row r="11935">
          <cell r="B11935" t="str">
            <v>F501729</v>
          </cell>
          <cell r="C11935" t="str">
            <v>F501729</v>
          </cell>
          <cell r="D11935">
            <v>7</v>
          </cell>
          <cell r="E11935" t="str">
            <v>F</v>
          </cell>
        </row>
        <row r="11936">
          <cell r="B11936" t="str">
            <v>F501733</v>
          </cell>
          <cell r="C11936" t="str">
            <v>F501733</v>
          </cell>
          <cell r="D11936">
            <v>7</v>
          </cell>
          <cell r="E11936" t="str">
            <v>F</v>
          </cell>
        </row>
        <row r="11937">
          <cell r="B11937" t="str">
            <v>F501734</v>
          </cell>
          <cell r="C11937" t="str">
            <v>F501734</v>
          </cell>
          <cell r="D11937">
            <v>7</v>
          </cell>
          <cell r="E11937" t="str">
            <v>F</v>
          </cell>
        </row>
        <row r="11938">
          <cell r="B11938" t="str">
            <v>F501738</v>
          </cell>
          <cell r="C11938" t="str">
            <v>F501738</v>
          </cell>
          <cell r="D11938">
            <v>7</v>
          </cell>
          <cell r="E11938" t="str">
            <v>F</v>
          </cell>
        </row>
        <row r="11939">
          <cell r="B11939" t="str">
            <v>F501739</v>
          </cell>
          <cell r="C11939" t="str">
            <v>F501739</v>
          </cell>
          <cell r="D11939">
            <v>7</v>
          </cell>
          <cell r="E11939" t="str">
            <v>F</v>
          </cell>
        </row>
        <row r="11940">
          <cell r="B11940" t="str">
            <v>F501743</v>
          </cell>
          <cell r="C11940" t="str">
            <v>F501743</v>
          </cell>
          <cell r="D11940">
            <v>7</v>
          </cell>
          <cell r="E11940" t="str">
            <v>F</v>
          </cell>
        </row>
        <row r="11941">
          <cell r="B11941" t="str">
            <v>F501744</v>
          </cell>
          <cell r="C11941" t="str">
            <v>F501744</v>
          </cell>
          <cell r="D11941">
            <v>7</v>
          </cell>
          <cell r="E11941" t="str">
            <v>F</v>
          </cell>
        </row>
        <row r="11942">
          <cell r="B11942" t="str">
            <v>F501748</v>
          </cell>
          <cell r="C11942" t="str">
            <v>F501748</v>
          </cell>
          <cell r="D11942">
            <v>7</v>
          </cell>
          <cell r="E11942" t="str">
            <v>F</v>
          </cell>
        </row>
        <row r="11943">
          <cell r="B11943" t="str">
            <v>F501749</v>
          </cell>
          <cell r="C11943" t="str">
            <v>F501749</v>
          </cell>
          <cell r="D11943">
            <v>7</v>
          </cell>
          <cell r="E11943" t="str">
            <v>F</v>
          </cell>
        </row>
        <row r="11944">
          <cell r="B11944" t="str">
            <v>F501753</v>
          </cell>
          <cell r="C11944" t="str">
            <v>F501753</v>
          </cell>
          <cell r="D11944">
            <v>7</v>
          </cell>
          <cell r="E11944" t="str">
            <v>F</v>
          </cell>
        </row>
        <row r="11945">
          <cell r="B11945" t="str">
            <v>F501754</v>
          </cell>
          <cell r="C11945" t="str">
            <v>F501754</v>
          </cell>
          <cell r="D11945">
            <v>7</v>
          </cell>
          <cell r="E11945" t="str">
            <v>F</v>
          </cell>
        </row>
        <row r="11946">
          <cell r="B11946" t="str">
            <v>F501758</v>
          </cell>
          <cell r="C11946" t="str">
            <v>F501758</v>
          </cell>
          <cell r="D11946">
            <v>7</v>
          </cell>
          <cell r="E11946" t="str">
            <v>F</v>
          </cell>
        </row>
        <row r="11947">
          <cell r="B11947" t="str">
            <v>F501759</v>
          </cell>
          <cell r="C11947" t="str">
            <v>F501759</v>
          </cell>
          <cell r="D11947">
            <v>7</v>
          </cell>
          <cell r="E11947" t="str">
            <v>F</v>
          </cell>
        </row>
        <row r="11948">
          <cell r="B11948" t="str">
            <v>F501763</v>
          </cell>
          <cell r="C11948" t="str">
            <v>F501763</v>
          </cell>
          <cell r="D11948">
            <v>7</v>
          </cell>
          <cell r="E11948" t="str">
            <v>F</v>
          </cell>
        </row>
        <row r="11949">
          <cell r="B11949" t="str">
            <v>F501764</v>
          </cell>
          <cell r="C11949" t="str">
            <v>F501764</v>
          </cell>
          <cell r="D11949">
            <v>7</v>
          </cell>
          <cell r="E11949" t="str">
            <v>F</v>
          </cell>
        </row>
        <row r="11950">
          <cell r="B11950" t="str">
            <v>F501768</v>
          </cell>
          <cell r="C11950" t="str">
            <v>F501768</v>
          </cell>
          <cell r="D11950">
            <v>7</v>
          </cell>
          <cell r="E11950" t="str">
            <v>F</v>
          </cell>
        </row>
        <row r="11951">
          <cell r="B11951" t="str">
            <v>F501769</v>
          </cell>
          <cell r="C11951" t="str">
            <v>F501769</v>
          </cell>
          <cell r="D11951">
            <v>7</v>
          </cell>
          <cell r="E11951" t="str">
            <v>F</v>
          </cell>
        </row>
        <row r="11952">
          <cell r="B11952" t="str">
            <v>F501770</v>
          </cell>
          <cell r="C11952" t="str">
            <v>F501770</v>
          </cell>
          <cell r="D11952">
            <v>7</v>
          </cell>
          <cell r="E11952" t="str">
            <v>F</v>
          </cell>
        </row>
        <row r="11953">
          <cell r="B11953" t="str">
            <v>F501771</v>
          </cell>
          <cell r="C11953" t="str">
            <v>F501771</v>
          </cell>
          <cell r="D11953">
            <v>7</v>
          </cell>
          <cell r="E11953" t="str">
            <v>F</v>
          </cell>
        </row>
        <row r="11954">
          <cell r="B11954" t="str">
            <v>F501772</v>
          </cell>
          <cell r="C11954" t="str">
            <v>F501772</v>
          </cell>
          <cell r="D11954">
            <v>7</v>
          </cell>
          <cell r="E11954" t="str">
            <v>F</v>
          </cell>
        </row>
        <row r="11955">
          <cell r="B11955" t="str">
            <v>F501773</v>
          </cell>
          <cell r="C11955" t="str">
            <v>F501773</v>
          </cell>
          <cell r="D11955">
            <v>7</v>
          </cell>
          <cell r="E11955" t="str">
            <v>F</v>
          </cell>
        </row>
        <row r="11956">
          <cell r="B11956" t="str">
            <v>F501774</v>
          </cell>
          <cell r="C11956" t="str">
            <v>F501774</v>
          </cell>
          <cell r="D11956">
            <v>7</v>
          </cell>
          <cell r="E11956" t="str">
            <v>F</v>
          </cell>
        </row>
        <row r="11957">
          <cell r="B11957" t="str">
            <v>F501775</v>
          </cell>
          <cell r="C11957" t="str">
            <v>F501775</v>
          </cell>
          <cell r="D11957">
            <v>7</v>
          </cell>
          <cell r="E11957" t="str">
            <v>F</v>
          </cell>
        </row>
        <row r="11958">
          <cell r="B11958" t="str">
            <v>F501776</v>
          </cell>
          <cell r="C11958" t="str">
            <v>F501776</v>
          </cell>
          <cell r="D11958">
            <v>7</v>
          </cell>
          <cell r="E11958" t="str">
            <v>F</v>
          </cell>
        </row>
        <row r="11959">
          <cell r="B11959" t="str">
            <v>F501777</v>
          </cell>
          <cell r="C11959" t="str">
            <v>F501777</v>
          </cell>
          <cell r="D11959">
            <v>7</v>
          </cell>
          <cell r="E11959" t="str">
            <v>F</v>
          </cell>
        </row>
        <row r="11960">
          <cell r="B11960" t="str">
            <v>F501882</v>
          </cell>
          <cell r="C11960" t="str">
            <v>F501882</v>
          </cell>
          <cell r="D11960">
            <v>7</v>
          </cell>
          <cell r="E11960" t="str">
            <v>F</v>
          </cell>
        </row>
        <row r="11961">
          <cell r="B11961" t="str">
            <v>F501883</v>
          </cell>
          <cell r="C11961" t="str">
            <v>F501883</v>
          </cell>
          <cell r="D11961">
            <v>7</v>
          </cell>
          <cell r="E11961" t="str">
            <v>F</v>
          </cell>
        </row>
        <row r="11962">
          <cell r="B11962" t="str">
            <v>F501884</v>
          </cell>
          <cell r="C11962" t="str">
            <v>F501884</v>
          </cell>
          <cell r="D11962">
            <v>7</v>
          </cell>
          <cell r="E11962" t="str">
            <v>F</v>
          </cell>
        </row>
        <row r="11963">
          <cell r="B11963" t="str">
            <v>F501885</v>
          </cell>
          <cell r="C11963" t="str">
            <v>F501885</v>
          </cell>
          <cell r="D11963">
            <v>7</v>
          </cell>
          <cell r="E11963" t="str">
            <v>F</v>
          </cell>
        </row>
        <row r="11964">
          <cell r="B11964" t="str">
            <v>F501886</v>
          </cell>
          <cell r="C11964" t="str">
            <v>F501886</v>
          </cell>
          <cell r="D11964">
            <v>7</v>
          </cell>
          <cell r="E11964" t="str">
            <v>F</v>
          </cell>
        </row>
        <row r="11965">
          <cell r="B11965" t="str">
            <v>F501887</v>
          </cell>
          <cell r="C11965" t="str">
            <v>F501887</v>
          </cell>
          <cell r="D11965">
            <v>7</v>
          </cell>
          <cell r="E11965" t="str">
            <v>F</v>
          </cell>
        </row>
        <row r="11966">
          <cell r="B11966" t="str">
            <v>F501888</v>
          </cell>
          <cell r="C11966" t="str">
            <v>F501888</v>
          </cell>
          <cell r="D11966">
            <v>7</v>
          </cell>
          <cell r="E11966" t="str">
            <v>F</v>
          </cell>
        </row>
        <row r="11967">
          <cell r="B11967" t="str">
            <v>F501889</v>
          </cell>
          <cell r="C11967" t="str">
            <v>F501889</v>
          </cell>
          <cell r="D11967">
            <v>7</v>
          </cell>
          <cell r="E11967" t="str">
            <v>F</v>
          </cell>
        </row>
        <row r="11968">
          <cell r="B11968" t="str">
            <v>F502598</v>
          </cell>
          <cell r="C11968" t="str">
            <v>F502598</v>
          </cell>
          <cell r="D11968">
            <v>7</v>
          </cell>
          <cell r="E11968" t="str">
            <v>F</v>
          </cell>
        </row>
        <row r="11969">
          <cell r="B11969" t="str">
            <v>F520093</v>
          </cell>
          <cell r="C11969" t="str">
            <v>F520093</v>
          </cell>
          <cell r="D11969">
            <v>7</v>
          </cell>
          <cell r="E11969" t="str">
            <v>F</v>
          </cell>
        </row>
        <row r="11970">
          <cell r="B11970" t="str">
            <v>F520555</v>
          </cell>
          <cell r="C11970" t="str">
            <v>F520555</v>
          </cell>
          <cell r="D11970">
            <v>7</v>
          </cell>
          <cell r="E11970" t="str">
            <v>F</v>
          </cell>
        </row>
        <row r="11971">
          <cell r="B11971" t="str">
            <v>F520556</v>
          </cell>
          <cell r="C11971" t="str">
            <v>F520556</v>
          </cell>
          <cell r="D11971">
            <v>7</v>
          </cell>
          <cell r="E11971" t="str">
            <v>F</v>
          </cell>
        </row>
        <row r="11972">
          <cell r="B11972" t="str">
            <v>F520557</v>
          </cell>
          <cell r="C11972" t="str">
            <v>F520557</v>
          </cell>
          <cell r="D11972">
            <v>7</v>
          </cell>
          <cell r="E11972" t="str">
            <v>F</v>
          </cell>
        </row>
        <row r="11973">
          <cell r="B11973" t="str">
            <v>F520558</v>
          </cell>
          <cell r="C11973" t="str">
            <v>F520558</v>
          </cell>
          <cell r="D11973">
            <v>7</v>
          </cell>
          <cell r="E11973" t="str">
            <v>F</v>
          </cell>
        </row>
        <row r="11974">
          <cell r="B11974" t="str">
            <v>F520559</v>
          </cell>
          <cell r="C11974" t="str">
            <v>F520559</v>
          </cell>
          <cell r="D11974">
            <v>7</v>
          </cell>
          <cell r="E11974" t="str">
            <v>F</v>
          </cell>
        </row>
        <row r="11975">
          <cell r="B11975" t="str">
            <v>F520560</v>
          </cell>
          <cell r="C11975" t="str">
            <v>F520560</v>
          </cell>
          <cell r="D11975">
            <v>7</v>
          </cell>
          <cell r="E11975" t="str">
            <v>F</v>
          </cell>
        </row>
        <row r="11976">
          <cell r="B11976" t="str">
            <v>F520668</v>
          </cell>
          <cell r="C11976" t="str">
            <v>F520668</v>
          </cell>
          <cell r="D11976">
            <v>7</v>
          </cell>
          <cell r="E11976" t="str">
            <v>F</v>
          </cell>
        </row>
        <row r="11977">
          <cell r="B11977" t="str">
            <v>F520669</v>
          </cell>
          <cell r="C11977" t="str">
            <v>F520669</v>
          </cell>
          <cell r="D11977">
            <v>7</v>
          </cell>
          <cell r="E11977" t="str">
            <v>F</v>
          </cell>
        </row>
        <row r="11978">
          <cell r="B11978" t="str">
            <v>F520722</v>
          </cell>
          <cell r="C11978" t="str">
            <v>F520722</v>
          </cell>
          <cell r="D11978">
            <v>7</v>
          </cell>
          <cell r="E11978" t="str">
            <v>F</v>
          </cell>
        </row>
        <row r="11979">
          <cell r="B11979" t="str">
            <v>F520723</v>
          </cell>
          <cell r="C11979" t="str">
            <v>F520723</v>
          </cell>
          <cell r="D11979">
            <v>7</v>
          </cell>
          <cell r="E11979" t="str">
            <v>F</v>
          </cell>
        </row>
        <row r="11980">
          <cell r="B11980" t="str">
            <v>F520724</v>
          </cell>
          <cell r="C11980" t="str">
            <v>F520724</v>
          </cell>
          <cell r="D11980">
            <v>7</v>
          </cell>
          <cell r="E11980" t="str">
            <v>F</v>
          </cell>
        </row>
        <row r="11981">
          <cell r="B11981" t="str">
            <v>F520725</v>
          </cell>
          <cell r="C11981" t="str">
            <v>F520725</v>
          </cell>
          <cell r="D11981">
            <v>7</v>
          </cell>
          <cell r="E11981" t="str">
            <v>F</v>
          </cell>
        </row>
        <row r="11982">
          <cell r="B11982" t="str">
            <v>F520726</v>
          </cell>
          <cell r="C11982" t="str">
            <v>F520726</v>
          </cell>
          <cell r="D11982">
            <v>7</v>
          </cell>
          <cell r="E11982" t="str">
            <v>F</v>
          </cell>
        </row>
        <row r="11983">
          <cell r="B11983" t="str">
            <v>F520727</v>
          </cell>
          <cell r="C11983" t="str">
            <v>F520727</v>
          </cell>
          <cell r="D11983">
            <v>7</v>
          </cell>
          <cell r="E11983" t="str">
            <v>F</v>
          </cell>
        </row>
        <row r="11984">
          <cell r="B11984" t="str">
            <v>F520728</v>
          </cell>
          <cell r="C11984" t="str">
            <v>F520728</v>
          </cell>
          <cell r="D11984">
            <v>7</v>
          </cell>
          <cell r="E11984" t="str">
            <v>F</v>
          </cell>
        </row>
        <row r="11985">
          <cell r="B11985" t="str">
            <v>F520729</v>
          </cell>
          <cell r="C11985" t="str">
            <v>F520729</v>
          </cell>
          <cell r="D11985">
            <v>7</v>
          </cell>
          <cell r="E11985" t="str">
            <v>F</v>
          </cell>
        </row>
        <row r="11986">
          <cell r="B11986" t="str">
            <v>F520730</v>
          </cell>
          <cell r="C11986" t="str">
            <v>F520730</v>
          </cell>
          <cell r="D11986">
            <v>7</v>
          </cell>
          <cell r="E11986" t="str">
            <v>F</v>
          </cell>
        </row>
        <row r="11987">
          <cell r="B11987" t="str">
            <v>F520731</v>
          </cell>
          <cell r="C11987" t="str">
            <v>F520731</v>
          </cell>
          <cell r="D11987">
            <v>7</v>
          </cell>
          <cell r="E11987" t="str">
            <v>F</v>
          </cell>
        </row>
        <row r="11988">
          <cell r="B11988" t="str">
            <v>F520732</v>
          </cell>
          <cell r="C11988" t="str">
            <v>F520732</v>
          </cell>
          <cell r="D11988">
            <v>7</v>
          </cell>
          <cell r="E11988" t="str">
            <v>F</v>
          </cell>
        </row>
        <row r="11989">
          <cell r="B11989" t="str">
            <v>F520733</v>
          </cell>
          <cell r="C11989" t="str">
            <v>F520733</v>
          </cell>
          <cell r="D11989">
            <v>7</v>
          </cell>
          <cell r="E11989" t="str">
            <v>F</v>
          </cell>
        </row>
        <row r="11990">
          <cell r="B11990" t="str">
            <v>F520734</v>
          </cell>
          <cell r="C11990" t="str">
            <v>F520734</v>
          </cell>
          <cell r="D11990">
            <v>7</v>
          </cell>
          <cell r="E11990" t="str">
            <v>F</v>
          </cell>
        </row>
        <row r="11991">
          <cell r="B11991" t="str">
            <v>F520735</v>
          </cell>
          <cell r="C11991" t="str">
            <v>F520735</v>
          </cell>
          <cell r="D11991">
            <v>7</v>
          </cell>
          <cell r="E11991" t="str">
            <v>F</v>
          </cell>
        </row>
        <row r="11992">
          <cell r="B11992" t="str">
            <v>F520736</v>
          </cell>
          <cell r="C11992" t="str">
            <v>F520736</v>
          </cell>
          <cell r="D11992">
            <v>7</v>
          </cell>
          <cell r="E11992" t="str">
            <v>F</v>
          </cell>
        </row>
        <row r="11993">
          <cell r="B11993" t="str">
            <v>F520737</v>
          </cell>
          <cell r="C11993" t="str">
            <v>F520737</v>
          </cell>
          <cell r="D11993">
            <v>7</v>
          </cell>
          <cell r="E11993" t="str">
            <v>F</v>
          </cell>
        </row>
        <row r="11994">
          <cell r="B11994" t="str">
            <v>F522006</v>
          </cell>
          <cell r="C11994" t="str">
            <v>F522006</v>
          </cell>
          <cell r="D11994">
            <v>7</v>
          </cell>
          <cell r="E11994" t="str">
            <v>F</v>
          </cell>
        </row>
        <row r="11995">
          <cell r="B11995" t="str">
            <v>F522007</v>
          </cell>
          <cell r="C11995" t="str">
            <v>F522007</v>
          </cell>
          <cell r="D11995">
            <v>7</v>
          </cell>
          <cell r="E11995" t="str">
            <v>F</v>
          </cell>
        </row>
        <row r="11996">
          <cell r="B11996" t="str">
            <v>F522008</v>
          </cell>
          <cell r="C11996" t="str">
            <v>F522008</v>
          </cell>
          <cell r="D11996">
            <v>7</v>
          </cell>
          <cell r="E11996" t="str">
            <v>F</v>
          </cell>
        </row>
        <row r="11997">
          <cell r="B11997" t="str">
            <v>F522009</v>
          </cell>
          <cell r="C11997" t="str">
            <v>F522009</v>
          </cell>
          <cell r="D11997">
            <v>7</v>
          </cell>
          <cell r="E11997" t="str">
            <v>F</v>
          </cell>
        </row>
        <row r="11998">
          <cell r="B11998" t="str">
            <v>F522010</v>
          </cell>
          <cell r="C11998" t="str">
            <v>F522010</v>
          </cell>
          <cell r="D11998">
            <v>7</v>
          </cell>
          <cell r="E11998" t="str">
            <v>F</v>
          </cell>
        </row>
        <row r="11999">
          <cell r="B11999" t="str">
            <v>F522011</v>
          </cell>
          <cell r="C11999" t="str">
            <v>F522011</v>
          </cell>
          <cell r="D11999">
            <v>7</v>
          </cell>
          <cell r="E11999" t="str">
            <v>F</v>
          </cell>
        </row>
        <row r="12000">
          <cell r="B12000" t="str">
            <v>F522012</v>
          </cell>
          <cell r="C12000" t="str">
            <v>F522012</v>
          </cell>
          <cell r="D12000">
            <v>7</v>
          </cell>
          <cell r="E12000" t="str">
            <v>F</v>
          </cell>
        </row>
        <row r="12001">
          <cell r="B12001" t="str">
            <v>F522013</v>
          </cell>
          <cell r="C12001" t="str">
            <v>F522013</v>
          </cell>
          <cell r="D12001">
            <v>7</v>
          </cell>
          <cell r="E12001" t="str">
            <v>F</v>
          </cell>
        </row>
        <row r="12002">
          <cell r="B12002" t="str">
            <v>F522155</v>
          </cell>
          <cell r="C12002" t="str">
            <v>F522155</v>
          </cell>
          <cell r="D12002">
            <v>7</v>
          </cell>
          <cell r="E12002" t="str">
            <v>F</v>
          </cell>
        </row>
        <row r="12003">
          <cell r="B12003" t="str">
            <v>F522228</v>
          </cell>
          <cell r="C12003" t="str">
            <v>F522228</v>
          </cell>
          <cell r="D12003">
            <v>7</v>
          </cell>
          <cell r="E12003" t="str">
            <v>F</v>
          </cell>
        </row>
        <row r="12004">
          <cell r="B12004" t="str">
            <v>F522229</v>
          </cell>
          <cell r="C12004" t="str">
            <v>F522229</v>
          </cell>
          <cell r="D12004">
            <v>7</v>
          </cell>
          <cell r="E12004" t="str">
            <v>F</v>
          </cell>
        </row>
        <row r="12005">
          <cell r="B12005" t="str">
            <v>F522230</v>
          </cell>
          <cell r="C12005" t="str">
            <v>F522230</v>
          </cell>
          <cell r="D12005">
            <v>7</v>
          </cell>
          <cell r="E12005" t="str">
            <v>F</v>
          </cell>
        </row>
        <row r="12006">
          <cell r="B12006" t="str">
            <v>F522231</v>
          </cell>
          <cell r="C12006" t="str">
            <v>F522231</v>
          </cell>
          <cell r="D12006">
            <v>7</v>
          </cell>
          <cell r="E12006" t="str">
            <v>F</v>
          </cell>
        </row>
        <row r="12007">
          <cell r="B12007" t="str">
            <v>F522232</v>
          </cell>
          <cell r="C12007" t="str">
            <v>F522232</v>
          </cell>
          <cell r="D12007">
            <v>7</v>
          </cell>
          <cell r="E12007" t="str">
            <v>F</v>
          </cell>
        </row>
        <row r="12008">
          <cell r="B12008" t="str">
            <v>F522238</v>
          </cell>
          <cell r="C12008" t="str">
            <v>F522238</v>
          </cell>
          <cell r="D12008">
            <v>7</v>
          </cell>
          <cell r="E12008" t="str">
            <v>F</v>
          </cell>
        </row>
        <row r="12009">
          <cell r="B12009" t="str">
            <v>F522366</v>
          </cell>
          <cell r="C12009" t="str">
            <v>F522366</v>
          </cell>
          <cell r="D12009">
            <v>7</v>
          </cell>
          <cell r="E12009" t="str">
            <v>F</v>
          </cell>
        </row>
        <row r="12010">
          <cell r="B12010" t="str">
            <v>F522369</v>
          </cell>
          <cell r="C12010" t="str">
            <v>F522369</v>
          </cell>
          <cell r="D12010">
            <v>7</v>
          </cell>
          <cell r="E12010" t="str">
            <v>F</v>
          </cell>
        </row>
        <row r="12011">
          <cell r="B12011" t="str">
            <v>F522590</v>
          </cell>
          <cell r="C12011" t="str">
            <v>F522590</v>
          </cell>
          <cell r="D12011">
            <v>7</v>
          </cell>
          <cell r="E12011" t="str">
            <v>F</v>
          </cell>
        </row>
        <row r="12012">
          <cell r="B12012" t="str">
            <v>F522598</v>
          </cell>
          <cell r="C12012" t="str">
            <v>F522598</v>
          </cell>
          <cell r="D12012">
            <v>7</v>
          </cell>
          <cell r="E12012" t="str">
            <v>F</v>
          </cell>
        </row>
        <row r="12013">
          <cell r="B12013" t="str">
            <v>F522708</v>
          </cell>
          <cell r="C12013" t="str">
            <v>F522708</v>
          </cell>
          <cell r="D12013">
            <v>7</v>
          </cell>
          <cell r="E12013" t="str">
            <v>F</v>
          </cell>
        </row>
        <row r="12014">
          <cell r="B12014" t="str">
            <v>F522709</v>
          </cell>
          <cell r="C12014" t="str">
            <v>F522709</v>
          </cell>
          <cell r="D12014">
            <v>7</v>
          </cell>
          <cell r="E12014" t="str">
            <v>F</v>
          </cell>
        </row>
        <row r="12015">
          <cell r="B12015" t="str">
            <v>F522710</v>
          </cell>
          <cell r="C12015" t="str">
            <v>F522710</v>
          </cell>
          <cell r="D12015">
            <v>7</v>
          </cell>
          <cell r="E12015" t="str">
            <v>F</v>
          </cell>
        </row>
        <row r="12016">
          <cell r="B12016" t="str">
            <v>F522711</v>
          </cell>
          <cell r="C12016" t="str">
            <v>F522711</v>
          </cell>
          <cell r="D12016">
            <v>7</v>
          </cell>
          <cell r="E12016" t="str">
            <v>F</v>
          </cell>
        </row>
        <row r="12017">
          <cell r="B12017" t="str">
            <v>F522714</v>
          </cell>
          <cell r="C12017" t="str">
            <v>F522714</v>
          </cell>
          <cell r="D12017">
            <v>7</v>
          </cell>
          <cell r="E12017" t="str">
            <v>F</v>
          </cell>
        </row>
        <row r="12018">
          <cell r="B12018" t="str">
            <v>F522715</v>
          </cell>
          <cell r="C12018" t="str">
            <v>F522715</v>
          </cell>
          <cell r="D12018">
            <v>7</v>
          </cell>
          <cell r="E12018" t="str">
            <v>F</v>
          </cell>
        </row>
        <row r="12019">
          <cell r="B12019" t="str">
            <v>F522716</v>
          </cell>
          <cell r="C12019" t="str">
            <v>F522716</v>
          </cell>
          <cell r="D12019">
            <v>7</v>
          </cell>
          <cell r="E12019" t="str">
            <v>F</v>
          </cell>
        </row>
        <row r="12020">
          <cell r="B12020" t="str">
            <v>F522717</v>
          </cell>
          <cell r="C12020" t="str">
            <v>F522717</v>
          </cell>
          <cell r="D12020">
            <v>7</v>
          </cell>
          <cell r="E12020" t="str">
            <v>F</v>
          </cell>
        </row>
        <row r="12021">
          <cell r="B12021" t="str">
            <v>F522718</v>
          </cell>
          <cell r="C12021" t="str">
            <v>F522718</v>
          </cell>
          <cell r="D12021">
            <v>7</v>
          </cell>
          <cell r="E12021" t="str">
            <v>F</v>
          </cell>
        </row>
        <row r="12022">
          <cell r="B12022" t="str">
            <v>F523410</v>
          </cell>
          <cell r="C12022" t="str">
            <v>F523410</v>
          </cell>
          <cell r="D12022">
            <v>7</v>
          </cell>
          <cell r="E12022" t="str">
            <v>F</v>
          </cell>
        </row>
        <row r="12023">
          <cell r="B12023" t="str">
            <v>F523425</v>
          </cell>
          <cell r="C12023" t="str">
            <v>F523425</v>
          </cell>
          <cell r="D12023">
            <v>7</v>
          </cell>
          <cell r="E12023" t="str">
            <v>F</v>
          </cell>
        </row>
        <row r="12024">
          <cell r="B12024" t="str">
            <v>1000TRANASMG</v>
          </cell>
          <cell r="C12024" t="str">
            <v>TRANASMG</v>
          </cell>
          <cell r="D12024">
            <v>8</v>
          </cell>
          <cell r="E12024" t="str">
            <v>G</v>
          </cell>
        </row>
        <row r="12025">
          <cell r="B12025" t="str">
            <v>1000TRNSMNTCE</v>
          </cell>
          <cell r="C12025" t="str">
            <v>TRNSMNTCE</v>
          </cell>
          <cell r="D12025">
            <v>10</v>
          </cell>
          <cell r="E12025" t="str">
            <v>G</v>
          </cell>
        </row>
        <row r="12026">
          <cell r="B12026" t="str">
            <v>F525865</v>
          </cell>
          <cell r="C12026" t="str">
            <v>F525865</v>
          </cell>
          <cell r="D12026">
            <v>11</v>
          </cell>
          <cell r="E12026" t="str">
            <v>F</v>
          </cell>
        </row>
        <row r="12027">
          <cell r="B12027" t="str">
            <v>1000TREAST</v>
          </cell>
          <cell r="C12027" t="str">
            <v>TREAST</v>
          </cell>
          <cell r="D12027">
            <v>12</v>
          </cell>
          <cell r="E12027" t="str">
            <v>G</v>
          </cell>
        </row>
        <row r="12028">
          <cell r="B12028" t="str">
            <v>F501616</v>
          </cell>
          <cell r="C12028" t="str">
            <v>F501616</v>
          </cell>
          <cell r="D12028">
            <v>13</v>
          </cell>
          <cell r="E12028" t="str">
            <v>F</v>
          </cell>
        </row>
        <row r="12029">
          <cell r="B12029" t="str">
            <v>F501617</v>
          </cell>
          <cell r="C12029" t="str">
            <v>F501617</v>
          </cell>
          <cell r="D12029">
            <v>13</v>
          </cell>
          <cell r="E12029" t="str">
            <v>F</v>
          </cell>
        </row>
        <row r="12030">
          <cell r="B12030" t="str">
            <v>F501627</v>
          </cell>
          <cell r="C12030" t="str">
            <v>F501627</v>
          </cell>
          <cell r="D12030">
            <v>13</v>
          </cell>
          <cell r="E12030" t="str">
            <v>F</v>
          </cell>
        </row>
        <row r="12031">
          <cell r="B12031" t="str">
            <v>F501628</v>
          </cell>
          <cell r="C12031" t="str">
            <v>F501628</v>
          </cell>
          <cell r="D12031">
            <v>13</v>
          </cell>
          <cell r="E12031" t="str">
            <v>F</v>
          </cell>
        </row>
        <row r="12032">
          <cell r="B12032" t="str">
            <v>F501633</v>
          </cell>
          <cell r="C12032" t="str">
            <v>F501633</v>
          </cell>
          <cell r="D12032">
            <v>13</v>
          </cell>
          <cell r="E12032" t="str">
            <v>F</v>
          </cell>
        </row>
        <row r="12033">
          <cell r="B12033" t="str">
            <v>F501634</v>
          </cell>
          <cell r="C12033" t="str">
            <v>F501634</v>
          </cell>
          <cell r="D12033">
            <v>13</v>
          </cell>
          <cell r="E12033" t="str">
            <v>F</v>
          </cell>
        </row>
        <row r="12034">
          <cell r="B12034" t="str">
            <v>F501745</v>
          </cell>
          <cell r="C12034" t="str">
            <v>F501745</v>
          </cell>
          <cell r="D12034">
            <v>13</v>
          </cell>
          <cell r="E12034" t="str">
            <v>F</v>
          </cell>
        </row>
        <row r="12035">
          <cell r="B12035" t="str">
            <v>F501755</v>
          </cell>
          <cell r="C12035" t="str">
            <v>F501755</v>
          </cell>
          <cell r="D12035">
            <v>13</v>
          </cell>
          <cell r="E12035" t="str">
            <v>F</v>
          </cell>
        </row>
        <row r="12036">
          <cell r="B12036" t="str">
            <v>F501904</v>
          </cell>
          <cell r="C12036" t="str">
            <v>F501904</v>
          </cell>
          <cell r="D12036">
            <v>13</v>
          </cell>
          <cell r="E12036" t="str">
            <v>F</v>
          </cell>
        </row>
        <row r="12037">
          <cell r="B12037" t="str">
            <v>F501905</v>
          </cell>
          <cell r="C12037" t="str">
            <v>F501905</v>
          </cell>
          <cell r="D12037">
            <v>13</v>
          </cell>
          <cell r="E12037" t="str">
            <v>F</v>
          </cell>
        </row>
        <row r="12038">
          <cell r="B12038" t="str">
            <v>F501908</v>
          </cell>
          <cell r="C12038" t="str">
            <v>F501908</v>
          </cell>
          <cell r="D12038">
            <v>13</v>
          </cell>
          <cell r="E12038" t="str">
            <v>F</v>
          </cell>
        </row>
        <row r="12039">
          <cell r="B12039" t="str">
            <v>F501909</v>
          </cell>
          <cell r="C12039" t="str">
            <v>F501909</v>
          </cell>
          <cell r="D12039">
            <v>13</v>
          </cell>
          <cell r="E12039" t="str">
            <v>F</v>
          </cell>
        </row>
        <row r="12040">
          <cell r="B12040" t="str">
            <v>F526300</v>
          </cell>
          <cell r="C12040" t="str">
            <v>F526300</v>
          </cell>
          <cell r="D12040">
            <v>13</v>
          </cell>
          <cell r="E12040" t="str">
            <v>F</v>
          </cell>
        </row>
        <row r="12041">
          <cell r="B12041" t="str">
            <v>F526301</v>
          </cell>
          <cell r="C12041" t="str">
            <v>F526301</v>
          </cell>
          <cell r="D12041">
            <v>13</v>
          </cell>
          <cell r="E12041" t="str">
            <v>F</v>
          </cell>
        </row>
        <row r="12042">
          <cell r="B12042" t="str">
            <v>F526302</v>
          </cell>
          <cell r="C12042" t="str">
            <v>F526302</v>
          </cell>
          <cell r="D12042">
            <v>13</v>
          </cell>
          <cell r="E12042" t="str">
            <v>F</v>
          </cell>
        </row>
        <row r="12043">
          <cell r="B12043" t="str">
            <v>F526303</v>
          </cell>
          <cell r="C12043" t="str">
            <v>F526303</v>
          </cell>
          <cell r="D12043">
            <v>13</v>
          </cell>
          <cell r="E12043" t="str">
            <v>F</v>
          </cell>
        </row>
        <row r="12044">
          <cell r="B12044" t="str">
            <v>F526304</v>
          </cell>
          <cell r="C12044" t="str">
            <v>F526304</v>
          </cell>
          <cell r="D12044">
            <v>13</v>
          </cell>
          <cell r="E12044" t="str">
            <v>F</v>
          </cell>
        </row>
        <row r="12045">
          <cell r="B12045" t="str">
            <v>F526305</v>
          </cell>
          <cell r="C12045" t="str">
            <v>F526305</v>
          </cell>
          <cell r="D12045">
            <v>13</v>
          </cell>
          <cell r="E12045" t="str">
            <v>F</v>
          </cell>
        </row>
        <row r="12046">
          <cell r="B12046" t="str">
            <v>F526342</v>
          </cell>
          <cell r="C12046" t="str">
            <v>F526342</v>
          </cell>
          <cell r="D12046">
            <v>13</v>
          </cell>
          <cell r="E12046" t="str">
            <v>F</v>
          </cell>
        </row>
        <row r="12047">
          <cell r="B12047" t="str">
            <v>F526343</v>
          </cell>
          <cell r="C12047" t="str">
            <v>F526343</v>
          </cell>
          <cell r="D12047">
            <v>13</v>
          </cell>
          <cell r="E12047" t="str">
            <v>F</v>
          </cell>
        </row>
        <row r="12048">
          <cell r="B12048" t="str">
            <v>F526344</v>
          </cell>
          <cell r="C12048" t="str">
            <v>F526344</v>
          </cell>
          <cell r="D12048">
            <v>13</v>
          </cell>
          <cell r="E12048" t="str">
            <v>F</v>
          </cell>
        </row>
        <row r="12049">
          <cell r="B12049" t="str">
            <v>F526345</v>
          </cell>
          <cell r="C12049" t="str">
            <v>F526345</v>
          </cell>
          <cell r="D12049">
            <v>13</v>
          </cell>
          <cell r="E12049" t="str">
            <v>F</v>
          </cell>
        </row>
        <row r="12050">
          <cell r="B12050" t="str">
            <v>F526346</v>
          </cell>
          <cell r="C12050" t="str">
            <v>F526346</v>
          </cell>
          <cell r="D12050">
            <v>13</v>
          </cell>
          <cell r="E12050" t="str">
            <v>F</v>
          </cell>
        </row>
        <row r="12051">
          <cell r="B12051" t="str">
            <v>F526347</v>
          </cell>
          <cell r="C12051" t="str">
            <v>F526347</v>
          </cell>
          <cell r="D12051">
            <v>13</v>
          </cell>
          <cell r="E12051" t="str">
            <v>F</v>
          </cell>
        </row>
        <row r="12052">
          <cell r="B12052" t="str">
            <v>F526356</v>
          </cell>
          <cell r="C12052" t="str">
            <v>F526356</v>
          </cell>
          <cell r="D12052">
            <v>13</v>
          </cell>
          <cell r="E12052" t="str">
            <v>F</v>
          </cell>
        </row>
        <row r="12053">
          <cell r="B12053" t="str">
            <v>F526363</v>
          </cell>
          <cell r="C12053" t="str">
            <v>F526363</v>
          </cell>
          <cell r="D12053">
            <v>13</v>
          </cell>
          <cell r="E12053" t="str">
            <v>F</v>
          </cell>
        </row>
        <row r="12054">
          <cell r="B12054" t="str">
            <v>1000TRHIGH</v>
          </cell>
          <cell r="C12054" t="str">
            <v>TRHIGH</v>
          </cell>
          <cell r="D12054">
            <v>12</v>
          </cell>
          <cell r="E12054" t="str">
            <v>G</v>
          </cell>
        </row>
        <row r="12055">
          <cell r="B12055" t="str">
            <v>F501639</v>
          </cell>
          <cell r="C12055" t="str">
            <v>F501639</v>
          </cell>
          <cell r="D12055">
            <v>13</v>
          </cell>
          <cell r="E12055" t="str">
            <v>F</v>
          </cell>
        </row>
        <row r="12056">
          <cell r="B12056" t="str">
            <v>F501640</v>
          </cell>
          <cell r="C12056" t="str">
            <v>F501640</v>
          </cell>
          <cell r="D12056">
            <v>13</v>
          </cell>
          <cell r="E12056" t="str">
            <v>F</v>
          </cell>
        </row>
        <row r="12057">
          <cell r="B12057" t="str">
            <v>F501765</v>
          </cell>
          <cell r="C12057" t="str">
            <v>F501765</v>
          </cell>
          <cell r="D12057">
            <v>13</v>
          </cell>
          <cell r="E12057" t="str">
            <v>F</v>
          </cell>
        </row>
        <row r="12058">
          <cell r="B12058" t="str">
            <v>F501912</v>
          </cell>
          <cell r="C12058" t="str">
            <v>F501912</v>
          </cell>
          <cell r="D12058">
            <v>13</v>
          </cell>
          <cell r="E12058" t="str">
            <v>F</v>
          </cell>
        </row>
        <row r="12059">
          <cell r="B12059" t="str">
            <v>F501913</v>
          </cell>
          <cell r="C12059" t="str">
            <v>F501913</v>
          </cell>
          <cell r="D12059">
            <v>13</v>
          </cell>
          <cell r="E12059" t="str">
            <v>F</v>
          </cell>
        </row>
        <row r="12060">
          <cell r="B12060" t="str">
            <v>F526306</v>
          </cell>
          <cell r="C12060" t="str">
            <v>F526306</v>
          </cell>
          <cell r="D12060">
            <v>13</v>
          </cell>
          <cell r="E12060" t="str">
            <v>F</v>
          </cell>
        </row>
        <row r="12061">
          <cell r="B12061" t="str">
            <v>F526307</v>
          </cell>
          <cell r="C12061" t="str">
            <v>F526307</v>
          </cell>
          <cell r="D12061">
            <v>13</v>
          </cell>
          <cell r="E12061" t="str">
            <v>F</v>
          </cell>
        </row>
        <row r="12062">
          <cell r="B12062" t="str">
            <v>F526308</v>
          </cell>
          <cell r="C12062" t="str">
            <v>F526308</v>
          </cell>
          <cell r="D12062">
            <v>13</v>
          </cell>
          <cell r="E12062" t="str">
            <v>F</v>
          </cell>
        </row>
        <row r="12063">
          <cell r="B12063" t="str">
            <v>F526309</v>
          </cell>
          <cell r="C12063" t="str">
            <v>F526309</v>
          </cell>
          <cell r="D12063">
            <v>13</v>
          </cell>
          <cell r="E12063" t="str">
            <v>F</v>
          </cell>
        </row>
        <row r="12064">
          <cell r="B12064" t="str">
            <v>F526310</v>
          </cell>
          <cell r="C12064" t="str">
            <v>F526310</v>
          </cell>
          <cell r="D12064">
            <v>13</v>
          </cell>
          <cell r="E12064" t="str">
            <v>F</v>
          </cell>
        </row>
        <row r="12065">
          <cell r="B12065" t="str">
            <v>F526311</v>
          </cell>
          <cell r="C12065" t="str">
            <v>F526311</v>
          </cell>
          <cell r="D12065">
            <v>13</v>
          </cell>
          <cell r="E12065" t="str">
            <v>F</v>
          </cell>
        </row>
        <row r="12066">
          <cell r="B12066" t="str">
            <v>F526357</v>
          </cell>
          <cell r="C12066" t="str">
            <v>F526357</v>
          </cell>
          <cell r="D12066">
            <v>13</v>
          </cell>
          <cell r="E12066" t="str">
            <v>F</v>
          </cell>
        </row>
        <row r="12067">
          <cell r="B12067" t="str">
            <v>1000TRME</v>
          </cell>
          <cell r="C12067" t="str">
            <v>TRME</v>
          </cell>
          <cell r="D12067">
            <v>12</v>
          </cell>
          <cell r="E12067" t="str">
            <v>G</v>
          </cell>
        </row>
        <row r="12068">
          <cell r="B12068" t="str">
            <v>F501621</v>
          </cell>
          <cell r="C12068" t="str">
            <v>F501621</v>
          </cell>
          <cell r="D12068">
            <v>13</v>
          </cell>
          <cell r="E12068" t="str">
            <v>F</v>
          </cell>
        </row>
        <row r="12069">
          <cell r="B12069" t="str">
            <v>F501622</v>
          </cell>
          <cell r="C12069" t="str">
            <v>F501622</v>
          </cell>
          <cell r="D12069">
            <v>13</v>
          </cell>
          <cell r="E12069" t="str">
            <v>F</v>
          </cell>
        </row>
        <row r="12070">
          <cell r="B12070" t="str">
            <v>F501735</v>
          </cell>
          <cell r="C12070" t="str">
            <v>F501735</v>
          </cell>
          <cell r="D12070">
            <v>13</v>
          </cell>
          <cell r="E12070" t="str">
            <v>F</v>
          </cell>
        </row>
        <row r="12071">
          <cell r="B12071" t="str">
            <v>F501900</v>
          </cell>
          <cell r="C12071" t="str">
            <v>F501900</v>
          </cell>
          <cell r="D12071">
            <v>13</v>
          </cell>
          <cell r="E12071" t="str">
            <v>F</v>
          </cell>
        </row>
        <row r="12072">
          <cell r="B12072" t="str">
            <v>F501901</v>
          </cell>
          <cell r="C12072" t="str">
            <v>F501901</v>
          </cell>
          <cell r="D12072">
            <v>13</v>
          </cell>
          <cell r="E12072" t="str">
            <v>F</v>
          </cell>
        </row>
        <row r="12073">
          <cell r="B12073" t="str">
            <v>F526312</v>
          </cell>
          <cell r="C12073" t="str">
            <v>F526312</v>
          </cell>
          <cell r="D12073">
            <v>13</v>
          </cell>
          <cell r="E12073" t="str">
            <v>F</v>
          </cell>
        </row>
        <row r="12074">
          <cell r="B12074" t="str">
            <v>F526313</v>
          </cell>
          <cell r="C12074" t="str">
            <v>F526313</v>
          </cell>
          <cell r="D12074">
            <v>13</v>
          </cell>
          <cell r="E12074" t="str">
            <v>F</v>
          </cell>
        </row>
        <row r="12075">
          <cell r="B12075" t="str">
            <v>F526314</v>
          </cell>
          <cell r="C12075" t="str">
            <v>F526314</v>
          </cell>
          <cell r="D12075">
            <v>13</v>
          </cell>
          <cell r="E12075" t="str">
            <v>F</v>
          </cell>
        </row>
        <row r="12076">
          <cell r="B12076" t="str">
            <v>F526315</v>
          </cell>
          <cell r="C12076" t="str">
            <v>F526315</v>
          </cell>
          <cell r="D12076">
            <v>13</v>
          </cell>
          <cell r="E12076" t="str">
            <v>F</v>
          </cell>
        </row>
        <row r="12077">
          <cell r="B12077" t="str">
            <v>F526316</v>
          </cell>
          <cell r="C12077" t="str">
            <v>F526316</v>
          </cell>
          <cell r="D12077">
            <v>13</v>
          </cell>
          <cell r="E12077" t="str">
            <v>F</v>
          </cell>
        </row>
        <row r="12078">
          <cell r="B12078" t="str">
            <v>F526317</v>
          </cell>
          <cell r="C12078" t="str">
            <v>F526317</v>
          </cell>
          <cell r="D12078">
            <v>13</v>
          </cell>
          <cell r="E12078" t="str">
            <v>F</v>
          </cell>
        </row>
        <row r="12079">
          <cell r="B12079" t="str">
            <v>F526358</v>
          </cell>
          <cell r="C12079" t="str">
            <v>F526358</v>
          </cell>
          <cell r="D12079">
            <v>13</v>
          </cell>
          <cell r="E12079" t="str">
            <v>F</v>
          </cell>
        </row>
        <row r="12080">
          <cell r="B12080" t="str">
            <v>1000TRMW</v>
          </cell>
          <cell r="C12080" t="str">
            <v>TRMW</v>
          </cell>
          <cell r="D12080">
            <v>12</v>
          </cell>
          <cell r="E12080" t="str">
            <v>G</v>
          </cell>
        </row>
        <row r="12081">
          <cell r="B12081" t="str">
            <v>F501624</v>
          </cell>
          <cell r="C12081" t="str">
            <v>F501624</v>
          </cell>
          <cell r="D12081">
            <v>13</v>
          </cell>
          <cell r="E12081" t="str">
            <v>F</v>
          </cell>
        </row>
        <row r="12082">
          <cell r="B12082" t="str">
            <v>F501625</v>
          </cell>
          <cell r="C12082" t="str">
            <v>F501625</v>
          </cell>
          <cell r="D12082">
            <v>13</v>
          </cell>
          <cell r="E12082" t="str">
            <v>F</v>
          </cell>
        </row>
        <row r="12083">
          <cell r="B12083" t="str">
            <v>F501626</v>
          </cell>
          <cell r="C12083" t="str">
            <v>F501626</v>
          </cell>
          <cell r="D12083">
            <v>13</v>
          </cell>
          <cell r="E12083" t="str">
            <v>F</v>
          </cell>
        </row>
        <row r="12084">
          <cell r="B12084" t="str">
            <v>F501740</v>
          </cell>
          <cell r="C12084" t="str">
            <v>F501740</v>
          </cell>
          <cell r="D12084">
            <v>13</v>
          </cell>
          <cell r="E12084" t="str">
            <v>F</v>
          </cell>
        </row>
        <row r="12085">
          <cell r="B12085" t="str">
            <v>F501902</v>
          </cell>
          <cell r="C12085" t="str">
            <v>F501902</v>
          </cell>
          <cell r="D12085">
            <v>13</v>
          </cell>
          <cell r="E12085" t="str">
            <v>F</v>
          </cell>
        </row>
        <row r="12086">
          <cell r="B12086" t="str">
            <v>F501903</v>
          </cell>
          <cell r="C12086" t="str">
            <v>F501903</v>
          </cell>
          <cell r="D12086">
            <v>13</v>
          </cell>
          <cell r="E12086" t="str">
            <v>F</v>
          </cell>
        </row>
        <row r="12087">
          <cell r="B12087" t="str">
            <v>F526318</v>
          </cell>
          <cell r="C12087" t="str">
            <v>F526318</v>
          </cell>
          <cell r="D12087">
            <v>13</v>
          </cell>
          <cell r="E12087" t="str">
            <v>F</v>
          </cell>
        </row>
        <row r="12088">
          <cell r="B12088" t="str">
            <v>F526319</v>
          </cell>
          <cell r="C12088" t="str">
            <v>F526319</v>
          </cell>
          <cell r="D12088">
            <v>13</v>
          </cell>
          <cell r="E12088" t="str">
            <v>F</v>
          </cell>
        </row>
        <row r="12089">
          <cell r="B12089" t="str">
            <v>F526320</v>
          </cell>
          <cell r="C12089" t="str">
            <v>F526320</v>
          </cell>
          <cell r="D12089">
            <v>13</v>
          </cell>
          <cell r="E12089" t="str">
            <v>F</v>
          </cell>
        </row>
        <row r="12090">
          <cell r="B12090" t="str">
            <v>F526321</v>
          </cell>
          <cell r="C12090" t="str">
            <v>F526321</v>
          </cell>
          <cell r="D12090">
            <v>13</v>
          </cell>
          <cell r="E12090" t="str">
            <v>F</v>
          </cell>
        </row>
        <row r="12091">
          <cell r="B12091" t="str">
            <v>F526322</v>
          </cell>
          <cell r="C12091" t="str">
            <v>F526322</v>
          </cell>
          <cell r="D12091">
            <v>13</v>
          </cell>
          <cell r="E12091" t="str">
            <v>F</v>
          </cell>
        </row>
        <row r="12092">
          <cell r="B12092" t="str">
            <v>F526323</v>
          </cell>
          <cell r="C12092" t="str">
            <v>F526323</v>
          </cell>
          <cell r="D12092">
            <v>13</v>
          </cell>
          <cell r="E12092" t="str">
            <v>F</v>
          </cell>
        </row>
        <row r="12093">
          <cell r="B12093" t="str">
            <v>F526359</v>
          </cell>
          <cell r="C12093" t="str">
            <v>F526359</v>
          </cell>
          <cell r="D12093">
            <v>13</v>
          </cell>
          <cell r="E12093" t="str">
            <v>F</v>
          </cell>
        </row>
        <row r="12094">
          <cell r="B12094" t="str">
            <v>1000TRNCST</v>
          </cell>
          <cell r="C12094" t="str">
            <v>TRNCST</v>
          </cell>
          <cell r="D12094">
            <v>12</v>
          </cell>
          <cell r="E12094" t="str">
            <v>G</v>
          </cell>
        </row>
        <row r="12095">
          <cell r="B12095" t="str">
            <v>F501636</v>
          </cell>
          <cell r="C12095" t="str">
            <v>F501636</v>
          </cell>
          <cell r="D12095">
            <v>13</v>
          </cell>
          <cell r="E12095" t="str">
            <v>F</v>
          </cell>
        </row>
        <row r="12096">
          <cell r="B12096" t="str">
            <v>F501637</v>
          </cell>
          <cell r="C12096" t="str">
            <v>F501637</v>
          </cell>
          <cell r="D12096">
            <v>13</v>
          </cell>
          <cell r="E12096" t="str">
            <v>F</v>
          </cell>
        </row>
        <row r="12097">
          <cell r="B12097" t="str">
            <v>F501760</v>
          </cell>
          <cell r="C12097" t="str">
            <v>F501760</v>
          </cell>
          <cell r="D12097">
            <v>13</v>
          </cell>
          <cell r="E12097" t="str">
            <v>F</v>
          </cell>
        </row>
        <row r="12098">
          <cell r="B12098" t="str">
            <v>F501910</v>
          </cell>
          <cell r="C12098" t="str">
            <v>F501910</v>
          </cell>
          <cell r="D12098">
            <v>13</v>
          </cell>
          <cell r="E12098" t="str">
            <v>F</v>
          </cell>
        </row>
        <row r="12099">
          <cell r="B12099" t="str">
            <v>F501911</v>
          </cell>
          <cell r="C12099" t="str">
            <v>F501911</v>
          </cell>
          <cell r="D12099">
            <v>13</v>
          </cell>
          <cell r="E12099" t="str">
            <v>F</v>
          </cell>
        </row>
        <row r="12100">
          <cell r="B12100" t="str">
            <v>F526324</v>
          </cell>
          <cell r="C12100" t="str">
            <v>F526324</v>
          </cell>
          <cell r="D12100">
            <v>13</v>
          </cell>
          <cell r="E12100" t="str">
            <v>F</v>
          </cell>
        </row>
        <row r="12101">
          <cell r="B12101" t="str">
            <v>F526325</v>
          </cell>
          <cell r="C12101" t="str">
            <v>F526325</v>
          </cell>
          <cell r="D12101">
            <v>13</v>
          </cell>
          <cell r="E12101" t="str">
            <v>F</v>
          </cell>
        </row>
        <row r="12102">
          <cell r="B12102" t="str">
            <v>F526326</v>
          </cell>
          <cell r="C12102" t="str">
            <v>F526326</v>
          </cell>
          <cell r="D12102">
            <v>13</v>
          </cell>
          <cell r="E12102" t="str">
            <v>F</v>
          </cell>
        </row>
        <row r="12103">
          <cell r="B12103" t="str">
            <v>F526327</v>
          </cell>
          <cell r="C12103" t="str">
            <v>F526327</v>
          </cell>
          <cell r="D12103">
            <v>13</v>
          </cell>
          <cell r="E12103" t="str">
            <v>F</v>
          </cell>
        </row>
        <row r="12104">
          <cell r="B12104" t="str">
            <v>F526328</v>
          </cell>
          <cell r="C12104" t="str">
            <v>F526328</v>
          </cell>
          <cell r="D12104">
            <v>13</v>
          </cell>
          <cell r="E12104" t="str">
            <v>F</v>
          </cell>
        </row>
        <row r="12105">
          <cell r="B12105" t="str">
            <v>F526329</v>
          </cell>
          <cell r="C12105" t="str">
            <v>F526329</v>
          </cell>
          <cell r="D12105">
            <v>13</v>
          </cell>
          <cell r="E12105" t="str">
            <v>F</v>
          </cell>
        </row>
        <row r="12106">
          <cell r="B12106" t="str">
            <v>F526360</v>
          </cell>
          <cell r="C12106" t="str">
            <v>F526360</v>
          </cell>
          <cell r="D12106">
            <v>13</v>
          </cell>
          <cell r="E12106" t="str">
            <v>F</v>
          </cell>
        </row>
        <row r="12107">
          <cell r="B12107" t="str">
            <v>1000TRORA</v>
          </cell>
          <cell r="C12107" t="str">
            <v>TRORA</v>
          </cell>
          <cell r="D12107">
            <v>12</v>
          </cell>
          <cell r="E12107" t="str">
            <v>G</v>
          </cell>
        </row>
        <row r="12108">
          <cell r="B12108" t="str">
            <v>F501630</v>
          </cell>
          <cell r="C12108" t="str">
            <v>F501630</v>
          </cell>
          <cell r="D12108">
            <v>13</v>
          </cell>
          <cell r="E12108" t="str">
            <v>F</v>
          </cell>
        </row>
        <row r="12109">
          <cell r="B12109" t="str">
            <v>F501631</v>
          </cell>
          <cell r="C12109" t="str">
            <v>F501631</v>
          </cell>
          <cell r="D12109">
            <v>13</v>
          </cell>
          <cell r="E12109" t="str">
            <v>F</v>
          </cell>
        </row>
        <row r="12110">
          <cell r="B12110" t="str">
            <v>F501750</v>
          </cell>
          <cell r="C12110" t="str">
            <v>F501750</v>
          </cell>
          <cell r="D12110">
            <v>13</v>
          </cell>
          <cell r="E12110" t="str">
            <v>F</v>
          </cell>
        </row>
        <row r="12111">
          <cell r="B12111" t="str">
            <v>F501906</v>
          </cell>
          <cell r="C12111" t="str">
            <v>F501906</v>
          </cell>
          <cell r="D12111">
            <v>13</v>
          </cell>
          <cell r="E12111" t="str">
            <v>F</v>
          </cell>
        </row>
        <row r="12112">
          <cell r="B12112" t="str">
            <v>F501907</v>
          </cell>
          <cell r="C12112" t="str">
            <v>F501907</v>
          </cell>
          <cell r="D12112">
            <v>13</v>
          </cell>
          <cell r="E12112" t="str">
            <v>F</v>
          </cell>
        </row>
        <row r="12113">
          <cell r="B12113" t="str">
            <v>F526330</v>
          </cell>
          <cell r="C12113" t="str">
            <v>F526330</v>
          </cell>
          <cell r="D12113">
            <v>13</v>
          </cell>
          <cell r="E12113" t="str">
            <v>F</v>
          </cell>
        </row>
        <row r="12114">
          <cell r="B12114" t="str">
            <v>F526331</v>
          </cell>
          <cell r="C12114" t="str">
            <v>F526331</v>
          </cell>
          <cell r="D12114">
            <v>13</v>
          </cell>
          <cell r="E12114" t="str">
            <v>F</v>
          </cell>
        </row>
        <row r="12115">
          <cell r="B12115" t="str">
            <v>F526332</v>
          </cell>
          <cell r="C12115" t="str">
            <v>F526332</v>
          </cell>
          <cell r="D12115">
            <v>13</v>
          </cell>
          <cell r="E12115" t="str">
            <v>F</v>
          </cell>
        </row>
        <row r="12116">
          <cell r="B12116" t="str">
            <v>F526333</v>
          </cell>
          <cell r="C12116" t="str">
            <v>F526333</v>
          </cell>
          <cell r="D12116">
            <v>13</v>
          </cell>
          <cell r="E12116" t="str">
            <v>F</v>
          </cell>
        </row>
        <row r="12117">
          <cell r="B12117" t="str">
            <v>F526334</v>
          </cell>
          <cell r="C12117" t="str">
            <v>F526334</v>
          </cell>
          <cell r="D12117">
            <v>13</v>
          </cell>
          <cell r="E12117" t="str">
            <v>F</v>
          </cell>
        </row>
        <row r="12118">
          <cell r="B12118" t="str">
            <v>F526335</v>
          </cell>
          <cell r="C12118" t="str">
            <v>F526335</v>
          </cell>
          <cell r="D12118">
            <v>13</v>
          </cell>
          <cell r="E12118" t="str">
            <v>F</v>
          </cell>
        </row>
        <row r="12119">
          <cell r="B12119" t="str">
            <v>F526361</v>
          </cell>
          <cell r="C12119" t="str">
            <v>F526361</v>
          </cell>
          <cell r="D12119">
            <v>13</v>
          </cell>
          <cell r="E12119" t="str">
            <v>F</v>
          </cell>
        </row>
        <row r="12120">
          <cell r="B12120" t="str">
            <v>1000TRSJOA</v>
          </cell>
          <cell r="C12120" t="str">
            <v>TRSJOA</v>
          </cell>
          <cell r="D12120">
            <v>12</v>
          </cell>
          <cell r="E12120" t="str">
            <v>G</v>
          </cell>
        </row>
        <row r="12121">
          <cell r="B12121" t="str">
            <v>F501618</v>
          </cell>
          <cell r="C12121" t="str">
            <v>F501618</v>
          </cell>
          <cell r="D12121">
            <v>13</v>
          </cell>
          <cell r="E12121" t="str">
            <v>F</v>
          </cell>
        </row>
        <row r="12122">
          <cell r="B12122" t="str">
            <v>F501619</v>
          </cell>
          <cell r="C12122" t="str">
            <v>F501619</v>
          </cell>
          <cell r="D12122">
            <v>13</v>
          </cell>
          <cell r="E12122" t="str">
            <v>F</v>
          </cell>
        </row>
        <row r="12123">
          <cell r="B12123" t="str">
            <v>F501730</v>
          </cell>
          <cell r="C12123" t="str">
            <v>F501730</v>
          </cell>
          <cell r="D12123">
            <v>13</v>
          </cell>
          <cell r="E12123" t="str">
            <v>F</v>
          </cell>
        </row>
        <row r="12124">
          <cell r="B12124" t="str">
            <v>F501898</v>
          </cell>
          <cell r="C12124" t="str">
            <v>F501898</v>
          </cell>
          <cell r="D12124">
            <v>13</v>
          </cell>
          <cell r="E12124" t="str">
            <v>F</v>
          </cell>
        </row>
        <row r="12125">
          <cell r="B12125" t="str">
            <v>F501899</v>
          </cell>
          <cell r="C12125" t="str">
            <v>F501899</v>
          </cell>
          <cell r="D12125">
            <v>13</v>
          </cell>
          <cell r="E12125" t="str">
            <v>F</v>
          </cell>
        </row>
        <row r="12126">
          <cell r="B12126" t="str">
            <v>F526336</v>
          </cell>
          <cell r="C12126" t="str">
            <v>F526336</v>
          </cell>
          <cell r="D12126">
            <v>13</v>
          </cell>
          <cell r="E12126" t="str">
            <v>F</v>
          </cell>
        </row>
        <row r="12127">
          <cell r="B12127" t="str">
            <v>F526337</v>
          </cell>
          <cell r="C12127" t="str">
            <v>F526337</v>
          </cell>
          <cell r="D12127">
            <v>13</v>
          </cell>
          <cell r="E12127" t="str">
            <v>F</v>
          </cell>
        </row>
        <row r="12128">
          <cell r="B12128" t="str">
            <v>F526338</v>
          </cell>
          <cell r="C12128" t="str">
            <v>F526338</v>
          </cell>
          <cell r="D12128">
            <v>13</v>
          </cell>
          <cell r="E12128" t="str">
            <v>F</v>
          </cell>
        </row>
        <row r="12129">
          <cell r="B12129" t="str">
            <v>F526339</v>
          </cell>
          <cell r="C12129" t="str">
            <v>F526339</v>
          </cell>
          <cell r="D12129">
            <v>13</v>
          </cell>
          <cell r="E12129" t="str">
            <v>F</v>
          </cell>
        </row>
        <row r="12130">
          <cell r="B12130" t="str">
            <v>F526340</v>
          </cell>
          <cell r="C12130" t="str">
            <v>F526340</v>
          </cell>
          <cell r="D12130">
            <v>13</v>
          </cell>
          <cell r="E12130" t="str">
            <v>F</v>
          </cell>
        </row>
        <row r="12131">
          <cell r="B12131" t="str">
            <v>F526341</v>
          </cell>
          <cell r="C12131" t="str">
            <v>F526341</v>
          </cell>
          <cell r="D12131">
            <v>13</v>
          </cell>
          <cell r="E12131" t="str">
            <v>F</v>
          </cell>
        </row>
        <row r="12132">
          <cell r="B12132" t="str">
            <v>F526362</v>
          </cell>
          <cell r="C12132" t="str">
            <v>F526362</v>
          </cell>
          <cell r="D12132">
            <v>13</v>
          </cell>
          <cell r="E12132" t="str">
            <v>F</v>
          </cell>
        </row>
        <row r="12133">
          <cell r="B12133" t="str">
            <v>1000TRINSLWSH</v>
          </cell>
          <cell r="C12133" t="str">
            <v>TRINSLWSH</v>
          </cell>
          <cell r="D12133">
            <v>10</v>
          </cell>
          <cell r="E12133" t="str">
            <v>G</v>
          </cell>
        </row>
        <row r="12134">
          <cell r="B12134" t="str">
            <v>F501674</v>
          </cell>
          <cell r="C12134" t="str">
            <v>F501674</v>
          </cell>
          <cell r="D12134">
            <v>11</v>
          </cell>
          <cell r="E12134" t="str">
            <v>F</v>
          </cell>
        </row>
        <row r="12135">
          <cell r="B12135" t="str">
            <v>F501675</v>
          </cell>
          <cell r="C12135" t="str">
            <v>F501675</v>
          </cell>
          <cell r="D12135">
            <v>11</v>
          </cell>
          <cell r="E12135" t="str">
            <v>F</v>
          </cell>
        </row>
        <row r="12136">
          <cell r="B12136" t="str">
            <v>F501677</v>
          </cell>
          <cell r="C12136" t="str">
            <v>F501677</v>
          </cell>
          <cell r="D12136">
            <v>11</v>
          </cell>
          <cell r="E12136" t="str">
            <v>F</v>
          </cell>
        </row>
        <row r="12137">
          <cell r="B12137" t="str">
            <v>F501678</v>
          </cell>
          <cell r="C12137" t="str">
            <v>F501678</v>
          </cell>
          <cell r="D12137">
            <v>11</v>
          </cell>
          <cell r="E12137" t="str">
            <v>F</v>
          </cell>
        </row>
        <row r="12138">
          <cell r="B12138" t="str">
            <v>F501680</v>
          </cell>
          <cell r="C12138" t="str">
            <v>F501680</v>
          </cell>
          <cell r="D12138">
            <v>11</v>
          </cell>
          <cell r="E12138" t="str">
            <v>F</v>
          </cell>
        </row>
        <row r="12139">
          <cell r="B12139" t="str">
            <v>F501681</v>
          </cell>
          <cell r="C12139" t="str">
            <v>F501681</v>
          </cell>
          <cell r="D12139">
            <v>11</v>
          </cell>
          <cell r="E12139" t="str">
            <v>F</v>
          </cell>
        </row>
        <row r="12140">
          <cell r="B12140" t="str">
            <v>F501683</v>
          </cell>
          <cell r="C12140" t="str">
            <v>F501683</v>
          </cell>
          <cell r="D12140">
            <v>11</v>
          </cell>
          <cell r="E12140" t="str">
            <v>F</v>
          </cell>
        </row>
        <row r="12141">
          <cell r="B12141" t="str">
            <v>F501684</v>
          </cell>
          <cell r="C12141" t="str">
            <v>F501684</v>
          </cell>
          <cell r="D12141">
            <v>11</v>
          </cell>
          <cell r="E12141" t="str">
            <v>F</v>
          </cell>
        </row>
        <row r="12142">
          <cell r="B12142" t="str">
            <v>F501686</v>
          </cell>
          <cell r="C12142" t="str">
            <v>F501686</v>
          </cell>
          <cell r="D12142">
            <v>11</v>
          </cell>
          <cell r="E12142" t="str">
            <v>F</v>
          </cell>
        </row>
        <row r="12143">
          <cell r="B12143" t="str">
            <v>F501687</v>
          </cell>
          <cell r="C12143" t="str">
            <v>F501687</v>
          </cell>
          <cell r="D12143">
            <v>11</v>
          </cell>
          <cell r="E12143" t="str">
            <v>F</v>
          </cell>
        </row>
        <row r="12144">
          <cell r="B12144" t="str">
            <v>F501689</v>
          </cell>
          <cell r="C12144" t="str">
            <v>F501689</v>
          </cell>
          <cell r="D12144">
            <v>11</v>
          </cell>
          <cell r="E12144" t="str">
            <v>F</v>
          </cell>
        </row>
        <row r="12145">
          <cell r="B12145" t="str">
            <v>F501690</v>
          </cell>
          <cell r="C12145" t="str">
            <v>F501690</v>
          </cell>
          <cell r="D12145">
            <v>11</v>
          </cell>
          <cell r="E12145" t="str">
            <v>F</v>
          </cell>
        </row>
        <row r="12146">
          <cell r="B12146" t="str">
            <v>F501692</v>
          </cell>
          <cell r="C12146" t="str">
            <v>F501692</v>
          </cell>
          <cell r="D12146">
            <v>11</v>
          </cell>
          <cell r="E12146" t="str">
            <v>F</v>
          </cell>
        </row>
        <row r="12147">
          <cell r="B12147" t="str">
            <v>F501693</v>
          </cell>
          <cell r="C12147" t="str">
            <v>F501693</v>
          </cell>
          <cell r="D12147">
            <v>11</v>
          </cell>
          <cell r="E12147" t="str">
            <v>F</v>
          </cell>
        </row>
        <row r="12148">
          <cell r="B12148" t="str">
            <v>F501695</v>
          </cell>
          <cell r="C12148" t="str">
            <v>F501695</v>
          </cell>
          <cell r="D12148">
            <v>11</v>
          </cell>
          <cell r="E12148" t="str">
            <v>F</v>
          </cell>
        </row>
        <row r="12149">
          <cell r="B12149" t="str">
            <v>F501696</v>
          </cell>
          <cell r="C12149" t="str">
            <v>F501696</v>
          </cell>
          <cell r="D12149">
            <v>11</v>
          </cell>
          <cell r="E12149" t="str">
            <v>F</v>
          </cell>
        </row>
        <row r="12150">
          <cell r="B12150" t="str">
            <v>F525866</v>
          </cell>
          <cell r="C12150" t="str">
            <v>F525866</v>
          </cell>
          <cell r="D12150">
            <v>11</v>
          </cell>
          <cell r="E12150" t="str">
            <v>F</v>
          </cell>
        </row>
        <row r="12151">
          <cell r="B12151" t="str">
            <v>1000TRUGINSP</v>
          </cell>
          <cell r="C12151" t="str">
            <v>TRUGINSP</v>
          </cell>
          <cell r="D12151">
            <v>10</v>
          </cell>
          <cell r="E12151" t="str">
            <v>G</v>
          </cell>
        </row>
        <row r="12152">
          <cell r="B12152" t="str">
            <v>F501699</v>
          </cell>
          <cell r="C12152" t="str">
            <v>F501699</v>
          </cell>
          <cell r="D12152">
            <v>11</v>
          </cell>
          <cell r="E12152" t="str">
            <v>F</v>
          </cell>
        </row>
        <row r="12153">
          <cell r="B12153" t="str">
            <v>F501702</v>
          </cell>
          <cell r="C12153" t="str">
            <v>F501702</v>
          </cell>
          <cell r="D12153">
            <v>11</v>
          </cell>
          <cell r="E12153" t="str">
            <v>F</v>
          </cell>
        </row>
        <row r="12154">
          <cell r="B12154" t="str">
            <v>F501705</v>
          </cell>
          <cell r="C12154" t="str">
            <v>F501705</v>
          </cell>
          <cell r="D12154">
            <v>11</v>
          </cell>
          <cell r="E12154" t="str">
            <v>F</v>
          </cell>
        </row>
        <row r="12155">
          <cell r="B12155" t="str">
            <v>F501708</v>
          </cell>
          <cell r="C12155" t="str">
            <v>F501708</v>
          </cell>
          <cell r="D12155">
            <v>11</v>
          </cell>
          <cell r="E12155" t="str">
            <v>F</v>
          </cell>
        </row>
        <row r="12156">
          <cell r="B12156" t="str">
            <v>F501711</v>
          </cell>
          <cell r="C12156" t="str">
            <v>F501711</v>
          </cell>
          <cell r="D12156">
            <v>11</v>
          </cell>
          <cell r="E12156" t="str">
            <v>F</v>
          </cell>
        </row>
        <row r="12157">
          <cell r="B12157" t="str">
            <v>F501714</v>
          </cell>
          <cell r="C12157" t="str">
            <v>F501714</v>
          </cell>
          <cell r="D12157">
            <v>11</v>
          </cell>
          <cell r="E12157" t="str">
            <v>F</v>
          </cell>
        </row>
        <row r="12158">
          <cell r="B12158" t="str">
            <v>F501717</v>
          </cell>
          <cell r="C12158" t="str">
            <v>F501717</v>
          </cell>
          <cell r="D12158">
            <v>11</v>
          </cell>
          <cell r="E12158" t="str">
            <v>F</v>
          </cell>
        </row>
        <row r="12159">
          <cell r="B12159" t="str">
            <v>F501720</v>
          </cell>
          <cell r="C12159" t="str">
            <v>F501720</v>
          </cell>
          <cell r="D12159">
            <v>11</v>
          </cell>
          <cell r="E12159" t="str">
            <v>F</v>
          </cell>
        </row>
        <row r="12160">
          <cell r="B12160" t="str">
            <v>F525867</v>
          </cell>
          <cell r="C12160" t="str">
            <v>F525867</v>
          </cell>
          <cell r="D12160">
            <v>11</v>
          </cell>
          <cell r="E12160" t="str">
            <v>F</v>
          </cell>
        </row>
        <row r="12161">
          <cell r="B12161" t="str">
            <v>1000TRLNPTRL</v>
          </cell>
          <cell r="C12161" t="str">
            <v>TRLNPTRL</v>
          </cell>
          <cell r="D12161">
            <v>10</v>
          </cell>
          <cell r="E12161" t="str">
            <v>G</v>
          </cell>
        </row>
        <row r="12162">
          <cell r="B12162" t="str">
            <v>F501698</v>
          </cell>
          <cell r="C12162" t="str">
            <v>F501698</v>
          </cell>
          <cell r="D12162">
            <v>11</v>
          </cell>
          <cell r="E12162" t="str">
            <v>F</v>
          </cell>
        </row>
        <row r="12163">
          <cell r="B12163" t="str">
            <v>F501701</v>
          </cell>
          <cell r="C12163" t="str">
            <v>F501701</v>
          </cell>
          <cell r="D12163">
            <v>11</v>
          </cell>
          <cell r="E12163" t="str">
            <v>F</v>
          </cell>
        </row>
        <row r="12164">
          <cell r="B12164" t="str">
            <v>F501704</v>
          </cell>
          <cell r="C12164" t="str">
            <v>F501704</v>
          </cell>
          <cell r="D12164">
            <v>11</v>
          </cell>
          <cell r="E12164" t="str">
            <v>F</v>
          </cell>
        </row>
        <row r="12165">
          <cell r="B12165" t="str">
            <v>F501707</v>
          </cell>
          <cell r="C12165" t="str">
            <v>F501707</v>
          </cell>
          <cell r="D12165">
            <v>11</v>
          </cell>
          <cell r="E12165" t="str">
            <v>F</v>
          </cell>
        </row>
        <row r="12166">
          <cell r="B12166" t="str">
            <v>F501712</v>
          </cell>
          <cell r="C12166" t="str">
            <v>F501712</v>
          </cell>
          <cell r="D12166">
            <v>11</v>
          </cell>
          <cell r="E12166" t="str">
            <v>F</v>
          </cell>
        </row>
        <row r="12167">
          <cell r="B12167" t="str">
            <v>F501713</v>
          </cell>
          <cell r="C12167" t="str">
            <v>F501713</v>
          </cell>
          <cell r="D12167">
            <v>11</v>
          </cell>
          <cell r="E12167" t="str">
            <v>F</v>
          </cell>
        </row>
        <row r="12168">
          <cell r="B12168" t="str">
            <v>F501716</v>
          </cell>
          <cell r="C12168" t="str">
            <v>F501716</v>
          </cell>
          <cell r="D12168">
            <v>11</v>
          </cell>
          <cell r="E12168" t="str">
            <v>F</v>
          </cell>
        </row>
        <row r="12169">
          <cell r="B12169" t="str">
            <v>F501719</v>
          </cell>
          <cell r="C12169" t="str">
            <v>F501719</v>
          </cell>
          <cell r="D12169">
            <v>11</v>
          </cell>
          <cell r="E12169" t="str">
            <v>F</v>
          </cell>
        </row>
        <row r="12170">
          <cell r="B12170" t="str">
            <v>F501914</v>
          </cell>
          <cell r="C12170" t="str">
            <v>F501914</v>
          </cell>
          <cell r="D12170">
            <v>11</v>
          </cell>
          <cell r="E12170" t="str">
            <v>F</v>
          </cell>
        </row>
        <row r="12171">
          <cell r="B12171" t="str">
            <v>F501915</v>
          </cell>
          <cell r="C12171" t="str">
            <v>F501915</v>
          </cell>
          <cell r="D12171">
            <v>11</v>
          </cell>
          <cell r="E12171" t="str">
            <v>F</v>
          </cell>
        </row>
        <row r="12172">
          <cell r="B12172" t="str">
            <v>F501916</v>
          </cell>
          <cell r="C12172" t="str">
            <v>F501916</v>
          </cell>
          <cell r="D12172">
            <v>11</v>
          </cell>
          <cell r="E12172" t="str">
            <v>F</v>
          </cell>
        </row>
        <row r="12173">
          <cell r="B12173" t="str">
            <v>F501917</v>
          </cell>
          <cell r="C12173" t="str">
            <v>F501917</v>
          </cell>
          <cell r="D12173">
            <v>11</v>
          </cell>
          <cell r="E12173" t="str">
            <v>F</v>
          </cell>
        </row>
        <row r="12174">
          <cell r="B12174" t="str">
            <v>F501918</v>
          </cell>
          <cell r="C12174" t="str">
            <v>F501918</v>
          </cell>
          <cell r="D12174">
            <v>11</v>
          </cell>
          <cell r="E12174" t="str">
            <v>F</v>
          </cell>
        </row>
        <row r="12175">
          <cell r="B12175" t="str">
            <v>F501919</v>
          </cell>
          <cell r="C12175" t="str">
            <v>F501919</v>
          </cell>
          <cell r="D12175">
            <v>11</v>
          </cell>
          <cell r="E12175" t="str">
            <v>F</v>
          </cell>
        </row>
        <row r="12176">
          <cell r="B12176" t="str">
            <v>F501920</v>
          </cell>
          <cell r="C12176" t="str">
            <v>F501920</v>
          </cell>
          <cell r="D12176">
            <v>11</v>
          </cell>
          <cell r="E12176" t="str">
            <v>F</v>
          </cell>
        </row>
        <row r="12177">
          <cell r="B12177" t="str">
            <v>F501921</v>
          </cell>
          <cell r="C12177" t="str">
            <v>F501921</v>
          </cell>
          <cell r="D12177">
            <v>11</v>
          </cell>
          <cell r="E12177" t="str">
            <v>F</v>
          </cell>
        </row>
        <row r="12178">
          <cell r="B12178" t="str">
            <v>F520828</v>
          </cell>
          <cell r="C12178" t="str">
            <v>F520828</v>
          </cell>
          <cell r="D12178">
            <v>11</v>
          </cell>
          <cell r="E12178" t="str">
            <v>F</v>
          </cell>
        </row>
        <row r="12179">
          <cell r="B12179" t="str">
            <v>F520831</v>
          </cell>
          <cell r="C12179" t="str">
            <v>F520831</v>
          </cell>
          <cell r="D12179">
            <v>11</v>
          </cell>
          <cell r="E12179" t="str">
            <v>F</v>
          </cell>
        </row>
        <row r="12180">
          <cell r="B12180" t="str">
            <v>F525868</v>
          </cell>
          <cell r="C12180" t="str">
            <v>F525868</v>
          </cell>
          <cell r="D12180">
            <v>11</v>
          </cell>
          <cell r="E12180" t="str">
            <v>F</v>
          </cell>
        </row>
        <row r="12181">
          <cell r="B12181" t="str">
            <v>1000TRSLNEXP</v>
          </cell>
          <cell r="C12181" t="str">
            <v>TRSLNEXP</v>
          </cell>
          <cell r="D12181">
            <v>10</v>
          </cell>
          <cell r="E12181" t="str">
            <v>G</v>
          </cell>
        </row>
        <row r="12182">
          <cell r="B12182" t="str">
            <v>F500343</v>
          </cell>
          <cell r="C12182" t="str">
            <v>F500343</v>
          </cell>
          <cell r="D12182">
            <v>11</v>
          </cell>
          <cell r="E12182" t="str">
            <v>F</v>
          </cell>
        </row>
        <row r="12183">
          <cell r="B12183" t="str">
            <v>F500344</v>
          </cell>
          <cell r="C12183" t="str">
            <v>F500344</v>
          </cell>
          <cell r="D12183">
            <v>11</v>
          </cell>
          <cell r="E12183" t="str">
            <v>F</v>
          </cell>
        </row>
        <row r="12184">
          <cell r="B12184" t="str">
            <v>F500345</v>
          </cell>
          <cell r="C12184" t="str">
            <v>F500345</v>
          </cell>
          <cell r="D12184">
            <v>11</v>
          </cell>
          <cell r="E12184" t="str">
            <v>F</v>
          </cell>
        </row>
        <row r="12185">
          <cell r="B12185" t="str">
            <v>F500346</v>
          </cell>
          <cell r="C12185" t="str">
            <v>F500346</v>
          </cell>
          <cell r="D12185">
            <v>11</v>
          </cell>
          <cell r="E12185" t="str">
            <v>F</v>
          </cell>
        </row>
        <row r="12186">
          <cell r="B12186" t="str">
            <v>F500347</v>
          </cell>
          <cell r="C12186" t="str">
            <v>F500347</v>
          </cell>
          <cell r="D12186">
            <v>11</v>
          </cell>
          <cell r="E12186" t="str">
            <v>F</v>
          </cell>
        </row>
        <row r="12187">
          <cell r="B12187" t="str">
            <v>F500348</v>
          </cell>
          <cell r="C12187" t="str">
            <v>F500348</v>
          </cell>
          <cell r="D12187">
            <v>11</v>
          </cell>
          <cell r="E12187" t="str">
            <v>F</v>
          </cell>
        </row>
        <row r="12188">
          <cell r="B12188" t="str">
            <v>F500349</v>
          </cell>
          <cell r="C12188" t="str">
            <v>F500349</v>
          </cell>
          <cell r="D12188">
            <v>11</v>
          </cell>
          <cell r="E12188" t="str">
            <v>F</v>
          </cell>
        </row>
        <row r="12189">
          <cell r="B12189" t="str">
            <v>F500350</v>
          </cell>
          <cell r="C12189" t="str">
            <v>F500350</v>
          </cell>
          <cell r="D12189">
            <v>11</v>
          </cell>
          <cell r="E12189" t="str">
            <v>F</v>
          </cell>
        </row>
        <row r="12190">
          <cell r="B12190" t="str">
            <v>F520829</v>
          </cell>
          <cell r="C12190" t="str">
            <v>F520829</v>
          </cell>
          <cell r="D12190">
            <v>11</v>
          </cell>
          <cell r="E12190" t="str">
            <v>F</v>
          </cell>
        </row>
        <row r="12191">
          <cell r="B12191" t="str">
            <v>F520832</v>
          </cell>
          <cell r="C12191" t="str">
            <v>F520832</v>
          </cell>
          <cell r="D12191">
            <v>11</v>
          </cell>
          <cell r="E12191" t="str">
            <v>F</v>
          </cell>
        </row>
        <row r="12192">
          <cell r="B12192" t="str">
            <v>F525869</v>
          </cell>
          <cell r="C12192" t="str">
            <v>F525869</v>
          </cell>
          <cell r="D12192">
            <v>11</v>
          </cell>
          <cell r="E12192" t="str">
            <v>F</v>
          </cell>
        </row>
        <row r="12193">
          <cell r="B12193" t="str">
            <v>1000TRANCOMMG</v>
          </cell>
          <cell r="C12193" t="str">
            <v>TRANCOMMG</v>
          </cell>
          <cell r="D12193">
            <v>8</v>
          </cell>
          <cell r="E12193" t="str">
            <v>G</v>
          </cell>
        </row>
        <row r="12194">
          <cell r="B12194" t="str">
            <v>F525860</v>
          </cell>
          <cell r="C12194" t="str">
            <v>F525860</v>
          </cell>
          <cell r="D12194">
            <v>9</v>
          </cell>
          <cell r="E12194" t="str">
            <v>F</v>
          </cell>
        </row>
        <row r="12195">
          <cell r="B12195" t="str">
            <v>1000TRNROWCL</v>
          </cell>
          <cell r="C12195" t="str">
            <v>TRNROWCL</v>
          </cell>
          <cell r="D12195">
            <v>10</v>
          </cell>
          <cell r="E12195" t="str">
            <v>G</v>
          </cell>
        </row>
        <row r="12196">
          <cell r="B12196" t="str">
            <v>F501642</v>
          </cell>
          <cell r="C12196" t="str">
            <v>F501642</v>
          </cell>
          <cell r="D12196">
            <v>11</v>
          </cell>
          <cell r="E12196" t="str">
            <v>F</v>
          </cell>
        </row>
        <row r="12197">
          <cell r="B12197" t="str">
            <v>F501643</v>
          </cell>
          <cell r="C12197" t="str">
            <v>F501643</v>
          </cell>
          <cell r="D12197">
            <v>11</v>
          </cell>
          <cell r="E12197" t="str">
            <v>F</v>
          </cell>
        </row>
        <row r="12198">
          <cell r="B12198" t="str">
            <v>F501644</v>
          </cell>
          <cell r="C12198" t="str">
            <v>F501644</v>
          </cell>
          <cell r="D12198">
            <v>11</v>
          </cell>
          <cell r="E12198" t="str">
            <v>F</v>
          </cell>
        </row>
        <row r="12199">
          <cell r="B12199" t="str">
            <v>F501645</v>
          </cell>
          <cell r="C12199" t="str">
            <v>F501645</v>
          </cell>
          <cell r="D12199">
            <v>11</v>
          </cell>
          <cell r="E12199" t="str">
            <v>F</v>
          </cell>
        </row>
        <row r="12200">
          <cell r="B12200" t="str">
            <v>F501646</v>
          </cell>
          <cell r="C12200" t="str">
            <v>F501646</v>
          </cell>
          <cell r="D12200">
            <v>11</v>
          </cell>
          <cell r="E12200" t="str">
            <v>F</v>
          </cell>
        </row>
        <row r="12201">
          <cell r="B12201" t="str">
            <v>F501647</v>
          </cell>
          <cell r="C12201" t="str">
            <v>F501647</v>
          </cell>
          <cell r="D12201">
            <v>11</v>
          </cell>
          <cell r="E12201" t="str">
            <v>F</v>
          </cell>
        </row>
        <row r="12202">
          <cell r="B12202" t="str">
            <v>F501648</v>
          </cell>
          <cell r="C12202" t="str">
            <v>F501648</v>
          </cell>
          <cell r="D12202">
            <v>11</v>
          </cell>
          <cell r="E12202" t="str">
            <v>F</v>
          </cell>
        </row>
        <row r="12203">
          <cell r="B12203" t="str">
            <v>F501649</v>
          </cell>
          <cell r="C12203" t="str">
            <v>F501649</v>
          </cell>
          <cell r="D12203">
            <v>11</v>
          </cell>
          <cell r="E12203" t="str">
            <v>F</v>
          </cell>
        </row>
        <row r="12204">
          <cell r="B12204" t="str">
            <v>F501650</v>
          </cell>
          <cell r="C12204" t="str">
            <v>F501650</v>
          </cell>
          <cell r="D12204">
            <v>11</v>
          </cell>
          <cell r="E12204" t="str">
            <v>F</v>
          </cell>
        </row>
        <row r="12205">
          <cell r="B12205" t="str">
            <v>F501651</v>
          </cell>
          <cell r="C12205" t="str">
            <v>F501651</v>
          </cell>
          <cell r="D12205">
            <v>11</v>
          </cell>
          <cell r="E12205" t="str">
            <v>F</v>
          </cell>
        </row>
        <row r="12206">
          <cell r="B12206" t="str">
            <v>F501652</v>
          </cell>
          <cell r="C12206" t="str">
            <v>F501652</v>
          </cell>
          <cell r="D12206">
            <v>11</v>
          </cell>
          <cell r="E12206" t="str">
            <v>F</v>
          </cell>
        </row>
        <row r="12207">
          <cell r="B12207" t="str">
            <v>F501653</v>
          </cell>
          <cell r="C12207" t="str">
            <v>F501653</v>
          </cell>
          <cell r="D12207">
            <v>11</v>
          </cell>
          <cell r="E12207" t="str">
            <v>F</v>
          </cell>
        </row>
        <row r="12208">
          <cell r="B12208" t="str">
            <v>F501654</v>
          </cell>
          <cell r="C12208" t="str">
            <v>F501654</v>
          </cell>
          <cell r="D12208">
            <v>11</v>
          </cell>
          <cell r="E12208" t="str">
            <v>F</v>
          </cell>
        </row>
        <row r="12209">
          <cell r="B12209" t="str">
            <v>F501655</v>
          </cell>
          <cell r="C12209" t="str">
            <v>F501655</v>
          </cell>
          <cell r="D12209">
            <v>11</v>
          </cell>
          <cell r="E12209" t="str">
            <v>F</v>
          </cell>
        </row>
        <row r="12210">
          <cell r="B12210" t="str">
            <v>F501656</v>
          </cell>
          <cell r="C12210" t="str">
            <v>F501656</v>
          </cell>
          <cell r="D12210">
            <v>11</v>
          </cell>
          <cell r="E12210" t="str">
            <v>F</v>
          </cell>
        </row>
        <row r="12211">
          <cell r="B12211" t="str">
            <v>F501657</v>
          </cell>
          <cell r="C12211" t="str">
            <v>F501657</v>
          </cell>
          <cell r="D12211">
            <v>11</v>
          </cell>
          <cell r="E12211" t="str">
            <v>F</v>
          </cell>
        </row>
        <row r="12212">
          <cell r="B12212" t="str">
            <v>F501658</v>
          </cell>
          <cell r="C12212" t="str">
            <v>F501658</v>
          </cell>
          <cell r="D12212">
            <v>11</v>
          </cell>
          <cell r="E12212" t="str">
            <v>F</v>
          </cell>
        </row>
        <row r="12213">
          <cell r="B12213" t="str">
            <v>F501659</v>
          </cell>
          <cell r="C12213" t="str">
            <v>F501659</v>
          </cell>
          <cell r="D12213">
            <v>11</v>
          </cell>
          <cell r="E12213" t="str">
            <v>F</v>
          </cell>
        </row>
        <row r="12214">
          <cell r="B12214" t="str">
            <v>F501660</v>
          </cell>
          <cell r="C12214" t="str">
            <v>F501660</v>
          </cell>
          <cell r="D12214">
            <v>11</v>
          </cell>
          <cell r="E12214" t="str">
            <v>F</v>
          </cell>
        </row>
        <row r="12215">
          <cell r="B12215" t="str">
            <v>F501661</v>
          </cell>
          <cell r="C12215" t="str">
            <v>F501661</v>
          </cell>
          <cell r="D12215">
            <v>11</v>
          </cell>
          <cell r="E12215" t="str">
            <v>F</v>
          </cell>
        </row>
        <row r="12216">
          <cell r="B12216" t="str">
            <v>F501662</v>
          </cell>
          <cell r="C12216" t="str">
            <v>F501662</v>
          </cell>
          <cell r="D12216">
            <v>11</v>
          </cell>
          <cell r="E12216" t="str">
            <v>F</v>
          </cell>
        </row>
        <row r="12217">
          <cell r="B12217" t="str">
            <v>F501663</v>
          </cell>
          <cell r="C12217" t="str">
            <v>F501663</v>
          </cell>
          <cell r="D12217">
            <v>11</v>
          </cell>
          <cell r="E12217" t="str">
            <v>F</v>
          </cell>
        </row>
        <row r="12218">
          <cell r="B12218" t="str">
            <v>F501664</v>
          </cell>
          <cell r="C12218" t="str">
            <v>F501664</v>
          </cell>
          <cell r="D12218">
            <v>11</v>
          </cell>
          <cell r="E12218" t="str">
            <v>F</v>
          </cell>
        </row>
        <row r="12219">
          <cell r="B12219" t="str">
            <v>F501665</v>
          </cell>
          <cell r="C12219" t="str">
            <v>F501665</v>
          </cell>
          <cell r="D12219">
            <v>11</v>
          </cell>
          <cell r="E12219" t="str">
            <v>F</v>
          </cell>
        </row>
        <row r="12220">
          <cell r="B12220" t="str">
            <v>F501666</v>
          </cell>
          <cell r="C12220" t="str">
            <v>F501666</v>
          </cell>
          <cell r="D12220">
            <v>11</v>
          </cell>
          <cell r="E12220" t="str">
            <v>F</v>
          </cell>
        </row>
        <row r="12221">
          <cell r="B12221" t="str">
            <v>F501667</v>
          </cell>
          <cell r="C12221" t="str">
            <v>F501667</v>
          </cell>
          <cell r="D12221">
            <v>11</v>
          </cell>
          <cell r="E12221" t="str">
            <v>F</v>
          </cell>
        </row>
        <row r="12222">
          <cell r="B12222" t="str">
            <v>F501668</v>
          </cell>
          <cell r="C12222" t="str">
            <v>F501668</v>
          </cell>
          <cell r="D12222">
            <v>11</v>
          </cell>
          <cell r="E12222" t="str">
            <v>F</v>
          </cell>
        </row>
        <row r="12223">
          <cell r="B12223" t="str">
            <v>F501669</v>
          </cell>
          <cell r="C12223" t="str">
            <v>F501669</v>
          </cell>
          <cell r="D12223">
            <v>11</v>
          </cell>
          <cell r="E12223" t="str">
            <v>F</v>
          </cell>
        </row>
        <row r="12224">
          <cell r="B12224" t="str">
            <v>F501670</v>
          </cell>
          <cell r="C12224" t="str">
            <v>F501670</v>
          </cell>
          <cell r="D12224">
            <v>11</v>
          </cell>
          <cell r="E12224" t="str">
            <v>F</v>
          </cell>
        </row>
        <row r="12225">
          <cell r="B12225" t="str">
            <v>F501671</v>
          </cell>
          <cell r="C12225" t="str">
            <v>F501671</v>
          </cell>
          <cell r="D12225">
            <v>11</v>
          </cell>
          <cell r="E12225" t="str">
            <v>F</v>
          </cell>
        </row>
        <row r="12226">
          <cell r="B12226" t="str">
            <v>F501672</v>
          </cell>
          <cell r="C12226" t="str">
            <v>F501672</v>
          </cell>
          <cell r="D12226">
            <v>11</v>
          </cell>
          <cell r="E12226" t="str">
            <v>F</v>
          </cell>
        </row>
        <row r="12227">
          <cell r="B12227" t="str">
            <v>F501673</v>
          </cell>
          <cell r="C12227" t="str">
            <v>F501673</v>
          </cell>
          <cell r="D12227">
            <v>11</v>
          </cell>
          <cell r="E12227" t="str">
            <v>F</v>
          </cell>
        </row>
        <row r="12228">
          <cell r="B12228" t="str">
            <v>F525870</v>
          </cell>
          <cell r="C12228" t="str">
            <v>F525870</v>
          </cell>
          <cell r="D12228">
            <v>11</v>
          </cell>
          <cell r="E12228" t="str">
            <v>F</v>
          </cell>
        </row>
        <row r="12229">
          <cell r="B12229" t="str">
            <v>F526348</v>
          </cell>
          <cell r="C12229" t="str">
            <v>F526348</v>
          </cell>
          <cell r="D12229">
            <v>11</v>
          </cell>
          <cell r="E12229" t="str">
            <v>F</v>
          </cell>
        </row>
        <row r="12230">
          <cell r="B12230" t="str">
            <v>F526349</v>
          </cell>
          <cell r="C12230" t="str">
            <v>F526349</v>
          </cell>
          <cell r="D12230">
            <v>11</v>
          </cell>
          <cell r="E12230" t="str">
            <v>F</v>
          </cell>
        </row>
        <row r="12231">
          <cell r="B12231" t="str">
            <v>F526350</v>
          </cell>
          <cell r="C12231" t="str">
            <v>F526350</v>
          </cell>
          <cell r="D12231">
            <v>11</v>
          </cell>
          <cell r="E12231" t="str">
            <v>F</v>
          </cell>
        </row>
        <row r="12232">
          <cell r="B12232" t="str">
            <v>F526351</v>
          </cell>
          <cell r="C12232" t="str">
            <v>F526351</v>
          </cell>
          <cell r="D12232">
            <v>11</v>
          </cell>
          <cell r="E12232" t="str">
            <v>F</v>
          </cell>
        </row>
        <row r="12233">
          <cell r="B12233" t="str">
            <v>F526352</v>
          </cell>
          <cell r="C12233" t="str">
            <v>F526352</v>
          </cell>
          <cell r="D12233">
            <v>11</v>
          </cell>
          <cell r="E12233" t="str">
            <v>F</v>
          </cell>
        </row>
        <row r="12234">
          <cell r="B12234" t="str">
            <v>F526353</v>
          </cell>
          <cell r="C12234" t="str">
            <v>F526353</v>
          </cell>
          <cell r="D12234">
            <v>11</v>
          </cell>
          <cell r="E12234" t="str">
            <v>F</v>
          </cell>
        </row>
        <row r="12235">
          <cell r="B12235" t="str">
            <v>F526354</v>
          </cell>
          <cell r="C12235" t="str">
            <v>F526354</v>
          </cell>
          <cell r="D12235">
            <v>11</v>
          </cell>
          <cell r="E12235" t="str">
            <v>F</v>
          </cell>
        </row>
        <row r="12236">
          <cell r="B12236" t="str">
            <v>F526355</v>
          </cell>
          <cell r="C12236" t="str">
            <v>F526355</v>
          </cell>
          <cell r="D12236">
            <v>11</v>
          </cell>
          <cell r="E12236" t="str">
            <v>F</v>
          </cell>
        </row>
        <row r="12237">
          <cell r="B12237" t="str">
            <v>1000TRLNRNTS</v>
          </cell>
          <cell r="C12237" t="str">
            <v>TRLNRNTS</v>
          </cell>
          <cell r="D12237">
            <v>10</v>
          </cell>
          <cell r="E12237" t="str">
            <v>G</v>
          </cell>
        </row>
        <row r="12238">
          <cell r="B12238" t="str">
            <v>F500335</v>
          </cell>
          <cell r="C12238" t="str">
            <v>F500335</v>
          </cell>
          <cell r="D12238">
            <v>11</v>
          </cell>
          <cell r="E12238" t="str">
            <v>F</v>
          </cell>
        </row>
        <row r="12239">
          <cell r="B12239" t="str">
            <v>F500336</v>
          </cell>
          <cell r="C12239" t="str">
            <v>F500336</v>
          </cell>
          <cell r="D12239">
            <v>11</v>
          </cell>
          <cell r="E12239" t="str">
            <v>F</v>
          </cell>
        </row>
        <row r="12240">
          <cell r="B12240" t="str">
            <v>F500337</v>
          </cell>
          <cell r="C12240" t="str">
            <v>F500337</v>
          </cell>
          <cell r="D12240">
            <v>11</v>
          </cell>
          <cell r="E12240" t="str">
            <v>F</v>
          </cell>
        </row>
        <row r="12241">
          <cell r="B12241" t="str">
            <v>F500338</v>
          </cell>
          <cell r="C12241" t="str">
            <v>F500338</v>
          </cell>
          <cell r="D12241">
            <v>11</v>
          </cell>
          <cell r="E12241" t="str">
            <v>F</v>
          </cell>
        </row>
        <row r="12242">
          <cell r="B12242" t="str">
            <v>F500339</v>
          </cell>
          <cell r="C12242" t="str">
            <v>F500339</v>
          </cell>
          <cell r="D12242">
            <v>11</v>
          </cell>
          <cell r="E12242" t="str">
            <v>F</v>
          </cell>
        </row>
        <row r="12243">
          <cell r="B12243" t="str">
            <v>F500340</v>
          </cell>
          <cell r="C12243" t="str">
            <v>F500340</v>
          </cell>
          <cell r="D12243">
            <v>11</v>
          </cell>
          <cell r="E12243" t="str">
            <v>F</v>
          </cell>
        </row>
        <row r="12244">
          <cell r="B12244" t="str">
            <v>F500341</v>
          </cell>
          <cell r="C12244" t="str">
            <v>F500341</v>
          </cell>
          <cell r="D12244">
            <v>11</v>
          </cell>
          <cell r="E12244" t="str">
            <v>F</v>
          </cell>
        </row>
        <row r="12245">
          <cell r="B12245" t="str">
            <v>F500342</v>
          </cell>
          <cell r="C12245" t="str">
            <v>F500342</v>
          </cell>
          <cell r="D12245">
            <v>11</v>
          </cell>
          <cell r="E12245" t="str">
            <v>F</v>
          </cell>
        </row>
        <row r="12246">
          <cell r="B12246" t="str">
            <v>F502599</v>
          </cell>
          <cell r="C12246" t="str">
            <v>F502599</v>
          </cell>
          <cell r="D12246">
            <v>11</v>
          </cell>
          <cell r="E12246" t="str">
            <v>F</v>
          </cell>
        </row>
        <row r="12247">
          <cell r="B12247" t="str">
            <v>F502600</v>
          </cell>
          <cell r="C12247" t="str">
            <v>F502600</v>
          </cell>
          <cell r="D12247">
            <v>11</v>
          </cell>
          <cell r="E12247" t="str">
            <v>F</v>
          </cell>
        </row>
        <row r="12248">
          <cell r="B12248" t="str">
            <v>F502601</v>
          </cell>
          <cell r="C12248" t="str">
            <v>F502601</v>
          </cell>
          <cell r="D12248">
            <v>11</v>
          </cell>
          <cell r="E12248" t="str">
            <v>F</v>
          </cell>
        </row>
        <row r="12249">
          <cell r="B12249" t="str">
            <v>F502602</v>
          </cell>
          <cell r="C12249" t="str">
            <v>F502602</v>
          </cell>
          <cell r="D12249">
            <v>11</v>
          </cell>
          <cell r="E12249" t="str">
            <v>F</v>
          </cell>
        </row>
        <row r="12250">
          <cell r="B12250" t="str">
            <v>F502603</v>
          </cell>
          <cell r="C12250" t="str">
            <v>F502603</v>
          </cell>
          <cell r="D12250">
            <v>11</v>
          </cell>
          <cell r="E12250" t="str">
            <v>F</v>
          </cell>
        </row>
        <row r="12251">
          <cell r="B12251" t="str">
            <v>F502604</v>
          </cell>
          <cell r="C12251" t="str">
            <v>F502604</v>
          </cell>
          <cell r="D12251">
            <v>11</v>
          </cell>
          <cell r="E12251" t="str">
            <v>F</v>
          </cell>
        </row>
        <row r="12252">
          <cell r="B12252" t="str">
            <v>F502605</v>
          </cell>
          <cell r="C12252" t="str">
            <v>F502605</v>
          </cell>
          <cell r="D12252">
            <v>11</v>
          </cell>
          <cell r="E12252" t="str">
            <v>F</v>
          </cell>
        </row>
        <row r="12253">
          <cell r="B12253" t="str">
            <v>F502606</v>
          </cell>
          <cell r="C12253" t="str">
            <v>F502606</v>
          </cell>
          <cell r="D12253">
            <v>11</v>
          </cell>
          <cell r="E12253" t="str">
            <v>F</v>
          </cell>
        </row>
        <row r="12254">
          <cell r="B12254" t="str">
            <v>F520827</v>
          </cell>
          <cell r="C12254" t="str">
            <v>F520827</v>
          </cell>
          <cell r="D12254">
            <v>11</v>
          </cell>
          <cell r="E12254" t="str">
            <v>F</v>
          </cell>
        </row>
        <row r="12255">
          <cell r="B12255" t="str">
            <v>F520830</v>
          </cell>
          <cell r="C12255" t="str">
            <v>F520830</v>
          </cell>
          <cell r="D12255">
            <v>11</v>
          </cell>
          <cell r="E12255" t="str">
            <v>F</v>
          </cell>
        </row>
        <row r="12256">
          <cell r="B12256" t="str">
            <v>F525871</v>
          </cell>
          <cell r="C12256" t="str">
            <v>F525871</v>
          </cell>
          <cell r="D12256">
            <v>11</v>
          </cell>
          <cell r="E12256" t="str">
            <v>F</v>
          </cell>
        </row>
        <row r="12257">
          <cell r="B12257" t="str">
            <v>1000TRANDESMG</v>
          </cell>
          <cell r="C12257" t="str">
            <v>TRANDESMG</v>
          </cell>
          <cell r="D12257">
            <v>8</v>
          </cell>
          <cell r="E12257" t="str">
            <v>G</v>
          </cell>
        </row>
        <row r="12258">
          <cell r="B12258" t="str">
            <v>1000TRWORLTD</v>
          </cell>
          <cell r="C12258" t="str">
            <v>TRWORLTD</v>
          </cell>
          <cell r="D12258">
            <v>10</v>
          </cell>
          <cell r="E12258" t="str">
            <v>G</v>
          </cell>
        </row>
        <row r="12259">
          <cell r="B12259" t="str">
            <v>F501731</v>
          </cell>
          <cell r="C12259" t="str">
            <v>F501731</v>
          </cell>
          <cell r="D12259">
            <v>11</v>
          </cell>
          <cell r="E12259" t="str">
            <v>F</v>
          </cell>
        </row>
        <row r="12260">
          <cell r="B12260" t="str">
            <v>F501732</v>
          </cell>
          <cell r="C12260" t="str">
            <v>F501732</v>
          </cell>
          <cell r="D12260">
            <v>11</v>
          </cell>
          <cell r="E12260" t="str">
            <v>F</v>
          </cell>
        </row>
        <row r="12261">
          <cell r="B12261" t="str">
            <v>F501736</v>
          </cell>
          <cell r="C12261" t="str">
            <v>F501736</v>
          </cell>
          <cell r="D12261">
            <v>11</v>
          </cell>
          <cell r="E12261" t="str">
            <v>F</v>
          </cell>
        </row>
        <row r="12262">
          <cell r="B12262" t="str">
            <v>F501737</v>
          </cell>
          <cell r="C12262" t="str">
            <v>F501737</v>
          </cell>
          <cell r="D12262">
            <v>11</v>
          </cell>
          <cell r="E12262" t="str">
            <v>F</v>
          </cell>
        </row>
        <row r="12263">
          <cell r="B12263" t="str">
            <v>F501741</v>
          </cell>
          <cell r="C12263" t="str">
            <v>F501741</v>
          </cell>
          <cell r="D12263">
            <v>11</v>
          </cell>
          <cell r="E12263" t="str">
            <v>F</v>
          </cell>
        </row>
        <row r="12264">
          <cell r="B12264" t="str">
            <v>F501742</v>
          </cell>
          <cell r="C12264" t="str">
            <v>F501742</v>
          </cell>
          <cell r="D12264">
            <v>11</v>
          </cell>
          <cell r="E12264" t="str">
            <v>F</v>
          </cell>
        </row>
        <row r="12265">
          <cell r="B12265" t="str">
            <v>F501746</v>
          </cell>
          <cell r="C12265" t="str">
            <v>F501746</v>
          </cell>
          <cell r="D12265">
            <v>11</v>
          </cell>
          <cell r="E12265" t="str">
            <v>F</v>
          </cell>
        </row>
        <row r="12266">
          <cell r="B12266" t="str">
            <v>F501747</v>
          </cell>
          <cell r="C12266" t="str">
            <v>F501747</v>
          </cell>
          <cell r="D12266">
            <v>11</v>
          </cell>
          <cell r="E12266" t="str">
            <v>F</v>
          </cell>
        </row>
        <row r="12267">
          <cell r="B12267" t="str">
            <v>F501751</v>
          </cell>
          <cell r="C12267" t="str">
            <v>F501751</v>
          </cell>
          <cell r="D12267">
            <v>11</v>
          </cell>
          <cell r="E12267" t="str">
            <v>F</v>
          </cell>
        </row>
        <row r="12268">
          <cell r="B12268" t="str">
            <v>F501752</v>
          </cell>
          <cell r="C12268" t="str">
            <v>F501752</v>
          </cell>
          <cell r="D12268">
            <v>11</v>
          </cell>
          <cell r="E12268" t="str">
            <v>F</v>
          </cell>
        </row>
        <row r="12269">
          <cell r="B12269" t="str">
            <v>F501756</v>
          </cell>
          <cell r="C12269" t="str">
            <v>F501756</v>
          </cell>
          <cell r="D12269">
            <v>11</v>
          </cell>
          <cell r="E12269" t="str">
            <v>F</v>
          </cell>
        </row>
        <row r="12270">
          <cell r="B12270" t="str">
            <v>F501757</v>
          </cell>
          <cell r="C12270" t="str">
            <v>F501757</v>
          </cell>
          <cell r="D12270">
            <v>11</v>
          </cell>
          <cell r="E12270" t="str">
            <v>F</v>
          </cell>
        </row>
        <row r="12271">
          <cell r="B12271" t="str">
            <v>F501761</v>
          </cell>
          <cell r="C12271" t="str">
            <v>F501761</v>
          </cell>
          <cell r="D12271">
            <v>11</v>
          </cell>
          <cell r="E12271" t="str">
            <v>F</v>
          </cell>
        </row>
        <row r="12272">
          <cell r="B12272" t="str">
            <v>F501762</v>
          </cell>
          <cell r="C12272" t="str">
            <v>F501762</v>
          </cell>
          <cell r="D12272">
            <v>11</v>
          </cell>
          <cell r="E12272" t="str">
            <v>F</v>
          </cell>
        </row>
        <row r="12273">
          <cell r="B12273" t="str">
            <v>F501766</v>
          </cell>
          <cell r="C12273" t="str">
            <v>F501766</v>
          </cell>
          <cell r="D12273">
            <v>11</v>
          </cell>
          <cell r="E12273" t="str">
            <v>F</v>
          </cell>
        </row>
        <row r="12274">
          <cell r="B12274" t="str">
            <v>F501767</v>
          </cell>
          <cell r="C12274" t="str">
            <v>F501767</v>
          </cell>
          <cell r="D12274">
            <v>11</v>
          </cell>
          <cell r="E12274" t="str">
            <v>F</v>
          </cell>
        </row>
        <row r="12275">
          <cell r="B12275" t="str">
            <v>F525872</v>
          </cell>
          <cell r="C12275" t="str">
            <v>F525872</v>
          </cell>
          <cell r="D12275">
            <v>11</v>
          </cell>
          <cell r="E12275" t="str">
            <v>F</v>
          </cell>
        </row>
        <row r="12276">
          <cell r="B12276" t="str">
            <v>1000TRANSFUNC</v>
          </cell>
          <cell r="C12276" t="str">
            <v>TRANSFUNC</v>
          </cell>
          <cell r="D12276">
            <v>8</v>
          </cell>
          <cell r="E12276" t="str">
            <v>G</v>
          </cell>
        </row>
        <row r="12277">
          <cell r="B12277" t="str">
            <v>1000TRMNRMSC</v>
          </cell>
          <cell r="C12277" t="str">
            <v>TRMNRMSC</v>
          </cell>
          <cell r="D12277">
            <v>10</v>
          </cell>
          <cell r="E12277" t="str">
            <v>G</v>
          </cell>
        </row>
        <row r="12278">
          <cell r="B12278" t="str">
            <v>F501890</v>
          </cell>
          <cell r="C12278" t="str">
            <v>F501890</v>
          </cell>
          <cell r="D12278">
            <v>11</v>
          </cell>
          <cell r="E12278" t="str">
            <v>F</v>
          </cell>
        </row>
        <row r="12279">
          <cell r="B12279" t="str">
            <v>F501891</v>
          </cell>
          <cell r="C12279" t="str">
            <v>F501891</v>
          </cell>
          <cell r="D12279">
            <v>11</v>
          </cell>
          <cell r="E12279" t="str">
            <v>F</v>
          </cell>
        </row>
        <row r="12280">
          <cell r="B12280" t="str">
            <v>F501892</v>
          </cell>
          <cell r="C12280" t="str">
            <v>F501892</v>
          </cell>
          <cell r="D12280">
            <v>11</v>
          </cell>
          <cell r="E12280" t="str">
            <v>F</v>
          </cell>
        </row>
        <row r="12281">
          <cell r="B12281" t="str">
            <v>F501893</v>
          </cell>
          <cell r="C12281" t="str">
            <v>F501893</v>
          </cell>
          <cell r="D12281">
            <v>11</v>
          </cell>
          <cell r="E12281" t="str">
            <v>F</v>
          </cell>
        </row>
        <row r="12282">
          <cell r="B12282" t="str">
            <v>F501894</v>
          </cell>
          <cell r="C12282" t="str">
            <v>F501894</v>
          </cell>
          <cell r="D12282">
            <v>11</v>
          </cell>
          <cell r="E12282" t="str">
            <v>F</v>
          </cell>
        </row>
        <row r="12283">
          <cell r="B12283" t="str">
            <v>F501895</v>
          </cell>
          <cell r="C12283" t="str">
            <v>F501895</v>
          </cell>
          <cell r="D12283">
            <v>11</v>
          </cell>
          <cell r="E12283" t="str">
            <v>F</v>
          </cell>
        </row>
        <row r="12284">
          <cell r="B12284" t="str">
            <v>F501896</v>
          </cell>
          <cell r="C12284" t="str">
            <v>F501896</v>
          </cell>
          <cell r="D12284">
            <v>11</v>
          </cell>
          <cell r="E12284" t="str">
            <v>F</v>
          </cell>
        </row>
        <row r="12285">
          <cell r="B12285" t="str">
            <v>F501897</v>
          </cell>
          <cell r="C12285" t="str">
            <v>F501897</v>
          </cell>
          <cell r="D12285">
            <v>11</v>
          </cell>
          <cell r="E12285" t="str">
            <v>F</v>
          </cell>
        </row>
        <row r="12286">
          <cell r="B12286" t="str">
            <v>F520497</v>
          </cell>
          <cell r="C12286" t="str">
            <v>F520497</v>
          </cell>
          <cell r="D12286">
            <v>11</v>
          </cell>
          <cell r="E12286" t="str">
            <v>F</v>
          </cell>
        </row>
        <row r="12287">
          <cell r="B12287" t="str">
            <v>F520498</v>
          </cell>
          <cell r="C12287" t="str">
            <v>F520498</v>
          </cell>
          <cell r="D12287">
            <v>11</v>
          </cell>
          <cell r="E12287" t="str">
            <v>F</v>
          </cell>
        </row>
        <row r="12288">
          <cell r="B12288" t="str">
            <v>F520499</v>
          </cell>
          <cell r="C12288" t="str">
            <v>F520499</v>
          </cell>
          <cell r="D12288">
            <v>11</v>
          </cell>
          <cell r="E12288" t="str">
            <v>F</v>
          </cell>
        </row>
        <row r="12289">
          <cell r="B12289" t="str">
            <v>F520500</v>
          </cell>
          <cell r="C12289" t="str">
            <v>F520500</v>
          </cell>
          <cell r="D12289">
            <v>11</v>
          </cell>
          <cell r="E12289" t="str">
            <v>F</v>
          </cell>
        </row>
        <row r="12290">
          <cell r="B12290" t="str">
            <v>F520501</v>
          </cell>
          <cell r="C12290" t="str">
            <v>F520501</v>
          </cell>
          <cell r="D12290">
            <v>11</v>
          </cell>
          <cell r="E12290" t="str">
            <v>F</v>
          </cell>
        </row>
        <row r="12291">
          <cell r="B12291" t="str">
            <v>F520502</v>
          </cell>
          <cell r="C12291" t="str">
            <v>F520502</v>
          </cell>
          <cell r="D12291">
            <v>11</v>
          </cell>
          <cell r="E12291" t="str">
            <v>F</v>
          </cell>
        </row>
        <row r="12292">
          <cell r="B12292" t="str">
            <v>F520503</v>
          </cell>
          <cell r="C12292" t="str">
            <v>F520503</v>
          </cell>
          <cell r="D12292">
            <v>11</v>
          </cell>
          <cell r="E12292" t="str">
            <v>F</v>
          </cell>
        </row>
        <row r="12293">
          <cell r="B12293" t="str">
            <v>F520504</v>
          </cell>
          <cell r="C12293" t="str">
            <v>F520504</v>
          </cell>
          <cell r="D12293">
            <v>11</v>
          </cell>
          <cell r="E12293" t="str">
            <v>F</v>
          </cell>
        </row>
        <row r="12294">
          <cell r="B12294" t="str">
            <v>F520505</v>
          </cell>
          <cell r="C12294" t="str">
            <v>F520505</v>
          </cell>
          <cell r="D12294">
            <v>11</v>
          </cell>
          <cell r="E12294" t="str">
            <v>F</v>
          </cell>
        </row>
        <row r="12295">
          <cell r="B12295" t="str">
            <v>F520506</v>
          </cell>
          <cell r="C12295" t="str">
            <v>F520506</v>
          </cell>
          <cell r="D12295">
            <v>11</v>
          </cell>
          <cell r="E12295" t="str">
            <v>F</v>
          </cell>
        </row>
        <row r="12296">
          <cell r="B12296" t="str">
            <v>F520507</v>
          </cell>
          <cell r="C12296" t="str">
            <v>F520507</v>
          </cell>
          <cell r="D12296">
            <v>11</v>
          </cell>
          <cell r="E12296" t="str">
            <v>F</v>
          </cell>
        </row>
        <row r="12297">
          <cell r="B12297" t="str">
            <v>F520509</v>
          </cell>
          <cell r="C12297" t="str">
            <v>F520509</v>
          </cell>
          <cell r="D12297">
            <v>11</v>
          </cell>
          <cell r="E12297" t="str">
            <v>F</v>
          </cell>
        </row>
        <row r="12298">
          <cell r="B12298" t="str">
            <v>F520510</v>
          </cell>
          <cell r="C12298" t="str">
            <v>F520510</v>
          </cell>
          <cell r="D12298">
            <v>11</v>
          </cell>
          <cell r="E12298" t="str">
            <v>F</v>
          </cell>
        </row>
        <row r="12299">
          <cell r="B12299" t="str">
            <v>F520515</v>
          </cell>
          <cell r="C12299" t="str">
            <v>F520515</v>
          </cell>
          <cell r="D12299">
            <v>11</v>
          </cell>
          <cell r="E12299" t="str">
            <v>F</v>
          </cell>
        </row>
        <row r="12300">
          <cell r="B12300" t="str">
            <v>F522707</v>
          </cell>
          <cell r="C12300" t="str">
            <v>F522707</v>
          </cell>
          <cell r="D12300">
            <v>11</v>
          </cell>
          <cell r="E12300" t="str">
            <v>F</v>
          </cell>
        </row>
        <row r="12301">
          <cell r="B12301" t="str">
            <v>F522713</v>
          </cell>
          <cell r="C12301" t="str">
            <v>F522713</v>
          </cell>
          <cell r="D12301">
            <v>11</v>
          </cell>
          <cell r="E12301" t="str">
            <v>F</v>
          </cell>
        </row>
        <row r="12302">
          <cell r="B12302" t="str">
            <v>F525864</v>
          </cell>
          <cell r="C12302" t="str">
            <v>F525864</v>
          </cell>
          <cell r="D12302">
            <v>11</v>
          </cell>
          <cell r="E12302" t="str">
            <v>F</v>
          </cell>
        </row>
        <row r="12303">
          <cell r="B12303" t="str">
            <v>F526178</v>
          </cell>
          <cell r="C12303" t="str">
            <v>F526178</v>
          </cell>
          <cell r="D12303">
            <v>11</v>
          </cell>
          <cell r="E12303" t="str">
            <v>F</v>
          </cell>
        </row>
        <row r="12304">
          <cell r="B12304" t="str">
            <v>1000TRNSMGTSUP</v>
          </cell>
          <cell r="C12304" t="str">
            <v>TRNSMGTSUP</v>
          </cell>
          <cell r="D12304">
            <v>10</v>
          </cell>
          <cell r="E12304" t="str">
            <v>G</v>
          </cell>
        </row>
        <row r="12305">
          <cell r="B12305" t="str">
            <v>F500319</v>
          </cell>
          <cell r="C12305" t="str">
            <v>F500319</v>
          </cell>
          <cell r="D12305">
            <v>11</v>
          </cell>
          <cell r="E12305" t="str">
            <v>F</v>
          </cell>
        </row>
        <row r="12306">
          <cell r="B12306" t="str">
            <v>F500320</v>
          </cell>
          <cell r="C12306" t="str">
            <v>F500320</v>
          </cell>
          <cell r="D12306">
            <v>11</v>
          </cell>
          <cell r="E12306" t="str">
            <v>F</v>
          </cell>
        </row>
        <row r="12307">
          <cell r="B12307" t="str">
            <v>F500321</v>
          </cell>
          <cell r="C12307" t="str">
            <v>F500321</v>
          </cell>
          <cell r="D12307">
            <v>11</v>
          </cell>
          <cell r="E12307" t="str">
            <v>F</v>
          </cell>
        </row>
        <row r="12308">
          <cell r="B12308" t="str">
            <v>F500322</v>
          </cell>
          <cell r="C12308" t="str">
            <v>F500322</v>
          </cell>
          <cell r="D12308">
            <v>11</v>
          </cell>
          <cell r="E12308" t="str">
            <v>F</v>
          </cell>
        </row>
        <row r="12309">
          <cell r="B12309" t="str">
            <v>F500323</v>
          </cell>
          <cell r="C12309" t="str">
            <v>F500323</v>
          </cell>
          <cell r="D12309">
            <v>11</v>
          </cell>
          <cell r="E12309" t="str">
            <v>F</v>
          </cell>
        </row>
        <row r="12310">
          <cell r="B12310" t="str">
            <v>F500324</v>
          </cell>
          <cell r="C12310" t="str">
            <v>F500324</v>
          </cell>
          <cell r="D12310">
            <v>11</v>
          </cell>
          <cell r="E12310" t="str">
            <v>F</v>
          </cell>
        </row>
        <row r="12311">
          <cell r="B12311" t="str">
            <v>F500325</v>
          </cell>
          <cell r="C12311" t="str">
            <v>F500325</v>
          </cell>
          <cell r="D12311">
            <v>11</v>
          </cell>
          <cell r="E12311" t="str">
            <v>F</v>
          </cell>
        </row>
        <row r="12312">
          <cell r="B12312" t="str">
            <v>F500326</v>
          </cell>
          <cell r="C12312" t="str">
            <v>F500326</v>
          </cell>
          <cell r="D12312">
            <v>11</v>
          </cell>
          <cell r="E12312" t="str">
            <v>F</v>
          </cell>
        </row>
        <row r="12313">
          <cell r="B12313" t="str">
            <v>F522712</v>
          </cell>
          <cell r="C12313" t="str">
            <v>F522712</v>
          </cell>
          <cell r="D12313">
            <v>11</v>
          </cell>
          <cell r="E12313" t="str">
            <v>F</v>
          </cell>
        </row>
        <row r="12314">
          <cell r="B12314" t="str">
            <v>F525861</v>
          </cell>
          <cell r="C12314" t="str">
            <v>F525861</v>
          </cell>
          <cell r="D12314">
            <v>11</v>
          </cell>
          <cell r="E12314" t="str">
            <v>F</v>
          </cell>
        </row>
        <row r="12315">
          <cell r="B12315" t="str">
            <v>1000TRNSTRNG</v>
          </cell>
          <cell r="C12315" t="str">
            <v>TRNSTRNG</v>
          </cell>
          <cell r="D12315">
            <v>10</v>
          </cell>
          <cell r="E12315" t="str">
            <v>G</v>
          </cell>
        </row>
        <row r="12316">
          <cell r="B12316" t="str">
            <v>F520926</v>
          </cell>
          <cell r="C12316" t="str">
            <v>F520926</v>
          </cell>
          <cell r="D12316">
            <v>11</v>
          </cell>
          <cell r="E12316" t="str">
            <v>F</v>
          </cell>
        </row>
        <row r="12317">
          <cell r="B12317" t="str">
            <v>F520927</v>
          </cell>
          <cell r="C12317" t="str">
            <v>F520927</v>
          </cell>
          <cell r="D12317">
            <v>11</v>
          </cell>
          <cell r="E12317" t="str">
            <v>F</v>
          </cell>
        </row>
        <row r="12318">
          <cell r="B12318" t="str">
            <v>F520928</v>
          </cell>
          <cell r="C12318" t="str">
            <v>F520928</v>
          </cell>
          <cell r="D12318">
            <v>11</v>
          </cell>
          <cell r="E12318" t="str">
            <v>F</v>
          </cell>
        </row>
        <row r="12319">
          <cell r="B12319" t="str">
            <v>F520929</v>
          </cell>
          <cell r="C12319" t="str">
            <v>F520929</v>
          </cell>
          <cell r="D12319">
            <v>11</v>
          </cell>
          <cell r="E12319" t="str">
            <v>F</v>
          </cell>
        </row>
        <row r="12320">
          <cell r="B12320" t="str">
            <v>F520930</v>
          </cell>
          <cell r="C12320" t="str">
            <v>F520930</v>
          </cell>
          <cell r="D12320">
            <v>11</v>
          </cell>
          <cell r="E12320" t="str">
            <v>F</v>
          </cell>
        </row>
        <row r="12321">
          <cell r="B12321" t="str">
            <v>F520931</v>
          </cell>
          <cell r="C12321" t="str">
            <v>F520931</v>
          </cell>
          <cell r="D12321">
            <v>11</v>
          </cell>
          <cell r="E12321" t="str">
            <v>F</v>
          </cell>
        </row>
        <row r="12322">
          <cell r="B12322" t="str">
            <v>F520932</v>
          </cell>
          <cell r="C12322" t="str">
            <v>F520932</v>
          </cell>
          <cell r="D12322">
            <v>11</v>
          </cell>
          <cell r="E12322" t="str">
            <v>F</v>
          </cell>
        </row>
        <row r="12323">
          <cell r="B12323" t="str">
            <v>F520933</v>
          </cell>
          <cell r="C12323" t="str">
            <v>F520933</v>
          </cell>
          <cell r="D12323">
            <v>11</v>
          </cell>
          <cell r="E12323" t="str">
            <v>F</v>
          </cell>
        </row>
        <row r="12324">
          <cell r="B12324" t="str">
            <v>F521075</v>
          </cell>
          <cell r="C12324" t="str">
            <v>F521075</v>
          </cell>
          <cell r="D12324">
            <v>11</v>
          </cell>
          <cell r="E12324" t="str">
            <v>F</v>
          </cell>
        </row>
        <row r="12325">
          <cell r="B12325" t="str">
            <v>F521148</v>
          </cell>
          <cell r="C12325" t="str">
            <v>F521148</v>
          </cell>
          <cell r="D12325">
            <v>11</v>
          </cell>
          <cell r="E12325" t="str">
            <v>F</v>
          </cell>
        </row>
        <row r="12326">
          <cell r="B12326" t="str">
            <v>F521149</v>
          </cell>
          <cell r="C12326" t="str">
            <v>F521149</v>
          </cell>
          <cell r="D12326">
            <v>11</v>
          </cell>
          <cell r="E12326" t="str">
            <v>F</v>
          </cell>
        </row>
        <row r="12327">
          <cell r="B12327" t="str">
            <v>F521150</v>
          </cell>
          <cell r="C12327" t="str">
            <v>F521150</v>
          </cell>
          <cell r="D12327">
            <v>11</v>
          </cell>
          <cell r="E12327" t="str">
            <v>F</v>
          </cell>
        </row>
        <row r="12328">
          <cell r="B12328" t="str">
            <v>F521151</v>
          </cell>
          <cell r="C12328" t="str">
            <v>F521151</v>
          </cell>
          <cell r="D12328">
            <v>11</v>
          </cell>
          <cell r="E12328" t="str">
            <v>F</v>
          </cell>
        </row>
        <row r="12329">
          <cell r="B12329" t="str">
            <v>F521152</v>
          </cell>
          <cell r="C12329" t="str">
            <v>F521152</v>
          </cell>
          <cell r="D12329">
            <v>11</v>
          </cell>
          <cell r="E12329" t="str">
            <v>F</v>
          </cell>
        </row>
        <row r="12330">
          <cell r="B12330" t="str">
            <v>F521158</v>
          </cell>
          <cell r="C12330" t="str">
            <v>F521158</v>
          </cell>
          <cell r="D12330">
            <v>11</v>
          </cell>
          <cell r="E12330" t="str">
            <v>F</v>
          </cell>
        </row>
        <row r="12331">
          <cell r="B12331" t="str">
            <v>F521286</v>
          </cell>
          <cell r="C12331" t="str">
            <v>F521286</v>
          </cell>
          <cell r="D12331">
            <v>11</v>
          </cell>
          <cell r="E12331" t="str">
            <v>F</v>
          </cell>
        </row>
        <row r="12332">
          <cell r="B12332" t="str">
            <v>F521287</v>
          </cell>
          <cell r="C12332" t="str">
            <v>F521287</v>
          </cell>
          <cell r="D12332">
            <v>11</v>
          </cell>
          <cell r="E12332" t="str">
            <v>F</v>
          </cell>
        </row>
        <row r="12333">
          <cell r="B12333" t="str">
            <v>F521288</v>
          </cell>
          <cell r="C12333" t="str">
            <v>F521288</v>
          </cell>
          <cell r="D12333">
            <v>11</v>
          </cell>
          <cell r="E12333" t="str">
            <v>F</v>
          </cell>
        </row>
        <row r="12334">
          <cell r="B12334" t="str">
            <v>F521289</v>
          </cell>
          <cell r="C12334" t="str">
            <v>F521289</v>
          </cell>
          <cell r="D12334">
            <v>11</v>
          </cell>
          <cell r="E12334" t="str">
            <v>F</v>
          </cell>
        </row>
        <row r="12335">
          <cell r="B12335" t="str">
            <v>F521290</v>
          </cell>
          <cell r="C12335" t="str">
            <v>F521290</v>
          </cell>
          <cell r="D12335">
            <v>11</v>
          </cell>
          <cell r="E12335" t="str">
            <v>F</v>
          </cell>
        </row>
        <row r="12336">
          <cell r="B12336" t="str">
            <v>F521291</v>
          </cell>
          <cell r="C12336" t="str">
            <v>F521291</v>
          </cell>
          <cell r="D12336">
            <v>11</v>
          </cell>
          <cell r="E12336" t="str">
            <v>F</v>
          </cell>
        </row>
        <row r="12337">
          <cell r="B12337" t="str">
            <v>F521292</v>
          </cell>
          <cell r="C12337" t="str">
            <v>F521292</v>
          </cell>
          <cell r="D12337">
            <v>11</v>
          </cell>
          <cell r="E12337" t="str">
            <v>F</v>
          </cell>
        </row>
        <row r="12338">
          <cell r="B12338" t="str">
            <v>F521293</v>
          </cell>
          <cell r="C12338" t="str">
            <v>F521293</v>
          </cell>
          <cell r="D12338">
            <v>11</v>
          </cell>
          <cell r="E12338" t="str">
            <v>F</v>
          </cell>
        </row>
        <row r="12339">
          <cell r="B12339" t="str">
            <v>F521435</v>
          </cell>
          <cell r="C12339" t="str">
            <v>F521435</v>
          </cell>
          <cell r="D12339">
            <v>11</v>
          </cell>
          <cell r="E12339" t="str">
            <v>F</v>
          </cell>
        </row>
        <row r="12340">
          <cell r="B12340" t="str">
            <v>F521508</v>
          </cell>
          <cell r="C12340" t="str">
            <v>F521508</v>
          </cell>
          <cell r="D12340">
            <v>11</v>
          </cell>
          <cell r="E12340" t="str">
            <v>F</v>
          </cell>
        </row>
        <row r="12341">
          <cell r="B12341" t="str">
            <v>F521509</v>
          </cell>
          <cell r="C12341" t="str">
            <v>F521509</v>
          </cell>
          <cell r="D12341">
            <v>11</v>
          </cell>
          <cell r="E12341" t="str">
            <v>F</v>
          </cell>
        </row>
        <row r="12342">
          <cell r="B12342" t="str">
            <v>F521510</v>
          </cell>
          <cell r="C12342" t="str">
            <v>F521510</v>
          </cell>
          <cell r="D12342">
            <v>11</v>
          </cell>
          <cell r="E12342" t="str">
            <v>F</v>
          </cell>
        </row>
        <row r="12343">
          <cell r="B12343" t="str">
            <v>F521511</v>
          </cell>
          <cell r="C12343" t="str">
            <v>F521511</v>
          </cell>
          <cell r="D12343">
            <v>11</v>
          </cell>
          <cell r="E12343" t="str">
            <v>F</v>
          </cell>
        </row>
        <row r="12344">
          <cell r="B12344" t="str">
            <v>F521512</v>
          </cell>
          <cell r="C12344" t="str">
            <v>F521512</v>
          </cell>
          <cell r="D12344">
            <v>11</v>
          </cell>
          <cell r="E12344" t="str">
            <v>F</v>
          </cell>
        </row>
        <row r="12345">
          <cell r="B12345" t="str">
            <v>F521518</v>
          </cell>
          <cell r="C12345" t="str">
            <v>F521518</v>
          </cell>
          <cell r="D12345">
            <v>11</v>
          </cell>
          <cell r="E12345" t="str">
            <v>F</v>
          </cell>
        </row>
        <row r="12346">
          <cell r="B12346" t="str">
            <v>F521646</v>
          </cell>
          <cell r="C12346" t="str">
            <v>F521646</v>
          </cell>
          <cell r="D12346">
            <v>11</v>
          </cell>
          <cell r="E12346" t="str">
            <v>F</v>
          </cell>
        </row>
        <row r="12347">
          <cell r="B12347" t="str">
            <v>F521647</v>
          </cell>
          <cell r="C12347" t="str">
            <v>F521647</v>
          </cell>
          <cell r="D12347">
            <v>11</v>
          </cell>
          <cell r="E12347" t="str">
            <v>F</v>
          </cell>
        </row>
        <row r="12348">
          <cell r="B12348" t="str">
            <v>F521648</v>
          </cell>
          <cell r="C12348" t="str">
            <v>F521648</v>
          </cell>
          <cell r="D12348">
            <v>11</v>
          </cell>
          <cell r="E12348" t="str">
            <v>F</v>
          </cell>
        </row>
        <row r="12349">
          <cell r="B12349" t="str">
            <v>F521649</v>
          </cell>
          <cell r="C12349" t="str">
            <v>F521649</v>
          </cell>
          <cell r="D12349">
            <v>11</v>
          </cell>
          <cell r="E12349" t="str">
            <v>F</v>
          </cell>
        </row>
        <row r="12350">
          <cell r="B12350" t="str">
            <v>F521650</v>
          </cell>
          <cell r="C12350" t="str">
            <v>F521650</v>
          </cell>
          <cell r="D12350">
            <v>11</v>
          </cell>
          <cell r="E12350" t="str">
            <v>F</v>
          </cell>
        </row>
        <row r="12351">
          <cell r="B12351" t="str">
            <v>F521651</v>
          </cell>
          <cell r="C12351" t="str">
            <v>F521651</v>
          </cell>
          <cell r="D12351">
            <v>11</v>
          </cell>
          <cell r="E12351" t="str">
            <v>F</v>
          </cell>
        </row>
        <row r="12352">
          <cell r="B12352" t="str">
            <v>F521652</v>
          </cell>
          <cell r="C12352" t="str">
            <v>F521652</v>
          </cell>
          <cell r="D12352">
            <v>11</v>
          </cell>
          <cell r="E12352" t="str">
            <v>F</v>
          </cell>
        </row>
        <row r="12353">
          <cell r="B12353" t="str">
            <v>F521653</v>
          </cell>
          <cell r="C12353" t="str">
            <v>F521653</v>
          </cell>
          <cell r="D12353">
            <v>11</v>
          </cell>
          <cell r="E12353" t="str">
            <v>F</v>
          </cell>
        </row>
        <row r="12354">
          <cell r="B12354" t="str">
            <v>F521795</v>
          </cell>
          <cell r="C12354" t="str">
            <v>F521795</v>
          </cell>
          <cell r="D12354">
            <v>11</v>
          </cell>
          <cell r="E12354" t="str">
            <v>F</v>
          </cell>
        </row>
        <row r="12355">
          <cell r="B12355" t="str">
            <v>F521868</v>
          </cell>
          <cell r="C12355" t="str">
            <v>F521868</v>
          </cell>
          <cell r="D12355">
            <v>11</v>
          </cell>
          <cell r="E12355" t="str">
            <v>F</v>
          </cell>
        </row>
        <row r="12356">
          <cell r="B12356" t="str">
            <v>F521869</v>
          </cell>
          <cell r="C12356" t="str">
            <v>F521869</v>
          </cell>
          <cell r="D12356">
            <v>11</v>
          </cell>
          <cell r="E12356" t="str">
            <v>F</v>
          </cell>
        </row>
        <row r="12357">
          <cell r="B12357" t="str">
            <v>F521870</v>
          </cell>
          <cell r="C12357" t="str">
            <v>F521870</v>
          </cell>
          <cell r="D12357">
            <v>11</v>
          </cell>
          <cell r="E12357" t="str">
            <v>F</v>
          </cell>
        </row>
        <row r="12358">
          <cell r="B12358" t="str">
            <v>F521871</v>
          </cell>
          <cell r="C12358" t="str">
            <v>F521871</v>
          </cell>
          <cell r="D12358">
            <v>11</v>
          </cell>
          <cell r="E12358" t="str">
            <v>F</v>
          </cell>
        </row>
        <row r="12359">
          <cell r="B12359" t="str">
            <v>F521872</v>
          </cell>
          <cell r="C12359" t="str">
            <v>F521872</v>
          </cell>
          <cell r="D12359">
            <v>11</v>
          </cell>
          <cell r="E12359" t="str">
            <v>F</v>
          </cell>
        </row>
        <row r="12360">
          <cell r="B12360" t="str">
            <v>F521878</v>
          </cell>
          <cell r="C12360" t="str">
            <v>F521878</v>
          </cell>
          <cell r="D12360">
            <v>11</v>
          </cell>
          <cell r="E12360" t="str">
            <v>F</v>
          </cell>
        </row>
        <row r="12361">
          <cell r="B12361" t="str">
            <v>F525242</v>
          </cell>
          <cell r="C12361" t="str">
            <v>F525242</v>
          </cell>
          <cell r="D12361">
            <v>11</v>
          </cell>
          <cell r="E12361" t="str">
            <v>F</v>
          </cell>
        </row>
        <row r="12362">
          <cell r="B12362" t="str">
            <v>F525243</v>
          </cell>
          <cell r="C12362" t="str">
            <v>F525243</v>
          </cell>
          <cell r="D12362">
            <v>11</v>
          </cell>
          <cell r="E12362" t="str">
            <v>F</v>
          </cell>
        </row>
        <row r="12363">
          <cell r="B12363" t="str">
            <v>F525244</v>
          </cell>
          <cell r="C12363" t="str">
            <v>F525244</v>
          </cell>
          <cell r="D12363">
            <v>11</v>
          </cell>
          <cell r="E12363" t="str">
            <v>F</v>
          </cell>
        </row>
        <row r="12364">
          <cell r="B12364" t="str">
            <v>F525862</v>
          </cell>
          <cell r="C12364" t="str">
            <v>F525862</v>
          </cell>
          <cell r="D12364">
            <v>11</v>
          </cell>
          <cell r="E12364" t="str">
            <v>F</v>
          </cell>
        </row>
        <row r="12365">
          <cell r="B12365" t="str">
            <v>F526180</v>
          </cell>
          <cell r="C12365" t="str">
            <v>F526180</v>
          </cell>
          <cell r="D12365">
            <v>11</v>
          </cell>
          <cell r="E12365" t="str">
            <v>F</v>
          </cell>
        </row>
        <row r="12366">
          <cell r="B12366" t="str">
            <v>F526181</v>
          </cell>
          <cell r="C12366" t="str">
            <v>F526181</v>
          </cell>
          <cell r="D12366">
            <v>11</v>
          </cell>
          <cell r="E12366" t="str">
            <v>F</v>
          </cell>
        </row>
        <row r="12367">
          <cell r="B12367" t="str">
            <v>F526182</v>
          </cell>
          <cell r="C12367" t="str">
            <v>F526182</v>
          </cell>
          <cell r="D12367">
            <v>11</v>
          </cell>
          <cell r="E12367" t="str">
            <v>F</v>
          </cell>
        </row>
        <row r="12368">
          <cell r="B12368" t="str">
            <v>F526498</v>
          </cell>
          <cell r="C12368" t="str">
            <v>F526498</v>
          </cell>
          <cell r="D12368">
            <v>11</v>
          </cell>
          <cell r="E12368" t="str">
            <v>F</v>
          </cell>
        </row>
        <row r="12369">
          <cell r="B12369" t="str">
            <v>F526499</v>
          </cell>
          <cell r="C12369" t="str">
            <v>F526499</v>
          </cell>
          <cell r="D12369">
            <v>11</v>
          </cell>
          <cell r="E12369" t="str">
            <v>F</v>
          </cell>
        </row>
        <row r="12370">
          <cell r="B12370" t="str">
            <v>1000TRSAFETY</v>
          </cell>
          <cell r="C12370" t="str">
            <v>TRSAFETY</v>
          </cell>
          <cell r="D12370">
            <v>10</v>
          </cell>
          <cell r="E12370" t="str">
            <v>G</v>
          </cell>
        </row>
        <row r="12371">
          <cell r="B12371" t="str">
            <v>F501722</v>
          </cell>
          <cell r="C12371" t="str">
            <v>F501722</v>
          </cell>
          <cell r="D12371">
            <v>11</v>
          </cell>
          <cell r="E12371" t="str">
            <v>F</v>
          </cell>
        </row>
        <row r="12372">
          <cell r="B12372" t="str">
            <v>F501725</v>
          </cell>
          <cell r="C12372" t="str">
            <v>F501725</v>
          </cell>
          <cell r="D12372">
            <v>11</v>
          </cell>
          <cell r="E12372" t="str">
            <v>F</v>
          </cell>
        </row>
        <row r="12373">
          <cell r="B12373" t="str">
            <v>F522367</v>
          </cell>
          <cell r="C12373" t="str">
            <v>F522367</v>
          </cell>
          <cell r="D12373">
            <v>11</v>
          </cell>
          <cell r="E12373" t="str">
            <v>F</v>
          </cell>
        </row>
        <row r="12374">
          <cell r="B12374" t="str">
            <v>F522368</v>
          </cell>
          <cell r="C12374" t="str">
            <v>F522368</v>
          </cell>
          <cell r="D12374">
            <v>11</v>
          </cell>
          <cell r="E12374" t="str">
            <v>F</v>
          </cell>
        </row>
        <row r="12375">
          <cell r="B12375" t="str">
            <v>F522370</v>
          </cell>
          <cell r="C12375" t="str">
            <v>F522370</v>
          </cell>
          <cell r="D12375">
            <v>11</v>
          </cell>
          <cell r="E12375" t="str">
            <v>F</v>
          </cell>
        </row>
        <row r="12376">
          <cell r="B12376" t="str">
            <v>F522371</v>
          </cell>
          <cell r="C12376" t="str">
            <v>F522371</v>
          </cell>
          <cell r="D12376">
            <v>11</v>
          </cell>
          <cell r="E12376" t="str">
            <v>F</v>
          </cell>
        </row>
        <row r="12377">
          <cell r="B12377" t="str">
            <v>F522372</v>
          </cell>
          <cell r="C12377" t="str">
            <v>F522372</v>
          </cell>
          <cell r="D12377">
            <v>11</v>
          </cell>
          <cell r="E12377" t="str">
            <v>F</v>
          </cell>
        </row>
        <row r="12378">
          <cell r="B12378" t="str">
            <v>F522373</v>
          </cell>
          <cell r="C12378" t="str">
            <v>F522373</v>
          </cell>
          <cell r="D12378">
            <v>11</v>
          </cell>
          <cell r="E12378" t="str">
            <v>F</v>
          </cell>
        </row>
        <row r="12379">
          <cell r="B12379" t="str">
            <v>F522515</v>
          </cell>
          <cell r="C12379" t="str">
            <v>F522515</v>
          </cell>
          <cell r="D12379">
            <v>11</v>
          </cell>
          <cell r="E12379" t="str">
            <v>F</v>
          </cell>
        </row>
        <row r="12380">
          <cell r="B12380" t="str">
            <v>F522588</v>
          </cell>
          <cell r="C12380" t="str">
            <v>F522588</v>
          </cell>
          <cell r="D12380">
            <v>11</v>
          </cell>
          <cell r="E12380" t="str">
            <v>F</v>
          </cell>
        </row>
        <row r="12381">
          <cell r="B12381" t="str">
            <v>F522589</v>
          </cell>
          <cell r="C12381" t="str">
            <v>F522589</v>
          </cell>
          <cell r="D12381">
            <v>11</v>
          </cell>
          <cell r="E12381" t="str">
            <v>F</v>
          </cell>
        </row>
        <row r="12382">
          <cell r="B12382" t="str">
            <v>F522591</v>
          </cell>
          <cell r="C12382" t="str">
            <v>F522591</v>
          </cell>
          <cell r="D12382">
            <v>11</v>
          </cell>
          <cell r="E12382" t="str">
            <v>F</v>
          </cell>
        </row>
        <row r="12383">
          <cell r="B12383" t="str">
            <v>F522592</v>
          </cell>
          <cell r="C12383" t="str">
            <v>F522592</v>
          </cell>
          <cell r="D12383">
            <v>11</v>
          </cell>
          <cell r="E12383" t="str">
            <v>F</v>
          </cell>
        </row>
        <row r="12384">
          <cell r="B12384" t="str">
            <v>F525239</v>
          </cell>
          <cell r="C12384" t="str">
            <v>F525239</v>
          </cell>
          <cell r="D12384">
            <v>11</v>
          </cell>
          <cell r="E12384" t="str">
            <v>F</v>
          </cell>
        </row>
        <row r="12385">
          <cell r="B12385" t="str">
            <v>F525240</v>
          </cell>
          <cell r="C12385" t="str">
            <v>F525240</v>
          </cell>
          <cell r="D12385">
            <v>11</v>
          </cell>
          <cell r="E12385" t="str">
            <v>F</v>
          </cell>
        </row>
        <row r="12386">
          <cell r="B12386" t="str">
            <v>F525241</v>
          </cell>
          <cell r="C12386" t="str">
            <v>F525241</v>
          </cell>
          <cell r="D12386">
            <v>11</v>
          </cell>
          <cell r="E12386" t="str">
            <v>F</v>
          </cell>
        </row>
        <row r="12387">
          <cell r="B12387" t="str">
            <v>F525863</v>
          </cell>
          <cell r="C12387" t="str">
            <v>F525863</v>
          </cell>
          <cell r="D12387">
            <v>11</v>
          </cell>
          <cell r="E12387" t="str">
            <v>F</v>
          </cell>
        </row>
        <row r="12388">
          <cell r="B12388" t="str">
            <v>F526179</v>
          </cell>
          <cell r="C12388" t="str">
            <v>F526179</v>
          </cell>
          <cell r="D12388">
            <v>11</v>
          </cell>
          <cell r="E12388" t="str">
            <v>F</v>
          </cell>
        </row>
        <row r="12389">
          <cell r="B12389" t="str">
            <v>1000TRTOOLS</v>
          </cell>
          <cell r="C12389" t="str">
            <v>TRTOOLS</v>
          </cell>
          <cell r="D12389">
            <v>8</v>
          </cell>
          <cell r="E12389" t="str">
            <v>G</v>
          </cell>
        </row>
        <row r="12390">
          <cell r="B12390" t="str">
            <v>F500327</v>
          </cell>
          <cell r="C12390" t="str">
            <v>F500327</v>
          </cell>
          <cell r="D12390">
            <v>9</v>
          </cell>
          <cell r="E12390" t="str">
            <v>F</v>
          </cell>
        </row>
        <row r="12391">
          <cell r="B12391" t="str">
            <v>F500328</v>
          </cell>
          <cell r="C12391" t="str">
            <v>F500328</v>
          </cell>
          <cell r="D12391">
            <v>9</v>
          </cell>
          <cell r="E12391" t="str">
            <v>F</v>
          </cell>
        </row>
        <row r="12392">
          <cell r="B12392" t="str">
            <v>F500329</v>
          </cell>
          <cell r="C12392" t="str">
            <v>F500329</v>
          </cell>
          <cell r="D12392">
            <v>9</v>
          </cell>
          <cell r="E12392" t="str">
            <v>F</v>
          </cell>
        </row>
        <row r="12393">
          <cell r="B12393" t="str">
            <v>F500330</v>
          </cell>
          <cell r="C12393" t="str">
            <v>F500330</v>
          </cell>
          <cell r="D12393">
            <v>9</v>
          </cell>
          <cell r="E12393" t="str">
            <v>F</v>
          </cell>
        </row>
        <row r="12394">
          <cell r="B12394" t="str">
            <v>F500331</v>
          </cell>
          <cell r="C12394" t="str">
            <v>F500331</v>
          </cell>
          <cell r="D12394">
            <v>9</v>
          </cell>
          <cell r="E12394" t="str">
            <v>F</v>
          </cell>
        </row>
        <row r="12395">
          <cell r="B12395" t="str">
            <v>F500332</v>
          </cell>
          <cell r="C12395" t="str">
            <v>F500332</v>
          </cell>
          <cell r="D12395">
            <v>9</v>
          </cell>
          <cell r="E12395" t="str">
            <v>F</v>
          </cell>
        </row>
        <row r="12396">
          <cell r="B12396" t="str">
            <v>F500333</v>
          </cell>
          <cell r="C12396" t="str">
            <v>F500333</v>
          </cell>
          <cell r="D12396">
            <v>9</v>
          </cell>
          <cell r="E12396" t="str">
            <v>F</v>
          </cell>
        </row>
        <row r="12397">
          <cell r="B12397" t="str">
            <v>F500334</v>
          </cell>
          <cell r="C12397" t="str">
            <v>F500334</v>
          </cell>
          <cell r="D12397">
            <v>9</v>
          </cell>
          <cell r="E12397" t="str">
            <v>F</v>
          </cell>
        </row>
        <row r="12398">
          <cell r="B12398" t="str">
            <v>1000RLC</v>
          </cell>
          <cell r="C12398" t="str">
            <v>RLC</v>
          </cell>
          <cell r="D12398">
            <v>4</v>
          </cell>
          <cell r="E12398" t="str">
            <v>G</v>
          </cell>
        </row>
        <row r="12399">
          <cell r="B12399" t="str">
            <v>F500023</v>
          </cell>
          <cell r="C12399" t="str">
            <v>F500023</v>
          </cell>
          <cell r="D12399">
            <v>5</v>
          </cell>
          <cell r="E12399" t="str">
            <v>F</v>
          </cell>
        </row>
        <row r="12400">
          <cell r="B12400" t="str">
            <v>F500024</v>
          </cell>
          <cell r="C12400" t="str">
            <v>F500024</v>
          </cell>
          <cell r="D12400">
            <v>5</v>
          </cell>
          <cell r="E12400" t="str">
            <v>F</v>
          </cell>
        </row>
        <row r="12401">
          <cell r="B12401" t="str">
            <v>F500026</v>
          </cell>
          <cell r="C12401" t="str">
            <v>F500026</v>
          </cell>
          <cell r="D12401">
            <v>5</v>
          </cell>
          <cell r="E12401" t="str">
            <v>F</v>
          </cell>
        </row>
        <row r="12402">
          <cell r="B12402" t="str">
            <v>F500029</v>
          </cell>
          <cell r="C12402" t="str">
            <v>F500029</v>
          </cell>
          <cell r="D12402">
            <v>5</v>
          </cell>
          <cell r="E12402" t="str">
            <v>F</v>
          </cell>
        </row>
        <row r="12403">
          <cell r="B12403" t="str">
            <v>F500030</v>
          </cell>
          <cell r="C12403" t="str">
            <v>F500030</v>
          </cell>
          <cell r="D12403">
            <v>5</v>
          </cell>
          <cell r="E12403" t="str">
            <v>F</v>
          </cell>
        </row>
        <row r="12404">
          <cell r="B12404" t="str">
            <v>F500031</v>
          </cell>
          <cell r="C12404" t="str">
            <v>F500031</v>
          </cell>
          <cell r="D12404">
            <v>5</v>
          </cell>
          <cell r="E12404" t="str">
            <v>F</v>
          </cell>
        </row>
        <row r="12405">
          <cell r="B12405" t="str">
            <v>F500032</v>
          </cell>
          <cell r="C12405" t="str">
            <v>F500032</v>
          </cell>
          <cell r="D12405">
            <v>5</v>
          </cell>
          <cell r="E12405" t="str">
            <v>F</v>
          </cell>
        </row>
        <row r="12406">
          <cell r="B12406" t="str">
            <v>F500033</v>
          </cell>
          <cell r="C12406" t="str">
            <v>F500033</v>
          </cell>
          <cell r="D12406">
            <v>5</v>
          </cell>
          <cell r="E12406" t="str">
            <v>F</v>
          </cell>
        </row>
        <row r="12407">
          <cell r="B12407" t="str">
            <v>F500051</v>
          </cell>
          <cell r="C12407" t="str">
            <v>F500051</v>
          </cell>
          <cell r="D12407">
            <v>5</v>
          </cell>
          <cell r="E12407" t="str">
            <v>F</v>
          </cell>
        </row>
        <row r="12408">
          <cell r="B12408" t="str">
            <v>F500053</v>
          </cell>
          <cell r="C12408" t="str">
            <v>F500053</v>
          </cell>
          <cell r="D12408">
            <v>5</v>
          </cell>
          <cell r="E12408" t="str">
            <v>F</v>
          </cell>
        </row>
        <row r="12409">
          <cell r="B12409" t="str">
            <v>F500054</v>
          </cell>
          <cell r="C12409" t="str">
            <v>F500054</v>
          </cell>
          <cell r="D12409">
            <v>5</v>
          </cell>
          <cell r="E12409" t="str">
            <v>F</v>
          </cell>
        </row>
        <row r="12410">
          <cell r="B12410" t="str">
            <v>F500055</v>
          </cell>
          <cell r="C12410" t="str">
            <v>F500055</v>
          </cell>
          <cell r="D12410">
            <v>5</v>
          </cell>
          <cell r="E12410" t="str">
            <v>F</v>
          </cell>
        </row>
        <row r="12411">
          <cell r="B12411" t="str">
            <v>F500056</v>
          </cell>
          <cell r="C12411" t="str">
            <v>F500056</v>
          </cell>
          <cell r="D12411">
            <v>5</v>
          </cell>
          <cell r="E12411" t="str">
            <v>F</v>
          </cell>
        </row>
        <row r="12412">
          <cell r="B12412" t="str">
            <v>F500135</v>
          </cell>
          <cell r="C12412" t="str">
            <v>F500135</v>
          </cell>
          <cell r="D12412">
            <v>5</v>
          </cell>
          <cell r="E12412" t="str">
            <v>F</v>
          </cell>
        </row>
        <row r="12413">
          <cell r="B12413" t="str">
            <v>F500136</v>
          </cell>
          <cell r="C12413" t="str">
            <v>F500136</v>
          </cell>
          <cell r="D12413">
            <v>5</v>
          </cell>
          <cell r="E12413" t="str">
            <v>F</v>
          </cell>
        </row>
        <row r="12414">
          <cell r="B12414" t="str">
            <v>F520120</v>
          </cell>
          <cell r="C12414" t="str">
            <v>F520120</v>
          </cell>
          <cell r="D12414">
            <v>5</v>
          </cell>
          <cell r="E12414" t="str">
            <v>F</v>
          </cell>
        </row>
        <row r="12415">
          <cell r="B12415" t="str">
            <v>F520126</v>
          </cell>
          <cell r="C12415" t="str">
            <v>F520126</v>
          </cell>
          <cell r="D12415">
            <v>5</v>
          </cell>
          <cell r="E12415" t="str">
            <v>F</v>
          </cell>
        </row>
        <row r="12416">
          <cell r="B12416" t="str">
            <v>F520195</v>
          </cell>
          <cell r="C12416" t="str">
            <v>F520195</v>
          </cell>
          <cell r="D12416">
            <v>5</v>
          </cell>
          <cell r="E12416" t="str">
            <v>F</v>
          </cell>
        </row>
        <row r="12417">
          <cell r="B12417" t="str">
            <v>F520650</v>
          </cell>
          <cell r="C12417" t="str">
            <v>F520650</v>
          </cell>
          <cell r="D12417">
            <v>5</v>
          </cell>
          <cell r="E12417" t="str">
            <v>F</v>
          </cell>
        </row>
        <row r="12418">
          <cell r="B12418" t="str">
            <v>F520842</v>
          </cell>
          <cell r="C12418" t="str">
            <v>F520842</v>
          </cell>
          <cell r="D12418">
            <v>5</v>
          </cell>
          <cell r="E12418" t="str">
            <v>F</v>
          </cell>
        </row>
        <row r="12419">
          <cell r="B12419" t="str">
            <v>F521202</v>
          </cell>
          <cell r="C12419" t="str">
            <v>F521202</v>
          </cell>
          <cell r="D12419">
            <v>5</v>
          </cell>
          <cell r="E12419" t="str">
            <v>F</v>
          </cell>
        </row>
        <row r="12420">
          <cell r="B12420" t="str">
            <v>F521562</v>
          </cell>
          <cell r="C12420" t="str">
            <v>F521562</v>
          </cell>
          <cell r="D12420">
            <v>5</v>
          </cell>
          <cell r="E12420" t="str">
            <v>F</v>
          </cell>
        </row>
        <row r="12421">
          <cell r="B12421" t="str">
            <v>F521922</v>
          </cell>
          <cell r="C12421" t="str">
            <v>F521922</v>
          </cell>
          <cell r="D12421">
            <v>5</v>
          </cell>
          <cell r="E12421" t="str">
            <v>F</v>
          </cell>
        </row>
        <row r="12422">
          <cell r="B12422" t="str">
            <v>F522282</v>
          </cell>
          <cell r="C12422" t="str">
            <v>F522282</v>
          </cell>
          <cell r="D12422">
            <v>5</v>
          </cell>
          <cell r="E12422" t="str">
            <v>F</v>
          </cell>
        </row>
        <row r="12423">
          <cell r="B12423" t="str">
            <v>F523267</v>
          </cell>
          <cell r="C12423" t="str">
            <v>F523267</v>
          </cell>
          <cell r="D12423">
            <v>5</v>
          </cell>
          <cell r="E12423" t="str">
            <v>F</v>
          </cell>
        </row>
        <row r="12424">
          <cell r="B12424" t="str">
            <v>F523393</v>
          </cell>
          <cell r="C12424" t="str">
            <v>F523393</v>
          </cell>
          <cell r="D12424">
            <v>5</v>
          </cell>
          <cell r="E12424" t="str">
            <v>F</v>
          </cell>
        </row>
        <row r="12425">
          <cell r="B12425" t="str">
            <v>F523404</v>
          </cell>
          <cell r="C12425" t="str">
            <v>F523404</v>
          </cell>
          <cell r="D12425">
            <v>5</v>
          </cell>
          <cell r="E12425" t="str">
            <v>F</v>
          </cell>
        </row>
        <row r="12426">
          <cell r="B12426" t="str">
            <v>F523409</v>
          </cell>
          <cell r="C12426" t="str">
            <v>F523409</v>
          </cell>
          <cell r="D12426">
            <v>5</v>
          </cell>
          <cell r="E12426" t="str">
            <v>F</v>
          </cell>
        </row>
        <row r="12427">
          <cell r="B12427" t="str">
            <v>F523426</v>
          </cell>
          <cell r="C12427" t="str">
            <v>F523426</v>
          </cell>
          <cell r="D12427">
            <v>5</v>
          </cell>
          <cell r="E12427" t="str">
            <v>F</v>
          </cell>
        </row>
        <row r="12428">
          <cell r="B12428" t="str">
            <v>F526008</v>
          </cell>
          <cell r="C12428" t="str">
            <v>F526008</v>
          </cell>
          <cell r="D12428">
            <v>5</v>
          </cell>
          <cell r="E12428" t="str">
            <v>F</v>
          </cell>
        </row>
        <row r="12429">
          <cell r="B12429" t="str">
            <v>1000GGRINCODE</v>
          </cell>
          <cell r="C12429" t="str">
            <v>GGRINCODE</v>
          </cell>
          <cell r="D12429">
            <v>6</v>
          </cell>
          <cell r="E12429" t="str">
            <v>G</v>
          </cell>
        </row>
        <row r="12430">
          <cell r="B12430" t="str">
            <v>F520114</v>
          </cell>
          <cell r="C12430" t="str">
            <v>F520114</v>
          </cell>
          <cell r="D12430">
            <v>7</v>
          </cell>
          <cell r="E12430" t="str">
            <v>F</v>
          </cell>
        </row>
        <row r="12431">
          <cell r="B12431" t="str">
            <v>F520117</v>
          </cell>
          <cell r="C12431" t="str">
            <v>F520117</v>
          </cell>
          <cell r="D12431">
            <v>7</v>
          </cell>
          <cell r="E12431" t="str">
            <v>F</v>
          </cell>
        </row>
        <row r="12432">
          <cell r="B12432" t="str">
            <v>F520123</v>
          </cell>
          <cell r="C12432" t="str">
            <v>F520123</v>
          </cell>
          <cell r="D12432">
            <v>7</v>
          </cell>
          <cell r="E12432" t="str">
            <v>F</v>
          </cell>
        </row>
        <row r="12433">
          <cell r="B12433" t="str">
            <v>F520134</v>
          </cell>
          <cell r="C12433" t="str">
            <v>F520134</v>
          </cell>
          <cell r="D12433">
            <v>7</v>
          </cell>
          <cell r="E12433" t="str">
            <v>F</v>
          </cell>
        </row>
        <row r="12434">
          <cell r="B12434" t="str">
            <v>F520150</v>
          </cell>
          <cell r="C12434" t="str">
            <v>F520150</v>
          </cell>
          <cell r="D12434">
            <v>7</v>
          </cell>
          <cell r="E12434" t="str">
            <v>F</v>
          </cell>
        </row>
        <row r="12435">
          <cell r="B12435" t="str">
            <v>F521079</v>
          </cell>
          <cell r="C12435" t="str">
            <v>F521079</v>
          </cell>
          <cell r="D12435">
            <v>7</v>
          </cell>
          <cell r="E12435" t="str">
            <v>F</v>
          </cell>
        </row>
        <row r="12436">
          <cell r="B12436" t="str">
            <v>F521439</v>
          </cell>
          <cell r="C12436" t="str">
            <v>F521439</v>
          </cell>
          <cell r="D12436">
            <v>7</v>
          </cell>
          <cell r="E12436" t="str">
            <v>F</v>
          </cell>
        </row>
        <row r="12437">
          <cell r="B12437" t="str">
            <v>F521799</v>
          </cell>
          <cell r="C12437" t="str">
            <v>F521799</v>
          </cell>
          <cell r="D12437">
            <v>7</v>
          </cell>
          <cell r="E12437" t="str">
            <v>F</v>
          </cell>
        </row>
        <row r="12438">
          <cell r="B12438" t="str">
            <v>F522159</v>
          </cell>
          <cell r="C12438" t="str">
            <v>F522159</v>
          </cell>
          <cell r="D12438">
            <v>7</v>
          </cell>
          <cell r="E12438" t="str">
            <v>F</v>
          </cell>
        </row>
        <row r="12439">
          <cell r="B12439" t="str">
            <v>F522519</v>
          </cell>
          <cell r="C12439" t="str">
            <v>F522519</v>
          </cell>
          <cell r="D12439">
            <v>7</v>
          </cell>
          <cell r="E12439" t="str">
            <v>F</v>
          </cell>
        </row>
        <row r="12440">
          <cell r="B12440" t="str">
            <v>F526009</v>
          </cell>
          <cell r="C12440" t="str">
            <v>F526009</v>
          </cell>
          <cell r="D12440">
            <v>7</v>
          </cell>
          <cell r="E12440" t="str">
            <v>F</v>
          </cell>
        </row>
        <row r="12441">
          <cell r="B12441" t="str">
            <v>1000GCONANAAM</v>
          </cell>
          <cell r="C12441" t="str">
            <v>GCONANAAM</v>
          </cell>
          <cell r="D12441">
            <v>6</v>
          </cell>
          <cell r="E12441" t="str">
            <v>G</v>
          </cell>
        </row>
        <row r="12442">
          <cell r="B12442" t="str">
            <v>F520113</v>
          </cell>
          <cell r="C12442" t="str">
            <v>F520113</v>
          </cell>
          <cell r="D12442">
            <v>7</v>
          </cell>
          <cell r="E12442" t="str">
            <v>F</v>
          </cell>
        </row>
        <row r="12443">
          <cell r="B12443" t="str">
            <v>F520116</v>
          </cell>
          <cell r="C12443" t="str">
            <v>F520116</v>
          </cell>
          <cell r="D12443">
            <v>7</v>
          </cell>
          <cell r="E12443" t="str">
            <v>F</v>
          </cell>
        </row>
        <row r="12444">
          <cell r="B12444" t="str">
            <v>F520119</v>
          </cell>
          <cell r="C12444" t="str">
            <v>F520119</v>
          </cell>
          <cell r="D12444">
            <v>7</v>
          </cell>
          <cell r="E12444" t="str">
            <v>F</v>
          </cell>
        </row>
        <row r="12445">
          <cell r="B12445" t="str">
            <v>F520125</v>
          </cell>
          <cell r="C12445" t="str">
            <v>F520125</v>
          </cell>
          <cell r="D12445">
            <v>7</v>
          </cell>
          <cell r="E12445" t="str">
            <v>F</v>
          </cell>
        </row>
        <row r="12446">
          <cell r="B12446" t="str">
            <v>F521078</v>
          </cell>
          <cell r="C12446" t="str">
            <v>F521078</v>
          </cell>
          <cell r="D12446">
            <v>7</v>
          </cell>
          <cell r="E12446" t="str">
            <v>F</v>
          </cell>
        </row>
        <row r="12447">
          <cell r="B12447" t="str">
            <v>F521438</v>
          </cell>
          <cell r="C12447" t="str">
            <v>F521438</v>
          </cell>
          <cell r="D12447">
            <v>7</v>
          </cell>
          <cell r="E12447" t="str">
            <v>F</v>
          </cell>
        </row>
        <row r="12448">
          <cell r="B12448" t="str">
            <v>F521798</v>
          </cell>
          <cell r="C12448" t="str">
            <v>F521798</v>
          </cell>
          <cell r="D12448">
            <v>7</v>
          </cell>
          <cell r="E12448" t="str">
            <v>F</v>
          </cell>
        </row>
        <row r="12449">
          <cell r="B12449" t="str">
            <v>F522158</v>
          </cell>
          <cell r="C12449" t="str">
            <v>F522158</v>
          </cell>
          <cell r="D12449">
            <v>7</v>
          </cell>
          <cell r="E12449" t="str">
            <v>F</v>
          </cell>
        </row>
        <row r="12450">
          <cell r="B12450" t="str">
            <v>F522518</v>
          </cell>
          <cell r="C12450" t="str">
            <v>F522518</v>
          </cell>
          <cell r="D12450">
            <v>7</v>
          </cell>
          <cell r="E12450" t="str">
            <v>F</v>
          </cell>
        </row>
        <row r="12451">
          <cell r="B12451" t="str">
            <v>F526010</v>
          </cell>
          <cell r="C12451" t="str">
            <v>F526010</v>
          </cell>
          <cell r="D12451">
            <v>7</v>
          </cell>
          <cell r="E12451" t="str">
            <v>F</v>
          </cell>
        </row>
        <row r="12452">
          <cell r="B12452" t="str">
            <v>1000RRELSTDCOM</v>
          </cell>
          <cell r="C12452" t="str">
            <v>RRELSTDCOM</v>
          </cell>
          <cell r="D12452">
            <v>6</v>
          </cell>
          <cell r="E12452" t="str">
            <v>G</v>
          </cell>
        </row>
        <row r="12453">
          <cell r="B12453" t="str">
            <v>F525853</v>
          </cell>
          <cell r="C12453" t="str">
            <v>F525853</v>
          </cell>
          <cell r="D12453">
            <v>7</v>
          </cell>
          <cell r="E12453" t="str">
            <v>F</v>
          </cell>
        </row>
        <row r="12454">
          <cell r="B12454" t="str">
            <v>F525854</v>
          </cell>
          <cell r="C12454" t="str">
            <v>F525854</v>
          </cell>
          <cell r="D12454">
            <v>7</v>
          </cell>
          <cell r="E12454" t="str">
            <v>F</v>
          </cell>
        </row>
        <row r="12455">
          <cell r="B12455" t="str">
            <v>F525855</v>
          </cell>
          <cell r="C12455" t="str">
            <v>F525855</v>
          </cell>
          <cell r="D12455">
            <v>7</v>
          </cell>
          <cell r="E12455" t="str">
            <v>F</v>
          </cell>
        </row>
        <row r="12456">
          <cell r="B12456" t="str">
            <v>F525856</v>
          </cell>
          <cell r="C12456" t="str">
            <v>F525856</v>
          </cell>
          <cell r="D12456">
            <v>7</v>
          </cell>
          <cell r="E12456" t="str">
            <v>F</v>
          </cell>
        </row>
        <row r="12457">
          <cell r="B12457" t="str">
            <v>F525857</v>
          </cell>
          <cell r="C12457" t="str">
            <v>F525857</v>
          </cell>
          <cell r="D12457">
            <v>7</v>
          </cell>
          <cell r="E12457" t="str">
            <v>F</v>
          </cell>
        </row>
        <row r="12458">
          <cell r="B12458" t="str">
            <v>F525858</v>
          </cell>
          <cell r="C12458" t="str">
            <v>F525858</v>
          </cell>
          <cell r="D12458">
            <v>7</v>
          </cell>
          <cell r="E12458" t="str">
            <v>F</v>
          </cell>
        </row>
        <row r="12459">
          <cell r="B12459" t="str">
            <v>F525859</v>
          </cell>
          <cell r="C12459" t="str">
            <v>F525859</v>
          </cell>
          <cell r="D12459">
            <v>7</v>
          </cell>
          <cell r="E12459" t="str">
            <v>F</v>
          </cell>
        </row>
        <row r="12460">
          <cell r="B12460" t="str">
            <v>1000RPRJLIC</v>
          </cell>
          <cell r="C12460" t="str">
            <v>RPRJLIC</v>
          </cell>
          <cell r="D12460">
            <v>6</v>
          </cell>
          <cell r="E12460" t="str">
            <v>G</v>
          </cell>
        </row>
        <row r="12461">
          <cell r="B12461" t="str">
            <v>F521170</v>
          </cell>
          <cell r="C12461" t="str">
            <v>F521170</v>
          </cell>
          <cell r="D12461">
            <v>7</v>
          </cell>
          <cell r="E12461" t="str">
            <v>F</v>
          </cell>
        </row>
        <row r="12462">
          <cell r="B12462" t="str">
            <v>F521530</v>
          </cell>
          <cell r="C12462" t="str">
            <v>F521530</v>
          </cell>
          <cell r="D12462">
            <v>7</v>
          </cell>
          <cell r="E12462" t="str">
            <v>F</v>
          </cell>
        </row>
        <row r="12463">
          <cell r="B12463" t="str">
            <v>F521890</v>
          </cell>
          <cell r="C12463" t="str">
            <v>F521890</v>
          </cell>
          <cell r="D12463">
            <v>7</v>
          </cell>
          <cell r="E12463" t="str">
            <v>F</v>
          </cell>
        </row>
        <row r="12464">
          <cell r="B12464" t="str">
            <v>F522250</v>
          </cell>
          <cell r="C12464" t="str">
            <v>F522250</v>
          </cell>
          <cell r="D12464">
            <v>7</v>
          </cell>
          <cell r="E12464" t="str">
            <v>F</v>
          </cell>
        </row>
        <row r="12465">
          <cell r="B12465" t="str">
            <v>F522610</v>
          </cell>
          <cell r="C12465" t="str">
            <v>F522610</v>
          </cell>
          <cell r="D12465">
            <v>7</v>
          </cell>
          <cell r="E12465" t="str">
            <v>F</v>
          </cell>
        </row>
        <row r="12466">
          <cell r="B12466" t="str">
            <v>1000RTRNREGPC</v>
          </cell>
          <cell r="C12466" t="str">
            <v>RTRNREGPC</v>
          </cell>
          <cell r="D12466">
            <v>6</v>
          </cell>
          <cell r="E12466" t="str">
            <v>G</v>
          </cell>
        </row>
        <row r="12467">
          <cell r="B12467" t="str">
            <v>F500052</v>
          </cell>
          <cell r="C12467" t="str">
            <v>F500052</v>
          </cell>
          <cell r="D12467">
            <v>7</v>
          </cell>
          <cell r="E12467" t="str">
            <v>F</v>
          </cell>
        </row>
        <row r="12468">
          <cell r="B12468" t="str">
            <v>F520122</v>
          </cell>
          <cell r="C12468" t="str">
            <v>F520122</v>
          </cell>
          <cell r="D12468">
            <v>7</v>
          </cell>
          <cell r="E12468" t="str">
            <v>F</v>
          </cell>
        </row>
        <row r="12469">
          <cell r="B12469" t="str">
            <v>F520127</v>
          </cell>
          <cell r="C12469" t="str">
            <v>F520127</v>
          </cell>
          <cell r="D12469">
            <v>7</v>
          </cell>
          <cell r="E12469" t="str">
            <v>F</v>
          </cell>
        </row>
        <row r="12470">
          <cell r="B12470" t="str">
            <v>F520147</v>
          </cell>
          <cell r="C12470" t="str">
            <v>F520147</v>
          </cell>
          <cell r="D12470">
            <v>7</v>
          </cell>
          <cell r="E12470" t="str">
            <v>F</v>
          </cell>
        </row>
        <row r="12471">
          <cell r="B12471" t="str">
            <v>F520183</v>
          </cell>
          <cell r="C12471" t="str">
            <v>F520183</v>
          </cell>
          <cell r="D12471">
            <v>7</v>
          </cell>
          <cell r="E12471" t="str">
            <v>F</v>
          </cell>
        </row>
        <row r="12472">
          <cell r="B12472" t="str">
            <v>F520184</v>
          </cell>
          <cell r="C12472" t="str">
            <v>F520184</v>
          </cell>
          <cell r="D12472">
            <v>7</v>
          </cell>
          <cell r="E12472" t="str">
            <v>F</v>
          </cell>
        </row>
        <row r="12473">
          <cell r="B12473" t="str">
            <v>F520185</v>
          </cell>
          <cell r="C12473" t="str">
            <v>F520185</v>
          </cell>
          <cell r="D12473">
            <v>7</v>
          </cell>
          <cell r="E12473" t="str">
            <v>F</v>
          </cell>
        </row>
        <row r="12474">
          <cell r="B12474" t="str">
            <v>F520848</v>
          </cell>
          <cell r="C12474" t="str">
            <v>F520848</v>
          </cell>
          <cell r="D12474">
            <v>7</v>
          </cell>
          <cell r="E12474" t="str">
            <v>F</v>
          </cell>
        </row>
        <row r="12475">
          <cell r="B12475" t="str">
            <v>F521208</v>
          </cell>
          <cell r="C12475" t="str">
            <v>F521208</v>
          </cell>
          <cell r="D12475">
            <v>7</v>
          </cell>
          <cell r="E12475" t="str">
            <v>F</v>
          </cell>
        </row>
        <row r="12476">
          <cell r="B12476" t="str">
            <v>F521568</v>
          </cell>
          <cell r="C12476" t="str">
            <v>F521568</v>
          </cell>
          <cell r="D12476">
            <v>7</v>
          </cell>
          <cell r="E12476" t="str">
            <v>F</v>
          </cell>
        </row>
        <row r="12477">
          <cell r="B12477" t="str">
            <v>F521928</v>
          </cell>
          <cell r="C12477" t="str">
            <v>F521928</v>
          </cell>
          <cell r="D12477">
            <v>7</v>
          </cell>
          <cell r="E12477" t="str">
            <v>F</v>
          </cell>
        </row>
        <row r="12478">
          <cell r="B12478" t="str">
            <v>F522288</v>
          </cell>
          <cell r="C12478" t="str">
            <v>F522288</v>
          </cell>
          <cell r="D12478">
            <v>7</v>
          </cell>
          <cell r="E12478" t="str">
            <v>F</v>
          </cell>
        </row>
        <row r="12479">
          <cell r="B12479" t="str">
            <v>F526011</v>
          </cell>
          <cell r="C12479" t="str">
            <v>F526011</v>
          </cell>
          <cell r="D12479">
            <v>7</v>
          </cell>
          <cell r="E12479" t="str">
            <v>F</v>
          </cell>
        </row>
        <row r="12480">
          <cell r="B12480" t="str">
            <v>1000ADVTECH</v>
          </cell>
          <cell r="C12480" t="str">
            <v>ADVTECH</v>
          </cell>
          <cell r="D12480">
            <v>4</v>
          </cell>
          <cell r="E12480" t="str">
            <v>G</v>
          </cell>
        </row>
        <row r="12481">
          <cell r="B12481" t="str">
            <v>1000EENGADV</v>
          </cell>
          <cell r="C12481" t="str">
            <v>EENGADV</v>
          </cell>
          <cell r="D12481">
            <v>6</v>
          </cell>
          <cell r="E12481" t="str">
            <v>G</v>
          </cell>
        </row>
        <row r="12482">
          <cell r="B12482" t="str">
            <v>F500126</v>
          </cell>
          <cell r="C12482" t="str">
            <v>F500126</v>
          </cell>
          <cell r="D12482">
            <v>7</v>
          </cell>
          <cell r="E12482" t="str">
            <v>F</v>
          </cell>
        </row>
        <row r="12483">
          <cell r="B12483" t="str">
            <v>F500128</v>
          </cell>
          <cell r="C12483" t="str">
            <v>F500128</v>
          </cell>
          <cell r="D12483">
            <v>7</v>
          </cell>
          <cell r="E12483" t="str">
            <v>F</v>
          </cell>
        </row>
        <row r="12484">
          <cell r="B12484" t="str">
            <v>F520102</v>
          </cell>
          <cell r="C12484" t="str">
            <v>F520102</v>
          </cell>
          <cell r="D12484">
            <v>7</v>
          </cell>
          <cell r="E12484" t="str">
            <v>F</v>
          </cell>
        </row>
        <row r="12485">
          <cell r="B12485" t="str">
            <v>F520129</v>
          </cell>
          <cell r="C12485" t="str">
            <v>F520129</v>
          </cell>
          <cell r="D12485">
            <v>7</v>
          </cell>
          <cell r="E12485" t="str">
            <v>F</v>
          </cell>
        </row>
        <row r="12486">
          <cell r="B12486" t="str">
            <v>F520138</v>
          </cell>
          <cell r="C12486" t="str">
            <v>F520138</v>
          </cell>
          <cell r="D12486">
            <v>7</v>
          </cell>
          <cell r="E12486" t="str">
            <v>F</v>
          </cell>
        </row>
        <row r="12487">
          <cell r="B12487" t="str">
            <v>F520651</v>
          </cell>
          <cell r="C12487" t="str">
            <v>F520651</v>
          </cell>
          <cell r="D12487">
            <v>7</v>
          </cell>
          <cell r="E12487" t="str">
            <v>F</v>
          </cell>
        </row>
        <row r="12488">
          <cell r="B12488" t="str">
            <v>F520864</v>
          </cell>
          <cell r="C12488" t="str">
            <v>F520864</v>
          </cell>
          <cell r="D12488">
            <v>7</v>
          </cell>
          <cell r="E12488" t="str">
            <v>F</v>
          </cell>
        </row>
        <row r="12489">
          <cell r="B12489" t="str">
            <v>F521224</v>
          </cell>
          <cell r="C12489" t="str">
            <v>F521224</v>
          </cell>
          <cell r="D12489">
            <v>7</v>
          </cell>
          <cell r="E12489" t="str">
            <v>F</v>
          </cell>
        </row>
        <row r="12490">
          <cell r="B12490" t="str">
            <v>F521584</v>
          </cell>
          <cell r="C12490" t="str">
            <v>F521584</v>
          </cell>
          <cell r="D12490">
            <v>7</v>
          </cell>
          <cell r="E12490" t="str">
            <v>F</v>
          </cell>
        </row>
        <row r="12491">
          <cell r="B12491" t="str">
            <v>F521944</v>
          </cell>
          <cell r="C12491" t="str">
            <v>F521944</v>
          </cell>
          <cell r="D12491">
            <v>7</v>
          </cell>
          <cell r="E12491" t="str">
            <v>F</v>
          </cell>
        </row>
        <row r="12492">
          <cell r="B12492" t="str">
            <v>F522304</v>
          </cell>
          <cell r="C12492" t="str">
            <v>F522304</v>
          </cell>
          <cell r="D12492">
            <v>7</v>
          </cell>
          <cell r="E12492" t="str">
            <v>F</v>
          </cell>
        </row>
        <row r="12493">
          <cell r="B12493" t="str">
            <v>F522701</v>
          </cell>
          <cell r="C12493" t="str">
            <v>F522701</v>
          </cell>
          <cell r="D12493">
            <v>7</v>
          </cell>
          <cell r="E12493" t="str">
            <v>F</v>
          </cell>
        </row>
        <row r="12494">
          <cell r="B12494" t="str">
            <v>F523271</v>
          </cell>
          <cell r="C12494" t="str">
            <v>F523271</v>
          </cell>
          <cell r="D12494">
            <v>7</v>
          </cell>
          <cell r="E12494" t="str">
            <v>F</v>
          </cell>
        </row>
        <row r="12495">
          <cell r="B12495" t="str">
            <v>F523391</v>
          </cell>
          <cell r="C12495" t="str">
            <v>F523391</v>
          </cell>
          <cell r="D12495">
            <v>7</v>
          </cell>
          <cell r="E12495" t="str">
            <v>F</v>
          </cell>
        </row>
        <row r="12496">
          <cell r="B12496" t="str">
            <v>F525755</v>
          </cell>
          <cell r="C12496" t="str">
            <v>F525755</v>
          </cell>
          <cell r="D12496">
            <v>7</v>
          </cell>
          <cell r="E12496" t="str">
            <v>F</v>
          </cell>
        </row>
        <row r="12497">
          <cell r="B12497" t="str">
            <v>F526567</v>
          </cell>
          <cell r="C12497" t="str">
            <v>F526567</v>
          </cell>
          <cell r="D12497">
            <v>7</v>
          </cell>
          <cell r="E12497" t="str">
            <v>F</v>
          </cell>
        </row>
        <row r="12498">
          <cell r="B12498" t="str">
            <v>F526568</v>
          </cell>
          <cell r="C12498" t="str">
            <v>F526568</v>
          </cell>
          <cell r="D12498">
            <v>7</v>
          </cell>
          <cell r="E12498" t="str">
            <v>F</v>
          </cell>
        </row>
        <row r="12499">
          <cell r="B12499" t="str">
            <v>1000EDRAUTO</v>
          </cell>
          <cell r="C12499" t="str">
            <v>EDRAUTO</v>
          </cell>
          <cell r="D12499">
            <v>8</v>
          </cell>
          <cell r="E12499" t="str">
            <v>G</v>
          </cell>
        </row>
        <row r="12500">
          <cell r="B12500" t="str">
            <v>F500169</v>
          </cell>
          <cell r="C12500" t="str">
            <v>F500169</v>
          </cell>
          <cell r="D12500">
            <v>9</v>
          </cell>
          <cell r="E12500" t="str">
            <v>F</v>
          </cell>
        </row>
        <row r="12501">
          <cell r="B12501" t="str">
            <v>F500170</v>
          </cell>
          <cell r="C12501" t="str">
            <v>F500170</v>
          </cell>
          <cell r="D12501">
            <v>9</v>
          </cell>
          <cell r="E12501" t="str">
            <v>F</v>
          </cell>
        </row>
        <row r="12502">
          <cell r="B12502" t="str">
            <v>F500171</v>
          </cell>
          <cell r="C12502" t="str">
            <v>F500171</v>
          </cell>
          <cell r="D12502">
            <v>9</v>
          </cell>
          <cell r="E12502" t="str">
            <v>F</v>
          </cell>
        </row>
        <row r="12503">
          <cell r="B12503" t="str">
            <v>F520049</v>
          </cell>
          <cell r="C12503" t="str">
            <v>F520049</v>
          </cell>
          <cell r="D12503">
            <v>9</v>
          </cell>
          <cell r="E12503" t="str">
            <v>F</v>
          </cell>
        </row>
        <row r="12504">
          <cell r="B12504" t="str">
            <v>F520872</v>
          </cell>
          <cell r="C12504" t="str">
            <v>F520872</v>
          </cell>
          <cell r="D12504">
            <v>9</v>
          </cell>
          <cell r="E12504" t="str">
            <v>F</v>
          </cell>
        </row>
        <row r="12505">
          <cell r="B12505" t="str">
            <v>F521232</v>
          </cell>
          <cell r="C12505" t="str">
            <v>F521232</v>
          </cell>
          <cell r="D12505">
            <v>9</v>
          </cell>
          <cell r="E12505" t="str">
            <v>F</v>
          </cell>
        </row>
        <row r="12506">
          <cell r="B12506" t="str">
            <v>F521592</v>
          </cell>
          <cell r="C12506" t="str">
            <v>F521592</v>
          </cell>
          <cell r="D12506">
            <v>9</v>
          </cell>
          <cell r="E12506" t="str">
            <v>F</v>
          </cell>
        </row>
        <row r="12507">
          <cell r="B12507" t="str">
            <v>F521952</v>
          </cell>
          <cell r="C12507" t="str">
            <v>F521952</v>
          </cell>
          <cell r="D12507">
            <v>9</v>
          </cell>
          <cell r="E12507" t="str">
            <v>F</v>
          </cell>
        </row>
        <row r="12508">
          <cell r="B12508" t="str">
            <v>F522312</v>
          </cell>
          <cell r="C12508" t="str">
            <v>F522312</v>
          </cell>
          <cell r="D12508">
            <v>9</v>
          </cell>
          <cell r="E12508" t="str">
            <v>F</v>
          </cell>
        </row>
        <row r="12509">
          <cell r="B12509" t="str">
            <v>F522704</v>
          </cell>
          <cell r="C12509" t="str">
            <v>F522704</v>
          </cell>
          <cell r="D12509">
            <v>9</v>
          </cell>
          <cell r="E12509" t="str">
            <v>F</v>
          </cell>
        </row>
        <row r="12510">
          <cell r="B12510" t="str">
            <v>F525756</v>
          </cell>
          <cell r="C12510" t="str">
            <v>F525756</v>
          </cell>
          <cell r="D12510">
            <v>9</v>
          </cell>
          <cell r="E12510" t="str">
            <v>F</v>
          </cell>
        </row>
        <row r="12511">
          <cell r="B12511" t="str">
            <v>F526569</v>
          </cell>
          <cell r="C12511" t="str">
            <v>F526569</v>
          </cell>
          <cell r="D12511">
            <v>9</v>
          </cell>
          <cell r="E12511" t="str">
            <v>F</v>
          </cell>
        </row>
        <row r="12512">
          <cell r="B12512" t="str">
            <v>F526570</v>
          </cell>
          <cell r="C12512" t="str">
            <v>F526570</v>
          </cell>
          <cell r="D12512">
            <v>9</v>
          </cell>
          <cell r="E12512" t="str">
            <v>F</v>
          </cell>
        </row>
        <row r="12513">
          <cell r="B12513" t="str">
            <v>1000EDRGEN</v>
          </cell>
          <cell r="C12513" t="str">
            <v>EDRGEN</v>
          </cell>
          <cell r="D12513">
            <v>8</v>
          </cell>
          <cell r="E12513" t="str">
            <v>G</v>
          </cell>
        </row>
        <row r="12514">
          <cell r="B12514" t="str">
            <v>F500172</v>
          </cell>
          <cell r="C12514" t="str">
            <v>F500172</v>
          </cell>
          <cell r="D12514">
            <v>9</v>
          </cell>
          <cell r="E12514" t="str">
            <v>F</v>
          </cell>
        </row>
        <row r="12515">
          <cell r="B12515" t="str">
            <v>F520873</v>
          </cell>
          <cell r="C12515" t="str">
            <v>F520873</v>
          </cell>
          <cell r="D12515">
            <v>9</v>
          </cell>
          <cell r="E12515" t="str">
            <v>F</v>
          </cell>
        </row>
        <row r="12516">
          <cell r="B12516" t="str">
            <v>F521233</v>
          </cell>
          <cell r="C12516" t="str">
            <v>F521233</v>
          </cell>
          <cell r="D12516">
            <v>9</v>
          </cell>
          <cell r="E12516" t="str">
            <v>F</v>
          </cell>
        </row>
        <row r="12517">
          <cell r="B12517" t="str">
            <v>F521593</v>
          </cell>
          <cell r="C12517" t="str">
            <v>F521593</v>
          </cell>
          <cell r="D12517">
            <v>9</v>
          </cell>
          <cell r="E12517" t="str">
            <v>F</v>
          </cell>
        </row>
        <row r="12518">
          <cell r="B12518" t="str">
            <v>F521953</v>
          </cell>
          <cell r="C12518" t="str">
            <v>F521953</v>
          </cell>
          <cell r="D12518">
            <v>9</v>
          </cell>
          <cell r="E12518" t="str">
            <v>F</v>
          </cell>
        </row>
        <row r="12519">
          <cell r="B12519" t="str">
            <v>F522313</v>
          </cell>
          <cell r="C12519" t="str">
            <v>F522313</v>
          </cell>
          <cell r="D12519">
            <v>9</v>
          </cell>
          <cell r="E12519" t="str">
            <v>F</v>
          </cell>
        </row>
        <row r="12520">
          <cell r="B12520" t="str">
            <v>F522702</v>
          </cell>
          <cell r="C12520" t="str">
            <v>F522702</v>
          </cell>
          <cell r="D12520">
            <v>9</v>
          </cell>
          <cell r="E12520" t="str">
            <v>F</v>
          </cell>
        </row>
        <row r="12521">
          <cell r="B12521" t="str">
            <v>F525757</v>
          </cell>
          <cell r="C12521" t="str">
            <v>F525757</v>
          </cell>
          <cell r="D12521">
            <v>9</v>
          </cell>
          <cell r="E12521" t="str">
            <v>F</v>
          </cell>
        </row>
        <row r="12522">
          <cell r="B12522" t="str">
            <v>F526571</v>
          </cell>
          <cell r="C12522" t="str">
            <v>F526571</v>
          </cell>
          <cell r="D12522">
            <v>9</v>
          </cell>
          <cell r="E12522" t="str">
            <v>F</v>
          </cell>
        </row>
        <row r="12523">
          <cell r="B12523" t="str">
            <v>F526572</v>
          </cell>
          <cell r="C12523" t="str">
            <v>F526572</v>
          </cell>
          <cell r="D12523">
            <v>9</v>
          </cell>
          <cell r="E12523" t="str">
            <v>F</v>
          </cell>
        </row>
        <row r="12524">
          <cell r="B12524" t="str">
            <v>1000ESATTRAN</v>
          </cell>
          <cell r="C12524" t="str">
            <v>ESATTRAN</v>
          </cell>
          <cell r="D12524">
            <v>8</v>
          </cell>
          <cell r="E12524" t="str">
            <v>G</v>
          </cell>
        </row>
        <row r="12525">
          <cell r="B12525" t="str">
            <v>F500139</v>
          </cell>
          <cell r="C12525" t="str">
            <v>F500139</v>
          </cell>
          <cell r="D12525">
            <v>9</v>
          </cell>
          <cell r="E12525" t="str">
            <v>F</v>
          </cell>
        </row>
        <row r="12526">
          <cell r="B12526" t="str">
            <v>F500140</v>
          </cell>
          <cell r="C12526" t="str">
            <v>F500140</v>
          </cell>
          <cell r="D12526">
            <v>9</v>
          </cell>
          <cell r="E12526" t="str">
            <v>F</v>
          </cell>
        </row>
        <row r="12527">
          <cell r="B12527" t="str">
            <v>F520865</v>
          </cell>
          <cell r="C12527" t="str">
            <v>F520865</v>
          </cell>
          <cell r="D12527">
            <v>9</v>
          </cell>
          <cell r="E12527" t="str">
            <v>F</v>
          </cell>
        </row>
        <row r="12528">
          <cell r="B12528" t="str">
            <v>F521225</v>
          </cell>
          <cell r="C12528" t="str">
            <v>F521225</v>
          </cell>
          <cell r="D12528">
            <v>9</v>
          </cell>
          <cell r="E12528" t="str">
            <v>F</v>
          </cell>
        </row>
        <row r="12529">
          <cell r="B12529" t="str">
            <v>F521585</v>
          </cell>
          <cell r="C12529" t="str">
            <v>F521585</v>
          </cell>
          <cell r="D12529">
            <v>9</v>
          </cell>
          <cell r="E12529" t="str">
            <v>F</v>
          </cell>
        </row>
        <row r="12530">
          <cell r="B12530" t="str">
            <v>F521945</v>
          </cell>
          <cell r="C12530" t="str">
            <v>F521945</v>
          </cell>
          <cell r="D12530">
            <v>9</v>
          </cell>
          <cell r="E12530" t="str">
            <v>F</v>
          </cell>
        </row>
        <row r="12531">
          <cell r="B12531" t="str">
            <v>F522305</v>
          </cell>
          <cell r="C12531" t="str">
            <v>F522305</v>
          </cell>
          <cell r="D12531">
            <v>9</v>
          </cell>
          <cell r="E12531" t="str">
            <v>F</v>
          </cell>
        </row>
        <row r="12532">
          <cell r="B12532" t="str">
            <v>1000ETECHINN</v>
          </cell>
          <cell r="C12532" t="str">
            <v>ETECHINN</v>
          </cell>
          <cell r="D12532">
            <v>8</v>
          </cell>
          <cell r="E12532" t="str">
            <v>G</v>
          </cell>
        </row>
        <row r="12533">
          <cell r="B12533" t="str">
            <v>F500241</v>
          </cell>
          <cell r="C12533" t="str">
            <v>F500241</v>
          </cell>
          <cell r="D12533">
            <v>9</v>
          </cell>
          <cell r="E12533" t="str">
            <v>F</v>
          </cell>
        </row>
        <row r="12534">
          <cell r="B12534" t="str">
            <v>F520893</v>
          </cell>
          <cell r="C12534" t="str">
            <v>F520893</v>
          </cell>
          <cell r="D12534">
            <v>9</v>
          </cell>
          <cell r="E12534" t="str">
            <v>F</v>
          </cell>
        </row>
        <row r="12535">
          <cell r="B12535" t="str">
            <v>F521253</v>
          </cell>
          <cell r="C12535" t="str">
            <v>F521253</v>
          </cell>
          <cell r="D12535">
            <v>9</v>
          </cell>
          <cell r="E12535" t="str">
            <v>F</v>
          </cell>
        </row>
        <row r="12536">
          <cell r="B12536" t="str">
            <v>F521613</v>
          </cell>
          <cell r="C12536" t="str">
            <v>F521613</v>
          </cell>
          <cell r="D12536">
            <v>9</v>
          </cell>
          <cell r="E12536" t="str">
            <v>F</v>
          </cell>
        </row>
        <row r="12537">
          <cell r="B12537" t="str">
            <v>F521973</v>
          </cell>
          <cell r="C12537" t="str">
            <v>F521973</v>
          </cell>
          <cell r="D12537">
            <v>9</v>
          </cell>
          <cell r="E12537" t="str">
            <v>F</v>
          </cell>
        </row>
        <row r="12538">
          <cell r="B12538" t="str">
            <v>F522333</v>
          </cell>
          <cell r="C12538" t="str">
            <v>F522333</v>
          </cell>
          <cell r="D12538">
            <v>9</v>
          </cell>
          <cell r="E12538" t="str">
            <v>F</v>
          </cell>
        </row>
        <row r="12539">
          <cell r="B12539" t="str">
            <v>F522703</v>
          </cell>
          <cell r="C12539" t="str">
            <v>F522703</v>
          </cell>
          <cell r="D12539">
            <v>9</v>
          </cell>
          <cell r="E12539" t="str">
            <v>F</v>
          </cell>
        </row>
        <row r="12540">
          <cell r="B12540" t="str">
            <v>F525758</v>
          </cell>
          <cell r="C12540" t="str">
            <v>F525758</v>
          </cell>
          <cell r="D12540">
            <v>9</v>
          </cell>
          <cell r="E12540" t="str">
            <v>F</v>
          </cell>
        </row>
        <row r="12541">
          <cell r="B12541" t="str">
            <v>F526573</v>
          </cell>
          <cell r="C12541" t="str">
            <v>F526573</v>
          </cell>
          <cell r="D12541">
            <v>9</v>
          </cell>
          <cell r="E12541" t="str">
            <v>F</v>
          </cell>
        </row>
        <row r="12542">
          <cell r="B12542" t="str">
            <v>F526574</v>
          </cell>
          <cell r="C12542" t="str">
            <v>F526574</v>
          </cell>
          <cell r="D12542">
            <v>9</v>
          </cell>
          <cell r="E12542" t="str">
            <v>F</v>
          </cell>
        </row>
        <row r="12543">
          <cell r="B12543" t="str">
            <v>1000ETECHINT</v>
          </cell>
          <cell r="C12543" t="str">
            <v>ETECHINT</v>
          </cell>
          <cell r="D12543">
            <v>8</v>
          </cell>
          <cell r="E12543" t="str">
            <v>G</v>
          </cell>
        </row>
        <row r="12544">
          <cell r="B12544" t="str">
            <v>F500299</v>
          </cell>
          <cell r="C12544" t="str">
            <v>F500299</v>
          </cell>
          <cell r="D12544">
            <v>9</v>
          </cell>
          <cell r="E12544" t="str">
            <v>F</v>
          </cell>
        </row>
        <row r="12545">
          <cell r="B12545" t="str">
            <v>F500300</v>
          </cell>
          <cell r="C12545" t="str">
            <v>F500300</v>
          </cell>
          <cell r="D12545">
            <v>9</v>
          </cell>
          <cell r="E12545" t="str">
            <v>F</v>
          </cell>
        </row>
        <row r="12546">
          <cell r="B12546" t="str">
            <v>F520058</v>
          </cell>
          <cell r="C12546" t="str">
            <v>F520058</v>
          </cell>
          <cell r="D12546">
            <v>9</v>
          </cell>
          <cell r="E12546" t="str">
            <v>F</v>
          </cell>
        </row>
        <row r="12547">
          <cell r="B12547" t="str">
            <v>F520105</v>
          </cell>
          <cell r="C12547" t="str">
            <v>F520105</v>
          </cell>
          <cell r="D12547">
            <v>9</v>
          </cell>
          <cell r="E12547" t="str">
            <v>F</v>
          </cell>
        </row>
        <row r="12548">
          <cell r="B12548" t="str">
            <v>F520110</v>
          </cell>
          <cell r="C12548" t="str">
            <v>F520110</v>
          </cell>
          <cell r="D12548">
            <v>9</v>
          </cell>
          <cell r="E12548" t="str">
            <v>F</v>
          </cell>
        </row>
        <row r="12549">
          <cell r="B12549" t="str">
            <v>F520917</v>
          </cell>
          <cell r="C12549" t="str">
            <v>F520917</v>
          </cell>
          <cell r="D12549">
            <v>9</v>
          </cell>
          <cell r="E12549" t="str">
            <v>F</v>
          </cell>
        </row>
        <row r="12550">
          <cell r="B12550" t="str">
            <v>F521277</v>
          </cell>
          <cell r="C12550" t="str">
            <v>F521277</v>
          </cell>
          <cell r="D12550">
            <v>9</v>
          </cell>
          <cell r="E12550" t="str">
            <v>F</v>
          </cell>
        </row>
        <row r="12551">
          <cell r="B12551" t="str">
            <v>F521637</v>
          </cell>
          <cell r="C12551" t="str">
            <v>F521637</v>
          </cell>
          <cell r="D12551">
            <v>9</v>
          </cell>
          <cell r="E12551" t="str">
            <v>F</v>
          </cell>
        </row>
        <row r="12552">
          <cell r="B12552" t="str">
            <v>F521997</v>
          </cell>
          <cell r="C12552" t="str">
            <v>F521997</v>
          </cell>
          <cell r="D12552">
            <v>9</v>
          </cell>
          <cell r="E12552" t="str">
            <v>F</v>
          </cell>
        </row>
        <row r="12553">
          <cell r="B12553" t="str">
            <v>F522357</v>
          </cell>
          <cell r="C12553" t="str">
            <v>F522357</v>
          </cell>
          <cell r="D12553">
            <v>9</v>
          </cell>
          <cell r="E12553" t="str">
            <v>F</v>
          </cell>
        </row>
        <row r="12554">
          <cell r="B12554" t="str">
            <v>F526575</v>
          </cell>
          <cell r="C12554" t="str">
            <v>F526575</v>
          </cell>
          <cell r="D12554">
            <v>9</v>
          </cell>
          <cell r="E12554" t="str">
            <v>F</v>
          </cell>
        </row>
        <row r="12555">
          <cell r="B12555" t="str">
            <v>F526576</v>
          </cell>
          <cell r="C12555" t="str">
            <v>F526576</v>
          </cell>
          <cell r="D12555">
            <v>9</v>
          </cell>
          <cell r="E12555" t="str">
            <v>F</v>
          </cell>
        </row>
        <row r="12556">
          <cell r="B12556" t="str">
            <v>1000SSMRTCON</v>
          </cell>
          <cell r="C12556" t="str">
            <v>SSMRTCON</v>
          </cell>
          <cell r="D12556">
            <v>6</v>
          </cell>
          <cell r="E12556" t="str">
            <v>G</v>
          </cell>
        </row>
        <row r="12557">
          <cell r="B12557" t="str">
            <v>F526013</v>
          </cell>
          <cell r="C12557" t="str">
            <v>F526013</v>
          </cell>
          <cell r="D12557">
            <v>7</v>
          </cell>
          <cell r="E12557" t="str">
            <v>F</v>
          </cell>
        </row>
        <row r="12558">
          <cell r="B12558" t="str">
            <v>F526014</v>
          </cell>
          <cell r="C12558" t="str">
            <v>F526014</v>
          </cell>
          <cell r="D12558">
            <v>7</v>
          </cell>
          <cell r="E12558" t="str">
            <v>F</v>
          </cell>
        </row>
        <row r="12559">
          <cell r="B12559" t="str">
            <v>F526015</v>
          </cell>
          <cell r="C12559" t="str">
            <v>F526015</v>
          </cell>
          <cell r="D12559">
            <v>7</v>
          </cell>
          <cell r="E12559" t="str">
            <v>F</v>
          </cell>
        </row>
        <row r="12560">
          <cell r="B12560" t="str">
            <v>F526016</v>
          </cell>
          <cell r="C12560" t="str">
            <v>F526016</v>
          </cell>
          <cell r="D12560">
            <v>7</v>
          </cell>
          <cell r="E12560" t="str">
            <v>F</v>
          </cell>
        </row>
        <row r="12561">
          <cell r="B12561" t="str">
            <v>F526017</v>
          </cell>
          <cell r="C12561" t="str">
            <v>F526017</v>
          </cell>
          <cell r="D12561">
            <v>7</v>
          </cell>
          <cell r="E12561" t="str">
            <v>F</v>
          </cell>
        </row>
        <row r="12562">
          <cell r="B12562" t="str">
            <v>F526018</v>
          </cell>
          <cell r="C12562" t="str">
            <v>F526018</v>
          </cell>
          <cell r="D12562">
            <v>7</v>
          </cell>
          <cell r="E12562" t="str">
            <v>F</v>
          </cell>
        </row>
        <row r="12563">
          <cell r="B12563" t="str">
            <v>F526019</v>
          </cell>
          <cell r="C12563" t="str">
            <v>F526019</v>
          </cell>
          <cell r="D12563">
            <v>7</v>
          </cell>
          <cell r="E12563" t="str">
            <v>F</v>
          </cell>
        </row>
        <row r="12564">
          <cell r="B12564" t="str">
            <v>F526579</v>
          </cell>
          <cell r="C12564" t="str">
            <v>F526579</v>
          </cell>
          <cell r="D12564">
            <v>7</v>
          </cell>
          <cell r="E12564" t="str">
            <v>F</v>
          </cell>
        </row>
        <row r="12565">
          <cell r="B12565" t="str">
            <v>F526615</v>
          </cell>
          <cell r="C12565" t="str">
            <v>F526615</v>
          </cell>
          <cell r="D12565">
            <v>7</v>
          </cell>
          <cell r="E12565" t="str">
            <v>F</v>
          </cell>
        </row>
        <row r="12566">
          <cell r="B12566" t="str">
            <v>F526616</v>
          </cell>
          <cell r="C12566" t="str">
            <v>F526616</v>
          </cell>
          <cell r="D12566">
            <v>7</v>
          </cell>
          <cell r="E12566" t="str">
            <v>F</v>
          </cell>
        </row>
        <row r="12567">
          <cell r="B12567" t="str">
            <v>1000SELECTRANS</v>
          </cell>
          <cell r="C12567" t="str">
            <v>SELECTRANS</v>
          </cell>
          <cell r="D12567">
            <v>6</v>
          </cell>
          <cell r="E12567" t="str">
            <v>G</v>
          </cell>
        </row>
        <row r="12568">
          <cell r="B12568" t="str">
            <v>F526020</v>
          </cell>
          <cell r="C12568" t="str">
            <v>F526020</v>
          </cell>
          <cell r="D12568">
            <v>7</v>
          </cell>
          <cell r="E12568" t="str">
            <v>F</v>
          </cell>
        </row>
        <row r="12569">
          <cell r="B12569" t="str">
            <v>F526021</v>
          </cell>
          <cell r="C12569" t="str">
            <v>F526021</v>
          </cell>
          <cell r="D12569">
            <v>7</v>
          </cell>
          <cell r="E12569" t="str">
            <v>F</v>
          </cell>
        </row>
        <row r="12570">
          <cell r="B12570" t="str">
            <v>F526022</v>
          </cell>
          <cell r="C12570" t="str">
            <v>F526022</v>
          </cell>
          <cell r="D12570">
            <v>7</v>
          </cell>
          <cell r="E12570" t="str">
            <v>F</v>
          </cell>
        </row>
        <row r="12571">
          <cell r="B12571" t="str">
            <v>F526023</v>
          </cell>
          <cell r="C12571" t="str">
            <v>F526023</v>
          </cell>
          <cell r="D12571">
            <v>7</v>
          </cell>
          <cell r="E12571" t="str">
            <v>F</v>
          </cell>
        </row>
        <row r="12572">
          <cell r="B12572" t="str">
            <v>F526024</v>
          </cell>
          <cell r="C12572" t="str">
            <v>F526024</v>
          </cell>
          <cell r="D12572">
            <v>7</v>
          </cell>
          <cell r="E12572" t="str">
            <v>F</v>
          </cell>
        </row>
        <row r="12573">
          <cell r="B12573" t="str">
            <v>F526025</v>
          </cell>
          <cell r="C12573" t="str">
            <v>F526025</v>
          </cell>
          <cell r="D12573">
            <v>7</v>
          </cell>
          <cell r="E12573" t="str">
            <v>F</v>
          </cell>
        </row>
        <row r="12574">
          <cell r="B12574" t="str">
            <v>F526026</v>
          </cell>
          <cell r="C12574" t="str">
            <v>F526026</v>
          </cell>
          <cell r="D12574">
            <v>7</v>
          </cell>
          <cell r="E12574" t="str">
            <v>F</v>
          </cell>
        </row>
        <row r="12575">
          <cell r="B12575" t="str">
            <v>F526027</v>
          </cell>
          <cell r="C12575" t="str">
            <v>F526027</v>
          </cell>
          <cell r="D12575">
            <v>7</v>
          </cell>
          <cell r="E12575" t="str">
            <v>F</v>
          </cell>
        </row>
        <row r="12576">
          <cell r="B12576" t="str">
            <v>F526028</v>
          </cell>
          <cell r="C12576" t="str">
            <v>F526028</v>
          </cell>
          <cell r="D12576">
            <v>7</v>
          </cell>
          <cell r="E12576" t="str">
            <v>F</v>
          </cell>
        </row>
        <row r="12577">
          <cell r="B12577" t="str">
            <v>F526029</v>
          </cell>
          <cell r="C12577" t="str">
            <v>F526029</v>
          </cell>
          <cell r="D12577">
            <v>7</v>
          </cell>
          <cell r="E12577" t="str">
            <v>F</v>
          </cell>
        </row>
        <row r="12578">
          <cell r="B12578" t="str">
            <v>F526030</v>
          </cell>
          <cell r="C12578" t="str">
            <v>F526030</v>
          </cell>
          <cell r="D12578">
            <v>7</v>
          </cell>
          <cell r="E12578" t="str">
            <v>F</v>
          </cell>
        </row>
        <row r="12579">
          <cell r="B12579" t="str">
            <v>F526031</v>
          </cell>
          <cell r="C12579" t="str">
            <v>F526031</v>
          </cell>
          <cell r="D12579">
            <v>7</v>
          </cell>
          <cell r="E12579" t="str">
            <v>F</v>
          </cell>
        </row>
        <row r="12580">
          <cell r="B12580" t="str">
            <v>F526032</v>
          </cell>
          <cell r="C12580" t="str">
            <v>F526032</v>
          </cell>
          <cell r="D12580">
            <v>7</v>
          </cell>
          <cell r="E12580" t="str">
            <v>F</v>
          </cell>
        </row>
        <row r="12581">
          <cell r="B12581" t="str">
            <v>F526033</v>
          </cell>
          <cell r="C12581" t="str">
            <v>F526033</v>
          </cell>
          <cell r="D12581">
            <v>7</v>
          </cell>
          <cell r="E12581" t="str">
            <v>F</v>
          </cell>
        </row>
        <row r="12582">
          <cell r="B12582" t="str">
            <v>F526034</v>
          </cell>
          <cell r="C12582" t="str">
            <v>F526034</v>
          </cell>
          <cell r="D12582">
            <v>7</v>
          </cell>
          <cell r="E12582" t="str">
            <v>F</v>
          </cell>
        </row>
        <row r="12583">
          <cell r="B12583" t="str">
            <v>F526035</v>
          </cell>
          <cell r="C12583" t="str">
            <v>F526035</v>
          </cell>
          <cell r="D12583">
            <v>7</v>
          </cell>
          <cell r="E12583" t="str">
            <v>F</v>
          </cell>
        </row>
        <row r="12584">
          <cell r="B12584" t="str">
            <v>F526036</v>
          </cell>
          <cell r="C12584" t="str">
            <v>F526036</v>
          </cell>
          <cell r="D12584">
            <v>7</v>
          </cell>
          <cell r="E12584" t="str">
            <v>F</v>
          </cell>
        </row>
        <row r="12585">
          <cell r="B12585" t="str">
            <v>F526037</v>
          </cell>
          <cell r="C12585" t="str">
            <v>F526037</v>
          </cell>
          <cell r="D12585">
            <v>7</v>
          </cell>
          <cell r="E12585" t="str">
            <v>F</v>
          </cell>
        </row>
        <row r="12586">
          <cell r="B12586" t="str">
            <v>F526577</v>
          </cell>
          <cell r="C12586" t="str">
            <v>F526577</v>
          </cell>
          <cell r="D12586">
            <v>7</v>
          </cell>
          <cell r="E12586" t="str">
            <v>F</v>
          </cell>
        </row>
        <row r="12587">
          <cell r="B12587" t="str">
            <v>F526578</v>
          </cell>
          <cell r="C12587" t="str">
            <v>F526578</v>
          </cell>
          <cell r="D12587">
            <v>7</v>
          </cell>
          <cell r="E12587" t="str">
            <v>F</v>
          </cell>
        </row>
        <row r="12588">
          <cell r="B12588" t="str">
            <v>1000TDBUBALACT</v>
          </cell>
          <cell r="C12588" t="str">
            <v>TDBUBALACT</v>
          </cell>
          <cell r="D12588">
            <v>4</v>
          </cell>
          <cell r="E12588" t="str">
            <v>G</v>
          </cell>
        </row>
        <row r="12589">
          <cell r="B12589" t="str">
            <v>F500313</v>
          </cell>
          <cell r="C12589" t="str">
            <v>F500313</v>
          </cell>
          <cell r="D12589">
            <v>5</v>
          </cell>
          <cell r="E12589" t="str">
            <v>F</v>
          </cell>
        </row>
        <row r="12590">
          <cell r="B12590" t="str">
            <v>F502656</v>
          </cell>
          <cell r="C12590" t="str">
            <v>F502656</v>
          </cell>
          <cell r="D12590">
            <v>5</v>
          </cell>
          <cell r="E12590" t="str">
            <v>F</v>
          </cell>
        </row>
        <row r="12591">
          <cell r="B12591" t="str">
            <v>F503031</v>
          </cell>
          <cell r="C12591" t="str">
            <v>F503031</v>
          </cell>
          <cell r="D12591">
            <v>5</v>
          </cell>
          <cell r="E12591" t="str">
            <v>F</v>
          </cell>
        </row>
        <row r="12592">
          <cell r="B12592" t="str">
            <v>F523359</v>
          </cell>
          <cell r="C12592" t="str">
            <v>F523359</v>
          </cell>
          <cell r="D12592">
            <v>5</v>
          </cell>
          <cell r="E12592" t="str">
            <v>F</v>
          </cell>
        </row>
        <row r="12593">
          <cell r="B12593" t="str">
            <v>F523360</v>
          </cell>
          <cell r="C12593" t="str">
            <v>F523360</v>
          </cell>
          <cell r="D12593">
            <v>5</v>
          </cell>
          <cell r="E12593" t="str">
            <v>F</v>
          </cell>
        </row>
        <row r="12594">
          <cell r="B12594" t="str">
            <v>F523361</v>
          </cell>
          <cell r="C12594" t="str">
            <v>F523361</v>
          </cell>
          <cell r="D12594">
            <v>5</v>
          </cell>
          <cell r="E12594" t="str">
            <v>F</v>
          </cell>
        </row>
        <row r="12595">
          <cell r="B12595" t="str">
            <v>F523362</v>
          </cell>
          <cell r="C12595" t="str">
            <v>F523362</v>
          </cell>
          <cell r="D12595">
            <v>5</v>
          </cell>
          <cell r="E12595" t="str">
            <v>F</v>
          </cell>
        </row>
        <row r="12596">
          <cell r="B12596" t="str">
            <v>F523363</v>
          </cell>
          <cell r="C12596" t="str">
            <v>F523363</v>
          </cell>
          <cell r="D12596">
            <v>5</v>
          </cell>
          <cell r="E12596" t="str">
            <v>F</v>
          </cell>
        </row>
        <row r="12597">
          <cell r="B12597" t="str">
            <v>F525772</v>
          </cell>
          <cell r="C12597" t="str">
            <v>F525772</v>
          </cell>
          <cell r="D12597">
            <v>5</v>
          </cell>
          <cell r="E12597" t="str">
            <v>F</v>
          </cell>
        </row>
        <row r="12598">
          <cell r="B12598" t="str">
            <v>1000ERESERCH</v>
          </cell>
          <cell r="C12598" t="str">
            <v>ERESERCH</v>
          </cell>
          <cell r="D12598">
            <v>6</v>
          </cell>
          <cell r="E12598" t="str">
            <v>G</v>
          </cell>
        </row>
        <row r="12599">
          <cell r="B12599" t="str">
            <v>F520022</v>
          </cell>
          <cell r="C12599" t="str">
            <v>F520022</v>
          </cell>
          <cell r="D12599">
            <v>7</v>
          </cell>
          <cell r="E12599" t="str">
            <v>F</v>
          </cell>
        </row>
        <row r="12600">
          <cell r="B12600" t="str">
            <v>F520023</v>
          </cell>
          <cell r="C12600" t="str">
            <v>F520023</v>
          </cell>
          <cell r="D12600">
            <v>7</v>
          </cell>
          <cell r="E12600" t="str">
            <v>F</v>
          </cell>
        </row>
        <row r="12601">
          <cell r="B12601" t="str">
            <v>F521042</v>
          </cell>
          <cell r="C12601" t="str">
            <v>F521042</v>
          </cell>
          <cell r="D12601">
            <v>7</v>
          </cell>
          <cell r="E12601" t="str">
            <v>F</v>
          </cell>
        </row>
        <row r="12602">
          <cell r="B12602" t="str">
            <v>F521402</v>
          </cell>
          <cell r="C12602" t="str">
            <v>F521402</v>
          </cell>
          <cell r="D12602">
            <v>7</v>
          </cell>
          <cell r="E12602" t="str">
            <v>F</v>
          </cell>
        </row>
        <row r="12603">
          <cell r="B12603" t="str">
            <v>F521762</v>
          </cell>
          <cell r="C12603" t="str">
            <v>F521762</v>
          </cell>
          <cell r="D12603">
            <v>7</v>
          </cell>
          <cell r="E12603" t="str">
            <v>F</v>
          </cell>
        </row>
        <row r="12604">
          <cell r="B12604" t="str">
            <v>F522122</v>
          </cell>
          <cell r="C12604" t="str">
            <v>F522122</v>
          </cell>
          <cell r="D12604">
            <v>7</v>
          </cell>
          <cell r="E12604" t="str">
            <v>F</v>
          </cell>
        </row>
        <row r="12605">
          <cell r="B12605" t="str">
            <v>F522482</v>
          </cell>
          <cell r="C12605" t="str">
            <v>F522482</v>
          </cell>
          <cell r="D12605">
            <v>7</v>
          </cell>
          <cell r="E12605" t="str">
            <v>F</v>
          </cell>
        </row>
        <row r="12606">
          <cell r="B12606" t="str">
            <v>1000RRESTAGMT</v>
          </cell>
          <cell r="C12606" t="str">
            <v>RRESTAGMT</v>
          </cell>
          <cell r="D12606">
            <v>6</v>
          </cell>
          <cell r="E12606" t="str">
            <v>G</v>
          </cell>
        </row>
        <row r="12607">
          <cell r="B12607" t="str">
            <v>F520186</v>
          </cell>
          <cell r="C12607" t="str">
            <v>F520186</v>
          </cell>
          <cell r="D12607">
            <v>7</v>
          </cell>
          <cell r="E12607" t="str">
            <v>F</v>
          </cell>
        </row>
        <row r="12608">
          <cell r="B12608" t="str">
            <v>F520187</v>
          </cell>
          <cell r="C12608" t="str">
            <v>F520187</v>
          </cell>
          <cell r="D12608">
            <v>7</v>
          </cell>
          <cell r="E12608" t="str">
            <v>F</v>
          </cell>
        </row>
        <row r="12609">
          <cell r="B12609" t="str">
            <v>F520188</v>
          </cell>
          <cell r="C12609" t="str">
            <v>F520188</v>
          </cell>
          <cell r="D12609">
            <v>7</v>
          </cell>
          <cell r="E12609" t="str">
            <v>F</v>
          </cell>
        </row>
        <row r="12610">
          <cell r="B12610" t="str">
            <v>F520189</v>
          </cell>
          <cell r="C12610" t="str">
            <v>F520189</v>
          </cell>
          <cell r="D12610">
            <v>7</v>
          </cell>
          <cell r="E12610" t="str">
            <v>F</v>
          </cell>
        </row>
        <row r="12611">
          <cell r="B12611" t="str">
            <v>F520190</v>
          </cell>
          <cell r="C12611" t="str">
            <v>F520190</v>
          </cell>
          <cell r="D12611">
            <v>7</v>
          </cell>
          <cell r="E12611" t="str">
            <v>F</v>
          </cell>
        </row>
        <row r="12612">
          <cell r="B12612" t="str">
            <v>F520191</v>
          </cell>
          <cell r="C12612" t="str">
            <v>F520191</v>
          </cell>
          <cell r="D12612">
            <v>7</v>
          </cell>
          <cell r="E12612" t="str">
            <v>F</v>
          </cell>
        </row>
        <row r="12613">
          <cell r="B12613" t="str">
            <v>F520192</v>
          </cell>
          <cell r="C12613" t="str">
            <v>F520192</v>
          </cell>
          <cell r="D12613">
            <v>7</v>
          </cell>
          <cell r="E12613" t="str">
            <v>F</v>
          </cell>
        </row>
        <row r="12614">
          <cell r="B12614" t="str">
            <v>F520193</v>
          </cell>
          <cell r="C12614" t="str">
            <v>F520193</v>
          </cell>
          <cell r="D12614">
            <v>7</v>
          </cell>
          <cell r="E12614" t="str">
            <v>F</v>
          </cell>
        </row>
        <row r="12615">
          <cell r="B12615" t="str">
            <v>F520194</v>
          </cell>
          <cell r="C12615" t="str">
            <v>F520194</v>
          </cell>
          <cell r="D12615">
            <v>7</v>
          </cell>
          <cell r="E12615" t="str">
            <v>F</v>
          </cell>
        </row>
        <row r="12616">
          <cell r="B12616" t="str">
            <v>F521085</v>
          </cell>
          <cell r="C12616" t="str">
            <v>F521085</v>
          </cell>
          <cell r="D12616">
            <v>7</v>
          </cell>
          <cell r="E12616" t="str">
            <v>F</v>
          </cell>
        </row>
        <row r="12617">
          <cell r="B12617" t="str">
            <v>F521445</v>
          </cell>
          <cell r="C12617" t="str">
            <v>F521445</v>
          </cell>
          <cell r="D12617">
            <v>7</v>
          </cell>
          <cell r="E12617" t="str">
            <v>F</v>
          </cell>
        </row>
        <row r="12618">
          <cell r="B12618" t="str">
            <v>F521805</v>
          </cell>
          <cell r="C12618" t="str">
            <v>F521805</v>
          </cell>
          <cell r="D12618">
            <v>7</v>
          </cell>
          <cell r="E12618" t="str">
            <v>F</v>
          </cell>
        </row>
        <row r="12619">
          <cell r="B12619" t="str">
            <v>F522165</v>
          </cell>
          <cell r="C12619" t="str">
            <v>F522165</v>
          </cell>
          <cell r="D12619">
            <v>7</v>
          </cell>
          <cell r="E12619" t="str">
            <v>F</v>
          </cell>
        </row>
        <row r="12620">
          <cell r="B12620" t="str">
            <v>F522525</v>
          </cell>
          <cell r="C12620" t="str">
            <v>F522525</v>
          </cell>
          <cell r="D12620">
            <v>7</v>
          </cell>
          <cell r="E12620" t="str">
            <v>F</v>
          </cell>
        </row>
        <row r="12621">
          <cell r="B12621" t="str">
            <v>1000FCONV</v>
          </cell>
          <cell r="C12621" t="str">
            <v>FCONV</v>
          </cell>
          <cell r="D12621">
            <v>2</v>
          </cell>
          <cell r="E12621" t="str">
            <v>G</v>
          </cell>
        </row>
        <row r="12622">
          <cell r="B12622" t="str">
            <v>F516461</v>
          </cell>
          <cell r="C12622" t="str">
            <v>F516461</v>
          </cell>
          <cell r="D12622">
            <v>3</v>
          </cell>
          <cell r="E12622" t="str">
            <v>F</v>
          </cell>
        </row>
        <row r="12623">
          <cell r="B12623" t="str">
            <v>F800001</v>
          </cell>
          <cell r="C12623" t="str">
            <v>F800001</v>
          </cell>
          <cell r="D12623">
            <v>3</v>
          </cell>
          <cell r="E12623" t="str">
            <v>F</v>
          </cell>
        </row>
        <row r="12624">
          <cell r="B12624" t="str">
            <v>F800002</v>
          </cell>
          <cell r="C12624" t="str">
            <v>F800002</v>
          </cell>
          <cell r="D12624">
            <v>3</v>
          </cell>
          <cell r="E12624" t="str">
            <v>F</v>
          </cell>
        </row>
        <row r="12625">
          <cell r="B12625" t="str">
            <v>F800003</v>
          </cell>
          <cell r="C12625" t="str">
            <v>F800003</v>
          </cell>
          <cell r="D12625">
            <v>3</v>
          </cell>
          <cell r="E12625" t="str">
            <v>F</v>
          </cell>
        </row>
        <row r="12626">
          <cell r="B12626" t="str">
            <v>F800004</v>
          </cell>
          <cell r="C12626" t="str">
            <v>F800004</v>
          </cell>
          <cell r="D12626">
            <v>3</v>
          </cell>
          <cell r="E12626" t="str">
            <v>F</v>
          </cell>
        </row>
        <row r="12627">
          <cell r="B12627" t="str">
            <v>F800005</v>
          </cell>
          <cell r="C12627" t="str">
            <v>F800005</v>
          </cell>
          <cell r="D12627">
            <v>3</v>
          </cell>
          <cell r="E12627" t="str">
            <v>F</v>
          </cell>
        </row>
        <row r="12628">
          <cell r="B12628" t="str">
            <v>F800006</v>
          </cell>
          <cell r="C12628" t="str">
            <v>F800006</v>
          </cell>
          <cell r="D12628">
            <v>3</v>
          </cell>
          <cell r="E12628" t="str">
            <v>F</v>
          </cell>
        </row>
        <row r="12629">
          <cell r="B12629" t="str">
            <v>F800007</v>
          </cell>
          <cell r="C12629" t="str">
            <v>F800007</v>
          </cell>
          <cell r="D12629">
            <v>3</v>
          </cell>
          <cell r="E12629" t="str">
            <v>F</v>
          </cell>
        </row>
        <row r="12630">
          <cell r="B12630" t="str">
            <v>F800008</v>
          </cell>
          <cell r="C12630" t="str">
            <v>F800008</v>
          </cell>
          <cell r="D12630">
            <v>3</v>
          </cell>
          <cell r="E12630" t="str">
            <v>F</v>
          </cell>
        </row>
        <row r="12631">
          <cell r="B12631" t="str">
            <v>F800009</v>
          </cell>
          <cell r="C12631" t="str">
            <v>F800009</v>
          </cell>
          <cell r="D12631">
            <v>3</v>
          </cell>
          <cell r="E12631" t="str">
            <v>F</v>
          </cell>
        </row>
        <row r="12632">
          <cell r="B12632" t="str">
            <v>F800010</v>
          </cell>
          <cell r="C12632" t="str">
            <v>F800010</v>
          </cell>
          <cell r="D12632">
            <v>3</v>
          </cell>
          <cell r="E12632" t="str">
            <v>F</v>
          </cell>
        </row>
        <row r="12633">
          <cell r="B12633" t="str">
            <v>F800011</v>
          </cell>
          <cell r="C12633" t="str">
            <v>F800011</v>
          </cell>
          <cell r="D12633">
            <v>3</v>
          </cell>
          <cell r="E12633" t="str">
            <v>F</v>
          </cell>
        </row>
        <row r="12634">
          <cell r="B12634" t="str">
            <v>F800012</v>
          </cell>
          <cell r="C12634" t="str">
            <v>F800012</v>
          </cell>
          <cell r="D12634">
            <v>3</v>
          </cell>
          <cell r="E12634" t="str">
            <v>F</v>
          </cell>
        </row>
        <row r="12635">
          <cell r="B12635" t="str">
            <v>F800013</v>
          </cell>
          <cell r="C12635" t="str">
            <v>F800013</v>
          </cell>
          <cell r="D12635">
            <v>3</v>
          </cell>
          <cell r="E12635" t="str">
            <v>F</v>
          </cell>
        </row>
        <row r="12636">
          <cell r="B12636" t="str">
            <v>F800014</v>
          </cell>
          <cell r="C12636" t="str">
            <v>F800014</v>
          </cell>
          <cell r="D12636">
            <v>3</v>
          </cell>
          <cell r="E12636" t="str">
            <v>F</v>
          </cell>
        </row>
        <row r="12637">
          <cell r="B12637" t="str">
            <v>F800015</v>
          </cell>
          <cell r="C12637" t="str">
            <v>F800015</v>
          </cell>
          <cell r="D12637">
            <v>3</v>
          </cell>
          <cell r="E12637" t="str">
            <v>F</v>
          </cell>
        </row>
        <row r="12638">
          <cell r="B12638" t="str">
            <v>F800016</v>
          </cell>
          <cell r="C12638" t="str">
            <v>F800016</v>
          </cell>
          <cell r="D12638">
            <v>3</v>
          </cell>
          <cell r="E12638" t="str">
            <v>F</v>
          </cell>
        </row>
        <row r="12639">
          <cell r="B12639" t="str">
            <v>F800017</v>
          </cell>
          <cell r="C12639" t="str">
            <v>F800017</v>
          </cell>
          <cell r="D12639">
            <v>3</v>
          </cell>
          <cell r="E12639" t="str">
            <v>F</v>
          </cell>
        </row>
        <row r="12640">
          <cell r="B12640" t="str">
            <v>F800018</v>
          </cell>
          <cell r="C12640" t="str">
            <v>F800018</v>
          </cell>
          <cell r="D12640">
            <v>3</v>
          </cell>
          <cell r="E12640" t="str">
            <v>F</v>
          </cell>
        </row>
        <row r="12641">
          <cell r="B12641" t="str">
            <v>F800019</v>
          </cell>
          <cell r="C12641" t="str">
            <v>F800019</v>
          </cell>
          <cell r="D12641">
            <v>3</v>
          </cell>
          <cell r="E12641" t="str">
            <v>F</v>
          </cell>
        </row>
        <row r="12642">
          <cell r="B12642" t="str">
            <v>F800020</v>
          </cell>
          <cell r="C12642" t="str">
            <v>F800020</v>
          </cell>
          <cell r="D12642">
            <v>3</v>
          </cell>
          <cell r="E12642" t="str">
            <v>F</v>
          </cell>
        </row>
        <row r="12643">
          <cell r="B12643" t="str">
            <v>F800021</v>
          </cell>
          <cell r="C12643" t="str">
            <v>F800021</v>
          </cell>
          <cell r="D12643">
            <v>3</v>
          </cell>
          <cell r="E12643" t="str">
            <v>F</v>
          </cell>
        </row>
        <row r="12644">
          <cell r="B12644" t="str">
            <v>F800022</v>
          </cell>
          <cell r="C12644" t="str">
            <v>F800022</v>
          </cell>
          <cell r="D12644">
            <v>3</v>
          </cell>
          <cell r="E12644" t="str">
            <v>F</v>
          </cell>
        </row>
        <row r="12645">
          <cell r="B12645" t="str">
            <v>F800023</v>
          </cell>
          <cell r="C12645" t="str">
            <v>F800023</v>
          </cell>
          <cell r="D12645">
            <v>3</v>
          </cell>
          <cell r="E12645" t="str">
            <v>F</v>
          </cell>
        </row>
        <row r="12646">
          <cell r="B12646" t="str">
            <v>F800024</v>
          </cell>
          <cell r="C12646" t="str">
            <v>F800024</v>
          </cell>
          <cell r="D12646">
            <v>3</v>
          </cell>
          <cell r="E12646" t="str">
            <v>F</v>
          </cell>
        </row>
        <row r="12647">
          <cell r="B12647" t="str">
            <v>F800025</v>
          </cell>
          <cell r="C12647" t="str">
            <v>F800025</v>
          </cell>
          <cell r="D12647">
            <v>3</v>
          </cell>
          <cell r="E12647" t="str">
            <v>F</v>
          </cell>
        </row>
        <row r="12648">
          <cell r="B12648" t="str">
            <v>F800026</v>
          </cell>
          <cell r="C12648" t="str">
            <v>F800026</v>
          </cell>
          <cell r="D12648">
            <v>3</v>
          </cell>
          <cell r="E12648" t="str">
            <v>F</v>
          </cell>
        </row>
        <row r="12649">
          <cell r="B12649" t="str">
            <v>F800027</v>
          </cell>
          <cell r="C12649" t="str">
            <v>F800027</v>
          </cell>
          <cell r="D12649">
            <v>3</v>
          </cell>
          <cell r="E12649" t="str">
            <v>F</v>
          </cell>
        </row>
        <row r="12650">
          <cell r="B12650" t="str">
            <v>F800028</v>
          </cell>
          <cell r="C12650" t="str">
            <v>F800028</v>
          </cell>
          <cell r="D12650">
            <v>3</v>
          </cell>
          <cell r="E12650" t="str">
            <v>F</v>
          </cell>
        </row>
        <row r="12651">
          <cell r="B12651" t="str">
            <v>F800029</v>
          </cell>
          <cell r="C12651" t="str">
            <v>F800029</v>
          </cell>
          <cell r="D12651">
            <v>3</v>
          </cell>
          <cell r="E12651" t="str">
            <v>F</v>
          </cell>
        </row>
        <row r="12652">
          <cell r="B12652" t="str">
            <v>F800030</v>
          </cell>
          <cell r="C12652" t="str">
            <v>F800030</v>
          </cell>
          <cell r="D12652">
            <v>3</v>
          </cell>
          <cell r="E12652" t="str">
            <v>F</v>
          </cell>
        </row>
        <row r="12653">
          <cell r="B12653" t="str">
            <v>F800031</v>
          </cell>
          <cell r="C12653" t="str">
            <v>F800031</v>
          </cell>
          <cell r="D12653">
            <v>3</v>
          </cell>
          <cell r="E12653" t="str">
            <v>F</v>
          </cell>
        </row>
        <row r="12654">
          <cell r="B12654" t="str">
            <v>F800032</v>
          </cell>
          <cell r="C12654" t="str">
            <v>F800032</v>
          </cell>
          <cell r="D12654">
            <v>3</v>
          </cell>
          <cell r="E12654" t="str">
            <v>F</v>
          </cell>
        </row>
        <row r="12655">
          <cell r="B12655" t="str">
            <v>F800033</v>
          </cell>
          <cell r="C12655" t="str">
            <v>F800033</v>
          </cell>
          <cell r="D12655">
            <v>3</v>
          </cell>
          <cell r="E12655" t="str">
            <v>F</v>
          </cell>
        </row>
        <row r="12656">
          <cell r="B12656" t="str">
            <v>F800034</v>
          </cell>
          <cell r="C12656" t="str">
            <v>F800034</v>
          </cell>
          <cell r="D12656">
            <v>3</v>
          </cell>
          <cell r="E12656" t="str">
            <v>F</v>
          </cell>
        </row>
        <row r="12657">
          <cell r="B12657" t="str">
            <v>F800035</v>
          </cell>
          <cell r="C12657" t="str">
            <v>F800035</v>
          </cell>
          <cell r="D12657">
            <v>3</v>
          </cell>
          <cell r="E12657" t="str">
            <v>F</v>
          </cell>
        </row>
        <row r="12658">
          <cell r="B12658" t="str">
            <v>F800036</v>
          </cell>
          <cell r="C12658" t="str">
            <v>F800036</v>
          </cell>
          <cell r="D12658">
            <v>3</v>
          </cell>
          <cell r="E12658" t="str">
            <v>F</v>
          </cell>
        </row>
        <row r="12659">
          <cell r="B12659" t="str">
            <v>F800037</v>
          </cell>
          <cell r="C12659" t="str">
            <v>F800037</v>
          </cell>
          <cell r="D12659">
            <v>3</v>
          </cell>
          <cell r="E12659" t="str">
            <v>F</v>
          </cell>
        </row>
        <row r="12660">
          <cell r="B12660" t="str">
            <v>F800038</v>
          </cell>
          <cell r="C12660" t="str">
            <v>F800038</v>
          </cell>
          <cell r="D12660">
            <v>3</v>
          </cell>
          <cell r="E12660" t="str">
            <v>F</v>
          </cell>
        </row>
        <row r="12661">
          <cell r="B12661" t="str">
            <v>F800039</v>
          </cell>
          <cell r="C12661" t="str">
            <v>F800039</v>
          </cell>
          <cell r="D12661">
            <v>3</v>
          </cell>
          <cell r="E12661" t="str">
            <v>F</v>
          </cell>
        </row>
        <row r="12662">
          <cell r="B12662" t="str">
            <v>F800040</v>
          </cell>
          <cell r="C12662" t="str">
            <v>F800040</v>
          </cell>
          <cell r="D12662">
            <v>3</v>
          </cell>
          <cell r="E12662" t="str">
            <v>F</v>
          </cell>
        </row>
        <row r="12663">
          <cell r="B12663" t="str">
            <v>F800041</v>
          </cell>
          <cell r="C12663" t="str">
            <v>F800041</v>
          </cell>
          <cell r="D12663">
            <v>3</v>
          </cell>
          <cell r="E12663" t="str">
            <v>F</v>
          </cell>
        </row>
        <row r="12664">
          <cell r="B12664" t="str">
            <v>F800042</v>
          </cell>
          <cell r="C12664" t="str">
            <v>F800042</v>
          </cell>
          <cell r="D12664">
            <v>3</v>
          </cell>
          <cell r="E12664" t="str">
            <v>F</v>
          </cell>
        </row>
        <row r="12665">
          <cell r="B12665" t="str">
            <v>F800043</v>
          </cell>
          <cell r="C12665" t="str">
            <v>F800043</v>
          </cell>
          <cell r="D12665">
            <v>3</v>
          </cell>
          <cell r="E12665" t="str">
            <v>F</v>
          </cell>
        </row>
        <row r="12666">
          <cell r="B12666" t="str">
            <v>F800044</v>
          </cell>
          <cell r="C12666" t="str">
            <v>F800044</v>
          </cell>
          <cell r="D12666">
            <v>3</v>
          </cell>
          <cell r="E12666" t="str">
            <v>F</v>
          </cell>
        </row>
        <row r="12667">
          <cell r="B12667" t="str">
            <v>F800045</v>
          </cell>
          <cell r="C12667" t="str">
            <v>F800045</v>
          </cell>
          <cell r="D12667">
            <v>3</v>
          </cell>
          <cell r="E12667" t="str">
            <v>F</v>
          </cell>
        </row>
        <row r="12668">
          <cell r="B12668" t="str">
            <v>F800046</v>
          </cell>
          <cell r="C12668" t="str">
            <v>F800046</v>
          </cell>
          <cell r="D12668">
            <v>3</v>
          </cell>
          <cell r="E12668" t="str">
            <v>F</v>
          </cell>
        </row>
        <row r="12669">
          <cell r="B12669" t="str">
            <v>F800047</v>
          </cell>
          <cell r="C12669" t="str">
            <v>F800047</v>
          </cell>
          <cell r="D12669">
            <v>3</v>
          </cell>
          <cell r="E12669" t="str">
            <v>F</v>
          </cell>
        </row>
        <row r="12670">
          <cell r="B12670" t="str">
            <v>F800048</v>
          </cell>
          <cell r="C12670" t="str">
            <v>F800048</v>
          </cell>
          <cell r="D12670">
            <v>3</v>
          </cell>
          <cell r="E12670" t="str">
            <v>F</v>
          </cell>
        </row>
        <row r="12671">
          <cell r="B12671" t="str">
            <v>F800049</v>
          </cell>
          <cell r="C12671" t="str">
            <v>F800049</v>
          </cell>
          <cell r="D12671">
            <v>3</v>
          </cell>
          <cell r="E12671" t="str">
            <v>F</v>
          </cell>
        </row>
        <row r="12672">
          <cell r="B12672" t="str">
            <v>F800050</v>
          </cell>
          <cell r="C12672" t="str">
            <v>F800050</v>
          </cell>
          <cell r="D12672">
            <v>3</v>
          </cell>
          <cell r="E12672" t="str">
            <v>F</v>
          </cell>
        </row>
        <row r="12673">
          <cell r="B12673" t="str">
            <v>F800051</v>
          </cell>
          <cell r="C12673" t="str">
            <v>F800051</v>
          </cell>
          <cell r="D12673">
            <v>3</v>
          </cell>
          <cell r="E12673" t="str">
            <v>F</v>
          </cell>
        </row>
        <row r="12674">
          <cell r="B12674" t="str">
            <v>F800052</v>
          </cell>
          <cell r="C12674" t="str">
            <v>F800052</v>
          </cell>
          <cell r="D12674">
            <v>3</v>
          </cell>
          <cell r="E12674" t="str">
            <v>F</v>
          </cell>
        </row>
        <row r="12675">
          <cell r="B12675" t="str">
            <v>F800053</v>
          </cell>
          <cell r="C12675" t="str">
            <v>F800053</v>
          </cell>
          <cell r="D12675">
            <v>3</v>
          </cell>
          <cell r="E12675" t="str">
            <v>F</v>
          </cell>
        </row>
        <row r="12676">
          <cell r="B12676" t="str">
            <v>F800054</v>
          </cell>
          <cell r="C12676" t="str">
            <v>F800054</v>
          </cell>
          <cell r="D12676">
            <v>3</v>
          </cell>
          <cell r="E12676" t="str">
            <v>F</v>
          </cell>
        </row>
        <row r="12677">
          <cell r="B12677" t="str">
            <v>F800055</v>
          </cell>
          <cell r="C12677" t="str">
            <v>F800055</v>
          </cell>
          <cell r="D12677">
            <v>3</v>
          </cell>
          <cell r="E12677" t="str">
            <v>F</v>
          </cell>
        </row>
        <row r="12678">
          <cell r="B12678" t="str">
            <v>F800056</v>
          </cell>
          <cell r="C12678" t="str">
            <v>F800056</v>
          </cell>
          <cell r="D12678">
            <v>3</v>
          </cell>
          <cell r="E12678" t="str">
            <v>F</v>
          </cell>
        </row>
        <row r="12679">
          <cell r="B12679" t="str">
            <v>F800057</v>
          </cell>
          <cell r="C12679" t="str">
            <v>F800057</v>
          </cell>
          <cell r="D12679">
            <v>3</v>
          </cell>
          <cell r="E12679" t="str">
            <v>F</v>
          </cell>
        </row>
        <row r="12680">
          <cell r="B12680" t="str">
            <v>F800058</v>
          </cell>
          <cell r="C12680" t="str">
            <v>F800058</v>
          </cell>
          <cell r="D12680">
            <v>3</v>
          </cell>
          <cell r="E12680" t="str">
            <v>F</v>
          </cell>
        </row>
        <row r="12681">
          <cell r="B12681" t="str">
            <v>F800059</v>
          </cell>
          <cell r="C12681" t="str">
            <v>F800059</v>
          </cell>
          <cell r="D12681">
            <v>3</v>
          </cell>
          <cell r="E12681" t="str">
            <v>F</v>
          </cell>
        </row>
        <row r="12682">
          <cell r="B12682" t="str">
            <v>F800060</v>
          </cell>
          <cell r="C12682" t="str">
            <v>F800060</v>
          </cell>
          <cell r="D12682">
            <v>3</v>
          </cell>
          <cell r="E12682" t="str">
            <v>F</v>
          </cell>
        </row>
        <row r="12683">
          <cell r="B12683" t="str">
            <v>F800061</v>
          </cell>
          <cell r="C12683" t="str">
            <v>F800061</v>
          </cell>
          <cell r="D12683">
            <v>3</v>
          </cell>
          <cell r="E12683" t="str">
            <v>F</v>
          </cell>
        </row>
        <row r="12684">
          <cell r="B12684" t="str">
            <v>F800062</v>
          </cell>
          <cell r="C12684" t="str">
            <v>F800062</v>
          </cell>
          <cell r="D12684">
            <v>3</v>
          </cell>
          <cell r="E12684" t="str">
            <v>F</v>
          </cell>
        </row>
        <row r="12685">
          <cell r="B12685" t="str">
            <v>F800063</v>
          </cell>
          <cell r="C12685" t="str">
            <v>F800063</v>
          </cell>
          <cell r="D12685">
            <v>3</v>
          </cell>
          <cell r="E12685" t="str">
            <v>F</v>
          </cell>
        </row>
        <row r="12686">
          <cell r="B12686" t="str">
            <v>F800064</v>
          </cell>
          <cell r="C12686" t="str">
            <v>F800064</v>
          </cell>
          <cell r="D12686">
            <v>3</v>
          </cell>
          <cell r="E12686" t="str">
            <v>F</v>
          </cell>
        </row>
        <row r="12687">
          <cell r="B12687" t="str">
            <v>F800065</v>
          </cell>
          <cell r="C12687" t="str">
            <v>F800065</v>
          </cell>
          <cell r="D12687">
            <v>3</v>
          </cell>
          <cell r="E12687" t="str">
            <v>F</v>
          </cell>
        </row>
        <row r="12688">
          <cell r="B12688" t="str">
            <v>F800066</v>
          </cell>
          <cell r="C12688" t="str">
            <v>F800066</v>
          </cell>
          <cell r="D12688">
            <v>3</v>
          </cell>
          <cell r="E12688" t="str">
            <v>F</v>
          </cell>
        </row>
        <row r="12689">
          <cell r="B12689" t="str">
            <v>F800067</v>
          </cell>
          <cell r="C12689" t="str">
            <v>F800067</v>
          </cell>
          <cell r="D12689">
            <v>3</v>
          </cell>
          <cell r="E12689" t="str">
            <v>F</v>
          </cell>
        </row>
        <row r="12690">
          <cell r="B12690" t="str">
            <v>F800068</v>
          </cell>
          <cell r="C12690" t="str">
            <v>F800068</v>
          </cell>
          <cell r="D12690">
            <v>3</v>
          </cell>
          <cell r="E12690" t="str">
            <v>F</v>
          </cell>
        </row>
        <row r="12691">
          <cell r="B12691" t="str">
            <v>F800069</v>
          </cell>
          <cell r="C12691" t="str">
            <v>F800069</v>
          </cell>
          <cell r="D12691">
            <v>3</v>
          </cell>
          <cell r="E12691" t="str">
            <v>F</v>
          </cell>
        </row>
        <row r="12692">
          <cell r="B12692" t="str">
            <v>F800070</v>
          </cell>
          <cell r="C12692" t="str">
            <v>F800070</v>
          </cell>
          <cell r="D12692">
            <v>3</v>
          </cell>
          <cell r="E12692" t="str">
            <v>F</v>
          </cell>
        </row>
        <row r="12693">
          <cell r="B12693" t="str">
            <v>F800071</v>
          </cell>
          <cell r="C12693" t="str">
            <v>F800071</v>
          </cell>
          <cell r="D12693">
            <v>3</v>
          </cell>
          <cell r="E12693" t="str">
            <v>F</v>
          </cell>
        </row>
        <row r="12694">
          <cell r="B12694" t="str">
            <v>F800072</v>
          </cell>
          <cell r="C12694" t="str">
            <v>F800072</v>
          </cell>
          <cell r="D12694">
            <v>3</v>
          </cell>
          <cell r="E12694" t="str">
            <v>F</v>
          </cell>
        </row>
        <row r="12695">
          <cell r="B12695" t="str">
            <v>F800073</v>
          </cell>
          <cell r="C12695" t="str">
            <v>F800073</v>
          </cell>
          <cell r="D12695">
            <v>3</v>
          </cell>
          <cell r="E12695" t="str">
            <v>F</v>
          </cell>
        </row>
        <row r="12696">
          <cell r="B12696" t="str">
            <v>F800074</v>
          </cell>
          <cell r="C12696" t="str">
            <v>F800074</v>
          </cell>
          <cell r="D12696">
            <v>3</v>
          </cell>
          <cell r="E12696" t="str">
            <v>F</v>
          </cell>
        </row>
        <row r="12697">
          <cell r="B12697" t="str">
            <v>F800075</v>
          </cell>
          <cell r="C12697" t="str">
            <v>F800075</v>
          </cell>
          <cell r="D12697">
            <v>3</v>
          </cell>
          <cell r="E12697" t="str">
            <v>F</v>
          </cell>
        </row>
        <row r="12698">
          <cell r="B12698" t="str">
            <v>F800076</v>
          </cell>
          <cell r="C12698" t="str">
            <v>F800076</v>
          </cell>
          <cell r="D12698">
            <v>3</v>
          </cell>
          <cell r="E12698" t="str">
            <v>F</v>
          </cell>
        </row>
        <row r="12699">
          <cell r="B12699" t="str">
            <v>F800077</v>
          </cell>
          <cell r="C12699" t="str">
            <v>F800077</v>
          </cell>
          <cell r="D12699">
            <v>3</v>
          </cell>
          <cell r="E12699" t="str">
            <v>F</v>
          </cell>
        </row>
        <row r="12700">
          <cell r="B12700" t="str">
            <v>F800078</v>
          </cell>
          <cell r="C12700" t="str">
            <v>F800078</v>
          </cell>
          <cell r="D12700">
            <v>3</v>
          </cell>
          <cell r="E12700" t="str">
            <v>F</v>
          </cell>
        </row>
        <row r="12701">
          <cell r="B12701" t="str">
            <v>F800079</v>
          </cell>
          <cell r="C12701" t="str">
            <v>F800079</v>
          </cell>
          <cell r="D12701">
            <v>3</v>
          </cell>
          <cell r="E12701" t="str">
            <v>F</v>
          </cell>
        </row>
        <row r="12702">
          <cell r="B12702" t="str">
            <v>F800080</v>
          </cell>
          <cell r="C12702" t="str">
            <v>F800080</v>
          </cell>
          <cell r="D12702">
            <v>3</v>
          </cell>
          <cell r="E12702" t="str">
            <v>F</v>
          </cell>
        </row>
        <row r="12703">
          <cell r="B12703" t="str">
            <v>F800081</v>
          </cell>
          <cell r="C12703" t="str">
            <v>F800081</v>
          </cell>
          <cell r="D12703">
            <v>3</v>
          </cell>
          <cell r="E12703" t="str">
            <v>F</v>
          </cell>
        </row>
        <row r="12704">
          <cell r="B12704" t="str">
            <v>F800082</v>
          </cell>
          <cell r="C12704" t="str">
            <v>F800082</v>
          </cell>
          <cell r="D12704">
            <v>3</v>
          </cell>
          <cell r="E12704" t="str">
            <v>F</v>
          </cell>
        </row>
        <row r="12705">
          <cell r="B12705" t="str">
            <v>F800083</v>
          </cell>
          <cell r="C12705" t="str">
            <v>F800083</v>
          </cell>
          <cell r="D12705">
            <v>3</v>
          </cell>
          <cell r="E12705" t="str">
            <v>F</v>
          </cell>
        </row>
        <row r="12706">
          <cell r="B12706" t="str">
            <v>F800084</v>
          </cell>
          <cell r="C12706" t="str">
            <v>F800084</v>
          </cell>
          <cell r="D12706">
            <v>3</v>
          </cell>
          <cell r="E12706" t="str">
            <v>F</v>
          </cell>
        </row>
        <row r="12707">
          <cell r="B12707" t="str">
            <v>F800085</v>
          </cell>
          <cell r="C12707" t="str">
            <v>F800085</v>
          </cell>
          <cell r="D12707">
            <v>3</v>
          </cell>
          <cell r="E12707" t="str">
            <v>F</v>
          </cell>
        </row>
        <row r="12708">
          <cell r="B12708" t="str">
            <v>F800086</v>
          </cell>
          <cell r="C12708" t="str">
            <v>F800086</v>
          </cell>
          <cell r="D12708">
            <v>3</v>
          </cell>
          <cell r="E12708" t="str">
            <v>F</v>
          </cell>
        </row>
        <row r="12709">
          <cell r="B12709" t="str">
            <v>F800087</v>
          </cell>
          <cell r="C12709" t="str">
            <v>F800087</v>
          </cell>
          <cell r="D12709">
            <v>3</v>
          </cell>
          <cell r="E12709" t="str">
            <v>F</v>
          </cell>
        </row>
        <row r="12710">
          <cell r="B12710" t="str">
            <v>F800088</v>
          </cell>
          <cell r="C12710" t="str">
            <v>F800088</v>
          </cell>
          <cell r="D12710">
            <v>3</v>
          </cell>
          <cell r="E12710" t="str">
            <v>F</v>
          </cell>
        </row>
        <row r="12711">
          <cell r="B12711" t="str">
            <v>F800089</v>
          </cell>
          <cell r="C12711" t="str">
            <v>F800089</v>
          </cell>
          <cell r="D12711">
            <v>3</v>
          </cell>
          <cell r="E12711" t="str">
            <v>F</v>
          </cell>
        </row>
        <row r="12712">
          <cell r="B12712" t="str">
            <v>F800090</v>
          </cell>
          <cell r="C12712" t="str">
            <v>F800090</v>
          </cell>
          <cell r="D12712">
            <v>3</v>
          </cell>
          <cell r="E12712" t="str">
            <v>F</v>
          </cell>
        </row>
        <row r="12713">
          <cell r="B12713" t="str">
            <v>F800091</v>
          </cell>
          <cell r="C12713" t="str">
            <v>F800091</v>
          </cell>
          <cell r="D12713">
            <v>3</v>
          </cell>
          <cell r="E12713" t="str">
            <v>F</v>
          </cell>
        </row>
        <row r="12714">
          <cell r="B12714" t="str">
            <v>F800092</v>
          </cell>
          <cell r="C12714" t="str">
            <v>F800092</v>
          </cell>
          <cell r="D12714">
            <v>3</v>
          </cell>
          <cell r="E12714" t="str">
            <v>F</v>
          </cell>
        </row>
        <row r="12715">
          <cell r="B12715" t="str">
            <v>F800093</v>
          </cell>
          <cell r="C12715" t="str">
            <v>F800093</v>
          </cell>
          <cell r="D12715">
            <v>3</v>
          </cell>
          <cell r="E12715" t="str">
            <v>F</v>
          </cell>
        </row>
        <row r="12716">
          <cell r="B12716" t="str">
            <v>F800094</v>
          </cell>
          <cell r="C12716" t="str">
            <v>F800094</v>
          </cell>
          <cell r="D12716">
            <v>3</v>
          </cell>
          <cell r="E12716" t="str">
            <v>F</v>
          </cell>
        </row>
        <row r="12717">
          <cell r="B12717" t="str">
            <v>F800095</v>
          </cell>
          <cell r="C12717" t="str">
            <v>F800095</v>
          </cell>
          <cell r="D12717">
            <v>3</v>
          </cell>
          <cell r="E12717" t="str">
            <v>F</v>
          </cell>
        </row>
        <row r="12718">
          <cell r="B12718" t="str">
            <v>F800096</v>
          </cell>
          <cell r="C12718" t="str">
            <v>F800096</v>
          </cell>
          <cell r="D12718">
            <v>3</v>
          </cell>
          <cell r="E12718" t="str">
            <v>F</v>
          </cell>
        </row>
        <row r="12719">
          <cell r="B12719" t="str">
            <v>F800097</v>
          </cell>
          <cell r="C12719" t="str">
            <v>F800097</v>
          </cell>
          <cell r="D12719">
            <v>3</v>
          </cell>
          <cell r="E12719" t="str">
            <v>F</v>
          </cell>
        </row>
        <row r="12720">
          <cell r="B12720" t="str">
            <v>F800098</v>
          </cell>
          <cell r="C12720" t="str">
            <v>F800098</v>
          </cell>
          <cell r="D12720">
            <v>3</v>
          </cell>
          <cell r="E12720" t="str">
            <v>F</v>
          </cell>
        </row>
        <row r="12721">
          <cell r="B12721" t="str">
            <v>F800099</v>
          </cell>
          <cell r="C12721" t="str">
            <v>F800099</v>
          </cell>
          <cell r="D12721">
            <v>3</v>
          </cell>
          <cell r="E12721" t="str">
            <v>F</v>
          </cell>
        </row>
        <row r="12722">
          <cell r="B12722" t="str">
            <v>F800100</v>
          </cell>
          <cell r="C12722" t="str">
            <v>F800100</v>
          </cell>
          <cell r="D12722">
            <v>3</v>
          </cell>
          <cell r="E12722" t="str">
            <v>F</v>
          </cell>
        </row>
        <row r="12723">
          <cell r="B12723" t="str">
            <v>F800101</v>
          </cell>
          <cell r="C12723" t="str">
            <v>F800101</v>
          </cell>
          <cell r="D12723">
            <v>3</v>
          </cell>
          <cell r="E12723" t="str">
            <v>F</v>
          </cell>
        </row>
        <row r="12724">
          <cell r="B12724" t="str">
            <v>F800102</v>
          </cell>
          <cell r="C12724" t="str">
            <v>F800102</v>
          </cell>
          <cell r="D12724">
            <v>3</v>
          </cell>
          <cell r="E12724" t="str">
            <v>F</v>
          </cell>
        </row>
        <row r="12725">
          <cell r="B12725" t="str">
            <v>F800103</v>
          </cell>
          <cell r="C12725" t="str">
            <v>F800103</v>
          </cell>
          <cell r="D12725">
            <v>3</v>
          </cell>
          <cell r="E12725" t="str">
            <v>F</v>
          </cell>
        </row>
        <row r="12726">
          <cell r="B12726" t="str">
            <v>F800104</v>
          </cell>
          <cell r="C12726" t="str">
            <v>F800104</v>
          </cell>
          <cell r="D12726">
            <v>3</v>
          </cell>
          <cell r="E12726" t="str">
            <v>F</v>
          </cell>
        </row>
        <row r="12727">
          <cell r="B12727" t="str">
            <v>F800105</v>
          </cell>
          <cell r="C12727" t="str">
            <v>F800105</v>
          </cell>
          <cell r="D12727">
            <v>3</v>
          </cell>
          <cell r="E12727" t="str">
            <v>F</v>
          </cell>
        </row>
        <row r="12728">
          <cell r="B12728" t="str">
            <v>F800106</v>
          </cell>
          <cell r="C12728" t="str">
            <v>F800106</v>
          </cell>
          <cell r="D12728">
            <v>3</v>
          </cell>
          <cell r="E12728" t="str">
            <v>F</v>
          </cell>
        </row>
        <row r="12729">
          <cell r="B12729" t="str">
            <v>F800107</v>
          </cell>
          <cell r="C12729" t="str">
            <v>F800107</v>
          </cell>
          <cell r="D12729">
            <v>3</v>
          </cell>
          <cell r="E12729" t="str">
            <v>F</v>
          </cell>
        </row>
        <row r="12730">
          <cell r="B12730" t="str">
            <v>F800108</v>
          </cell>
          <cell r="C12730" t="str">
            <v>F800108</v>
          </cell>
          <cell r="D12730">
            <v>3</v>
          </cell>
          <cell r="E12730" t="str">
            <v>F</v>
          </cell>
        </row>
        <row r="12731">
          <cell r="B12731" t="str">
            <v>F800109</v>
          </cell>
          <cell r="C12731" t="str">
            <v>F800109</v>
          </cell>
          <cell r="D12731">
            <v>3</v>
          </cell>
          <cell r="E12731" t="str">
            <v>F</v>
          </cell>
        </row>
        <row r="12732">
          <cell r="B12732" t="str">
            <v>F800110</v>
          </cell>
          <cell r="C12732" t="str">
            <v>F800110</v>
          </cell>
          <cell r="D12732">
            <v>3</v>
          </cell>
          <cell r="E12732" t="str">
            <v>F</v>
          </cell>
        </row>
        <row r="12733">
          <cell r="B12733" t="str">
            <v>F800111</v>
          </cell>
          <cell r="C12733" t="str">
            <v>F800111</v>
          </cell>
          <cell r="D12733">
            <v>3</v>
          </cell>
          <cell r="E12733" t="str">
            <v>F</v>
          </cell>
        </row>
        <row r="12734">
          <cell r="B12734" t="str">
            <v>F800112</v>
          </cell>
          <cell r="C12734" t="str">
            <v>F800112</v>
          </cell>
          <cell r="D12734">
            <v>3</v>
          </cell>
          <cell r="E12734" t="str">
            <v>F</v>
          </cell>
        </row>
        <row r="12735">
          <cell r="B12735" t="str">
            <v>F800113</v>
          </cell>
          <cell r="C12735" t="str">
            <v>F800113</v>
          </cell>
          <cell r="D12735">
            <v>3</v>
          </cell>
          <cell r="E12735" t="str">
            <v>F</v>
          </cell>
        </row>
        <row r="12736">
          <cell r="B12736" t="str">
            <v>F800114</v>
          </cell>
          <cell r="C12736" t="str">
            <v>F800114</v>
          </cell>
          <cell r="D12736">
            <v>3</v>
          </cell>
          <cell r="E12736" t="str">
            <v>F</v>
          </cell>
        </row>
        <row r="12737">
          <cell r="B12737" t="str">
            <v>F800115</v>
          </cell>
          <cell r="C12737" t="str">
            <v>F800115</v>
          </cell>
          <cell r="D12737">
            <v>3</v>
          </cell>
          <cell r="E12737" t="str">
            <v>F</v>
          </cell>
        </row>
        <row r="12738">
          <cell r="B12738" t="str">
            <v>F800116</v>
          </cell>
          <cell r="C12738" t="str">
            <v>F800116</v>
          </cell>
          <cell r="D12738">
            <v>3</v>
          </cell>
          <cell r="E12738" t="str">
            <v>F</v>
          </cell>
        </row>
        <row r="12739">
          <cell r="B12739" t="str">
            <v>F800117</v>
          </cell>
          <cell r="C12739" t="str">
            <v>F800117</v>
          </cell>
          <cell r="D12739">
            <v>3</v>
          </cell>
          <cell r="E12739" t="str">
            <v>F</v>
          </cell>
        </row>
        <row r="12740">
          <cell r="B12740" t="str">
            <v>F800118</v>
          </cell>
          <cell r="C12740" t="str">
            <v>F800118</v>
          </cell>
          <cell r="D12740">
            <v>3</v>
          </cell>
          <cell r="E12740" t="str">
            <v>F</v>
          </cell>
        </row>
        <row r="12741">
          <cell r="B12741" t="str">
            <v>F800119</v>
          </cell>
          <cell r="C12741" t="str">
            <v>F800119</v>
          </cell>
          <cell r="D12741">
            <v>3</v>
          </cell>
          <cell r="E12741" t="str">
            <v>F</v>
          </cell>
        </row>
        <row r="12742">
          <cell r="B12742" t="str">
            <v>F800120</v>
          </cell>
          <cell r="C12742" t="str">
            <v>F800120</v>
          </cell>
          <cell r="D12742">
            <v>3</v>
          </cell>
          <cell r="E12742" t="str">
            <v>F</v>
          </cell>
        </row>
        <row r="12743">
          <cell r="B12743" t="str">
            <v>F800121</v>
          </cell>
          <cell r="C12743" t="str">
            <v>F800121</v>
          </cell>
          <cell r="D12743">
            <v>3</v>
          </cell>
          <cell r="E12743" t="str">
            <v>F</v>
          </cell>
        </row>
        <row r="12744">
          <cell r="B12744" t="str">
            <v>F800122</v>
          </cell>
          <cell r="C12744" t="str">
            <v>F800122</v>
          </cell>
          <cell r="D12744">
            <v>3</v>
          </cell>
          <cell r="E12744" t="str">
            <v>F</v>
          </cell>
        </row>
        <row r="12745">
          <cell r="B12745" t="str">
            <v>F800123</v>
          </cell>
          <cell r="C12745" t="str">
            <v>F800123</v>
          </cell>
          <cell r="D12745">
            <v>3</v>
          </cell>
          <cell r="E12745" t="str">
            <v>F</v>
          </cell>
        </row>
        <row r="12746">
          <cell r="B12746" t="str">
            <v>F800124</v>
          </cell>
          <cell r="C12746" t="str">
            <v>F800124</v>
          </cell>
          <cell r="D12746">
            <v>3</v>
          </cell>
          <cell r="E12746" t="str">
            <v>F</v>
          </cell>
        </row>
        <row r="12747">
          <cell r="B12747" t="str">
            <v>F800125</v>
          </cell>
          <cell r="C12747" t="str">
            <v>F800125</v>
          </cell>
          <cell r="D12747">
            <v>3</v>
          </cell>
          <cell r="E12747" t="str">
            <v>F</v>
          </cell>
        </row>
        <row r="12748">
          <cell r="B12748" t="str">
            <v>F800126</v>
          </cell>
          <cell r="C12748" t="str">
            <v>F800126</v>
          </cell>
          <cell r="D12748">
            <v>3</v>
          </cell>
          <cell r="E12748" t="str">
            <v>F</v>
          </cell>
        </row>
        <row r="12749">
          <cell r="B12749" t="str">
            <v>F800127</v>
          </cell>
          <cell r="C12749" t="str">
            <v>F800127</v>
          </cell>
          <cell r="D12749">
            <v>3</v>
          </cell>
          <cell r="E12749" t="str">
            <v>F</v>
          </cell>
        </row>
        <row r="12750">
          <cell r="B12750" t="str">
            <v>F800128</v>
          </cell>
          <cell r="C12750" t="str">
            <v>F800128</v>
          </cell>
          <cell r="D12750">
            <v>3</v>
          </cell>
          <cell r="E12750" t="str">
            <v>F</v>
          </cell>
        </row>
        <row r="12751">
          <cell r="B12751" t="str">
            <v>F800129</v>
          </cell>
          <cell r="C12751" t="str">
            <v>F800129</v>
          </cell>
          <cell r="D12751">
            <v>3</v>
          </cell>
          <cell r="E12751" t="str">
            <v>F</v>
          </cell>
        </row>
        <row r="12752">
          <cell r="B12752" t="str">
            <v>F800130</v>
          </cell>
          <cell r="C12752" t="str">
            <v>F800130</v>
          </cell>
          <cell r="D12752">
            <v>3</v>
          </cell>
          <cell r="E12752" t="str">
            <v>F</v>
          </cell>
        </row>
        <row r="12753">
          <cell r="B12753" t="str">
            <v>F800131</v>
          </cell>
          <cell r="C12753" t="str">
            <v>F800131</v>
          </cell>
          <cell r="D12753">
            <v>3</v>
          </cell>
          <cell r="E12753" t="str">
            <v>F</v>
          </cell>
        </row>
        <row r="12754">
          <cell r="B12754" t="str">
            <v>F800132</v>
          </cell>
          <cell r="C12754" t="str">
            <v>F800132</v>
          </cell>
          <cell r="D12754">
            <v>3</v>
          </cell>
          <cell r="E12754" t="str">
            <v>F</v>
          </cell>
        </row>
        <row r="12755">
          <cell r="B12755" t="str">
            <v>F800133</v>
          </cell>
          <cell r="C12755" t="str">
            <v>F800133</v>
          </cell>
          <cell r="D12755">
            <v>3</v>
          </cell>
          <cell r="E12755" t="str">
            <v>F</v>
          </cell>
        </row>
        <row r="12756">
          <cell r="B12756" t="str">
            <v>F800134</v>
          </cell>
          <cell r="C12756" t="str">
            <v>F800134</v>
          </cell>
          <cell r="D12756">
            <v>3</v>
          </cell>
          <cell r="E12756" t="str">
            <v>F</v>
          </cell>
        </row>
        <row r="12757">
          <cell r="B12757" t="str">
            <v>F800135</v>
          </cell>
          <cell r="C12757" t="str">
            <v>F800135</v>
          </cell>
          <cell r="D12757">
            <v>3</v>
          </cell>
          <cell r="E12757" t="str">
            <v>F</v>
          </cell>
        </row>
        <row r="12758">
          <cell r="B12758" t="str">
            <v>F800136</v>
          </cell>
          <cell r="C12758" t="str">
            <v>F800136</v>
          </cell>
          <cell r="D12758">
            <v>3</v>
          </cell>
          <cell r="E12758" t="str">
            <v>F</v>
          </cell>
        </row>
        <row r="12759">
          <cell r="B12759" t="str">
            <v>F800137</v>
          </cell>
          <cell r="C12759" t="str">
            <v>F800137</v>
          </cell>
          <cell r="D12759">
            <v>3</v>
          </cell>
          <cell r="E12759" t="str">
            <v>F</v>
          </cell>
        </row>
        <row r="12760">
          <cell r="B12760" t="str">
            <v>F800138</v>
          </cell>
          <cell r="C12760" t="str">
            <v>F800138</v>
          </cell>
          <cell r="D12760">
            <v>3</v>
          </cell>
          <cell r="E12760" t="str">
            <v>F</v>
          </cell>
        </row>
        <row r="12761">
          <cell r="B12761" t="str">
            <v>F800139</v>
          </cell>
          <cell r="C12761" t="str">
            <v>F800139</v>
          </cell>
          <cell r="D12761">
            <v>3</v>
          </cell>
          <cell r="E12761" t="str">
            <v>F</v>
          </cell>
        </row>
        <row r="12762">
          <cell r="B12762" t="str">
            <v>F800140</v>
          </cell>
          <cell r="C12762" t="str">
            <v>F800140</v>
          </cell>
          <cell r="D12762">
            <v>3</v>
          </cell>
          <cell r="E12762" t="str">
            <v>F</v>
          </cell>
        </row>
        <row r="12763">
          <cell r="B12763" t="str">
            <v>F800141</v>
          </cell>
          <cell r="C12763" t="str">
            <v>F800141</v>
          </cell>
          <cell r="D12763">
            <v>3</v>
          </cell>
          <cell r="E12763" t="str">
            <v>F</v>
          </cell>
        </row>
        <row r="12764">
          <cell r="B12764" t="str">
            <v>F800142</v>
          </cell>
          <cell r="C12764" t="str">
            <v>F800142</v>
          </cell>
          <cell r="D12764">
            <v>3</v>
          </cell>
          <cell r="E12764" t="str">
            <v>F</v>
          </cell>
        </row>
        <row r="12765">
          <cell r="B12765" t="str">
            <v>F800143</v>
          </cell>
          <cell r="C12765" t="str">
            <v>F800143</v>
          </cell>
          <cell r="D12765">
            <v>3</v>
          </cell>
          <cell r="E12765" t="str">
            <v>F</v>
          </cell>
        </row>
        <row r="12766">
          <cell r="B12766" t="str">
            <v>F800144</v>
          </cell>
          <cell r="C12766" t="str">
            <v>F800144</v>
          </cell>
          <cell r="D12766">
            <v>3</v>
          </cell>
          <cell r="E12766" t="str">
            <v>F</v>
          </cell>
        </row>
        <row r="12767">
          <cell r="B12767" t="str">
            <v>F800145</v>
          </cell>
          <cell r="C12767" t="str">
            <v>F800145</v>
          </cell>
          <cell r="D12767">
            <v>3</v>
          </cell>
          <cell r="E12767" t="str">
            <v>F</v>
          </cell>
        </row>
        <row r="12768">
          <cell r="B12768" t="str">
            <v>F800146</v>
          </cell>
          <cell r="C12768" t="str">
            <v>F800146</v>
          </cell>
          <cell r="D12768">
            <v>3</v>
          </cell>
          <cell r="E12768" t="str">
            <v>F</v>
          </cell>
        </row>
        <row r="12769">
          <cell r="B12769" t="str">
            <v>F800147</v>
          </cell>
          <cell r="C12769" t="str">
            <v>F800147</v>
          </cell>
          <cell r="D12769">
            <v>3</v>
          </cell>
          <cell r="E12769" t="str">
            <v>F</v>
          </cell>
        </row>
        <row r="12770">
          <cell r="B12770" t="str">
            <v>F800148</v>
          </cell>
          <cell r="C12770" t="str">
            <v>F800148</v>
          </cell>
          <cell r="D12770">
            <v>3</v>
          </cell>
          <cell r="E12770" t="str">
            <v>F</v>
          </cell>
        </row>
        <row r="12771">
          <cell r="B12771" t="str">
            <v>F800149</v>
          </cell>
          <cell r="C12771" t="str">
            <v>F800149</v>
          </cell>
          <cell r="D12771">
            <v>3</v>
          </cell>
          <cell r="E12771" t="str">
            <v>F</v>
          </cell>
        </row>
        <row r="12772">
          <cell r="B12772" t="str">
            <v>F800150</v>
          </cell>
          <cell r="C12772" t="str">
            <v>F800150</v>
          </cell>
          <cell r="D12772">
            <v>3</v>
          </cell>
          <cell r="E12772" t="str">
            <v>F</v>
          </cell>
        </row>
        <row r="12773">
          <cell r="B12773" t="str">
            <v>F800151</v>
          </cell>
          <cell r="C12773" t="str">
            <v>F800151</v>
          </cell>
          <cell r="D12773">
            <v>3</v>
          </cell>
          <cell r="E12773" t="str">
            <v>F</v>
          </cell>
        </row>
        <row r="12774">
          <cell r="B12774" t="str">
            <v>F800152</v>
          </cell>
          <cell r="C12774" t="str">
            <v>F800152</v>
          </cell>
          <cell r="D12774">
            <v>3</v>
          </cell>
          <cell r="E12774" t="str">
            <v>F</v>
          </cell>
        </row>
        <row r="12775">
          <cell r="B12775" t="str">
            <v>F800153</v>
          </cell>
          <cell r="C12775" t="str">
            <v>F800153</v>
          </cell>
          <cell r="D12775">
            <v>3</v>
          </cell>
          <cell r="E12775" t="str">
            <v>F</v>
          </cell>
        </row>
        <row r="12776">
          <cell r="B12776" t="str">
            <v>F800154</v>
          </cell>
          <cell r="C12776" t="str">
            <v>F800154</v>
          </cell>
          <cell r="D12776">
            <v>3</v>
          </cell>
          <cell r="E12776" t="str">
            <v>F</v>
          </cell>
        </row>
        <row r="12777">
          <cell r="B12777" t="str">
            <v>F800155</v>
          </cell>
          <cell r="C12777" t="str">
            <v>F800155</v>
          </cell>
          <cell r="D12777">
            <v>3</v>
          </cell>
          <cell r="E12777" t="str">
            <v>F</v>
          </cell>
        </row>
        <row r="12778">
          <cell r="B12778" t="str">
            <v>F800156</v>
          </cell>
          <cell r="C12778" t="str">
            <v>F800156</v>
          </cell>
          <cell r="D12778">
            <v>3</v>
          </cell>
          <cell r="E12778" t="str">
            <v>F</v>
          </cell>
        </row>
        <row r="12779">
          <cell r="B12779" t="str">
            <v>F800157</v>
          </cell>
          <cell r="C12779" t="str">
            <v>F800157</v>
          </cell>
          <cell r="D12779">
            <v>3</v>
          </cell>
          <cell r="E12779" t="str">
            <v>F</v>
          </cell>
        </row>
        <row r="12780">
          <cell r="B12780" t="str">
            <v>F800158</v>
          </cell>
          <cell r="C12780" t="str">
            <v>F800158</v>
          </cell>
          <cell r="D12780">
            <v>3</v>
          </cell>
          <cell r="E12780" t="str">
            <v>F</v>
          </cell>
        </row>
        <row r="12781">
          <cell r="B12781" t="str">
            <v>F800159</v>
          </cell>
          <cell r="C12781" t="str">
            <v>F800159</v>
          </cell>
          <cell r="D12781">
            <v>3</v>
          </cell>
          <cell r="E12781" t="str">
            <v>F</v>
          </cell>
        </row>
        <row r="12782">
          <cell r="B12782" t="str">
            <v>F800160</v>
          </cell>
          <cell r="C12782" t="str">
            <v>F800160</v>
          </cell>
          <cell r="D12782">
            <v>3</v>
          </cell>
          <cell r="E12782" t="str">
            <v>F</v>
          </cell>
        </row>
        <row r="12783">
          <cell r="B12783" t="str">
            <v>F800161</v>
          </cell>
          <cell r="C12783" t="str">
            <v>F800161</v>
          </cell>
          <cell r="D12783">
            <v>3</v>
          </cell>
          <cell r="E12783" t="str">
            <v>F</v>
          </cell>
        </row>
        <row r="12784">
          <cell r="B12784" t="str">
            <v>F800162</v>
          </cell>
          <cell r="C12784" t="str">
            <v>F800162</v>
          </cell>
          <cell r="D12784">
            <v>3</v>
          </cell>
          <cell r="E12784" t="str">
            <v>F</v>
          </cell>
        </row>
        <row r="12785">
          <cell r="B12785" t="str">
            <v>F800163</v>
          </cell>
          <cell r="C12785" t="str">
            <v>F800163</v>
          </cell>
          <cell r="D12785">
            <v>3</v>
          </cell>
          <cell r="E12785" t="str">
            <v>F</v>
          </cell>
        </row>
        <row r="12786">
          <cell r="B12786" t="str">
            <v>F800164</v>
          </cell>
          <cell r="C12786" t="str">
            <v>F800164</v>
          </cell>
          <cell r="D12786">
            <v>3</v>
          </cell>
          <cell r="E12786" t="str">
            <v>F</v>
          </cell>
        </row>
        <row r="12787">
          <cell r="B12787" t="str">
            <v>F800165</v>
          </cell>
          <cell r="C12787" t="str">
            <v>F800165</v>
          </cell>
          <cell r="D12787">
            <v>3</v>
          </cell>
          <cell r="E12787" t="str">
            <v>F</v>
          </cell>
        </row>
        <row r="12788">
          <cell r="B12788" t="str">
            <v>F800166</v>
          </cell>
          <cell r="C12788" t="str">
            <v>F800166</v>
          </cell>
          <cell r="D12788">
            <v>3</v>
          </cell>
          <cell r="E12788" t="str">
            <v>F</v>
          </cell>
        </row>
        <row r="12789">
          <cell r="B12789" t="str">
            <v>F800167</v>
          </cell>
          <cell r="C12789" t="str">
            <v>F800167</v>
          </cell>
          <cell r="D12789">
            <v>3</v>
          </cell>
          <cell r="E12789" t="str">
            <v>F</v>
          </cell>
        </row>
        <row r="12790">
          <cell r="B12790" t="str">
            <v>F800168</v>
          </cell>
          <cell r="C12790" t="str">
            <v>F800168</v>
          </cell>
          <cell r="D12790">
            <v>3</v>
          </cell>
          <cell r="E12790" t="str">
            <v>F</v>
          </cell>
        </row>
        <row r="12791">
          <cell r="B12791" t="str">
            <v>F800169</v>
          </cell>
          <cell r="C12791" t="str">
            <v>F800169</v>
          </cell>
          <cell r="D12791">
            <v>3</v>
          </cell>
          <cell r="E12791" t="str">
            <v>F</v>
          </cell>
        </row>
        <row r="12792">
          <cell r="B12792" t="str">
            <v>F800170</v>
          </cell>
          <cell r="C12792" t="str">
            <v>F800170</v>
          </cell>
          <cell r="D12792">
            <v>3</v>
          </cell>
          <cell r="E12792" t="str">
            <v>F</v>
          </cell>
        </row>
        <row r="12793">
          <cell r="B12793" t="str">
            <v>F800171</v>
          </cell>
          <cell r="C12793" t="str">
            <v>F800171</v>
          </cell>
          <cell r="D12793">
            <v>3</v>
          </cell>
          <cell r="E12793" t="str">
            <v>F</v>
          </cell>
        </row>
        <row r="12794">
          <cell r="B12794" t="str">
            <v>F800172</v>
          </cell>
          <cell r="C12794" t="str">
            <v>F800172</v>
          </cell>
          <cell r="D12794">
            <v>3</v>
          </cell>
          <cell r="E12794" t="str">
            <v>F</v>
          </cell>
        </row>
        <row r="12795">
          <cell r="B12795" t="str">
            <v>F800173</v>
          </cell>
          <cell r="C12795" t="str">
            <v>F800173</v>
          </cell>
          <cell r="D12795">
            <v>3</v>
          </cell>
          <cell r="E12795" t="str">
            <v>F</v>
          </cell>
        </row>
        <row r="12796">
          <cell r="B12796" t="str">
            <v>F800174</v>
          </cell>
          <cell r="C12796" t="str">
            <v>F800174</v>
          </cell>
          <cell r="D12796">
            <v>3</v>
          </cell>
          <cell r="E12796" t="str">
            <v>F</v>
          </cell>
        </row>
        <row r="12797">
          <cell r="B12797" t="str">
            <v>F800175</v>
          </cell>
          <cell r="C12797" t="str">
            <v>F800175</v>
          </cell>
          <cell r="D12797">
            <v>3</v>
          </cell>
          <cell r="E12797" t="str">
            <v>F</v>
          </cell>
        </row>
        <row r="12798">
          <cell r="B12798" t="str">
            <v>F800176</v>
          </cell>
          <cell r="C12798" t="str">
            <v>F800176</v>
          </cell>
          <cell r="D12798">
            <v>3</v>
          </cell>
          <cell r="E12798" t="str">
            <v>F</v>
          </cell>
        </row>
        <row r="12799">
          <cell r="B12799" t="str">
            <v>F800177</v>
          </cell>
          <cell r="C12799" t="str">
            <v>F800177</v>
          </cell>
          <cell r="D12799">
            <v>3</v>
          </cell>
          <cell r="E12799" t="str">
            <v>F</v>
          </cell>
        </row>
        <row r="12800">
          <cell r="B12800" t="str">
            <v>F800178</v>
          </cell>
          <cell r="C12800" t="str">
            <v>F800178</v>
          </cell>
          <cell r="D12800">
            <v>3</v>
          </cell>
          <cell r="E12800" t="str">
            <v>F</v>
          </cell>
        </row>
        <row r="12801">
          <cell r="B12801" t="str">
            <v>F800179</v>
          </cell>
          <cell r="C12801" t="str">
            <v>F800179</v>
          </cell>
          <cell r="D12801">
            <v>3</v>
          </cell>
          <cell r="E12801" t="str">
            <v>F</v>
          </cell>
        </row>
        <row r="12802">
          <cell r="B12802" t="str">
            <v>F800180</v>
          </cell>
          <cell r="C12802" t="str">
            <v>F800180</v>
          </cell>
          <cell r="D12802">
            <v>3</v>
          </cell>
          <cell r="E12802" t="str">
            <v>F</v>
          </cell>
        </row>
        <row r="12803">
          <cell r="B12803" t="str">
            <v>F800181</v>
          </cell>
          <cell r="C12803" t="str">
            <v>F800181</v>
          </cell>
          <cell r="D12803">
            <v>3</v>
          </cell>
          <cell r="E12803" t="str">
            <v>F</v>
          </cell>
        </row>
        <row r="12804">
          <cell r="B12804" t="str">
            <v>F800182</v>
          </cell>
          <cell r="C12804" t="str">
            <v>F800182</v>
          </cell>
          <cell r="D12804">
            <v>3</v>
          </cell>
          <cell r="E12804" t="str">
            <v>F</v>
          </cell>
        </row>
        <row r="12805">
          <cell r="B12805" t="str">
            <v>F800183</v>
          </cell>
          <cell r="C12805" t="str">
            <v>F800183</v>
          </cell>
          <cell r="D12805">
            <v>3</v>
          </cell>
          <cell r="E12805" t="str">
            <v>F</v>
          </cell>
        </row>
        <row r="12806">
          <cell r="B12806" t="str">
            <v>F800184</v>
          </cell>
          <cell r="C12806" t="str">
            <v>F800184</v>
          </cell>
          <cell r="D12806">
            <v>3</v>
          </cell>
          <cell r="E12806" t="str">
            <v>F</v>
          </cell>
        </row>
        <row r="12807">
          <cell r="B12807" t="str">
            <v>F800185</v>
          </cell>
          <cell r="C12807" t="str">
            <v>F800185</v>
          </cell>
          <cell r="D12807">
            <v>3</v>
          </cell>
          <cell r="E12807" t="str">
            <v>F</v>
          </cell>
        </row>
        <row r="12808">
          <cell r="B12808" t="str">
            <v>F800186</v>
          </cell>
          <cell r="C12808" t="str">
            <v>F800186</v>
          </cell>
          <cell r="D12808">
            <v>3</v>
          </cell>
          <cell r="E12808" t="str">
            <v>F</v>
          </cell>
        </row>
        <row r="12809">
          <cell r="B12809" t="str">
            <v>F800187</v>
          </cell>
          <cell r="C12809" t="str">
            <v>F800187</v>
          </cell>
          <cell r="D12809">
            <v>3</v>
          </cell>
          <cell r="E12809" t="str">
            <v>F</v>
          </cell>
        </row>
        <row r="12810">
          <cell r="B12810" t="str">
            <v>F800188</v>
          </cell>
          <cell r="C12810" t="str">
            <v>F800188</v>
          </cell>
          <cell r="D12810">
            <v>3</v>
          </cell>
          <cell r="E12810" t="str">
            <v>F</v>
          </cell>
        </row>
        <row r="12811">
          <cell r="B12811" t="str">
            <v>F800189</v>
          </cell>
          <cell r="C12811" t="str">
            <v>F800189</v>
          </cell>
          <cell r="D12811">
            <v>3</v>
          </cell>
          <cell r="E12811" t="str">
            <v>F</v>
          </cell>
        </row>
        <row r="12812">
          <cell r="B12812" t="str">
            <v>F800190</v>
          </cell>
          <cell r="C12812" t="str">
            <v>F800190</v>
          </cell>
          <cell r="D12812">
            <v>3</v>
          </cell>
          <cell r="E12812" t="str">
            <v>F</v>
          </cell>
        </row>
        <row r="12813">
          <cell r="B12813" t="str">
            <v>F800191</v>
          </cell>
          <cell r="C12813" t="str">
            <v>F800191</v>
          </cell>
          <cell r="D12813">
            <v>3</v>
          </cell>
          <cell r="E12813" t="str">
            <v>F</v>
          </cell>
        </row>
        <row r="12814">
          <cell r="B12814" t="str">
            <v>F800192</v>
          </cell>
          <cell r="C12814" t="str">
            <v>F800192</v>
          </cell>
          <cell r="D12814">
            <v>3</v>
          </cell>
          <cell r="E12814" t="str">
            <v>F</v>
          </cell>
        </row>
        <row r="12815">
          <cell r="B12815" t="str">
            <v>F800193</v>
          </cell>
          <cell r="C12815" t="str">
            <v>F800193</v>
          </cell>
          <cell r="D12815">
            <v>3</v>
          </cell>
          <cell r="E12815" t="str">
            <v>F</v>
          </cell>
        </row>
        <row r="12816">
          <cell r="B12816" t="str">
            <v>F800194</v>
          </cell>
          <cell r="C12816" t="str">
            <v>F800194</v>
          </cell>
          <cell r="D12816">
            <v>3</v>
          </cell>
          <cell r="E12816" t="str">
            <v>F</v>
          </cell>
        </row>
        <row r="12817">
          <cell r="B12817" t="str">
            <v>F800195</v>
          </cell>
          <cell r="C12817" t="str">
            <v>F800195</v>
          </cell>
          <cell r="D12817">
            <v>3</v>
          </cell>
          <cell r="E12817" t="str">
            <v>F</v>
          </cell>
        </row>
        <row r="12818">
          <cell r="B12818" t="str">
            <v>F800196</v>
          </cell>
          <cell r="C12818" t="str">
            <v>F800196</v>
          </cell>
          <cell r="D12818">
            <v>3</v>
          </cell>
          <cell r="E12818" t="str">
            <v>F</v>
          </cell>
        </row>
        <row r="12819">
          <cell r="B12819" t="str">
            <v>F800197</v>
          </cell>
          <cell r="C12819" t="str">
            <v>F800197</v>
          </cell>
          <cell r="D12819">
            <v>3</v>
          </cell>
          <cell r="E12819" t="str">
            <v>F</v>
          </cell>
        </row>
        <row r="12820">
          <cell r="B12820" t="str">
            <v>F800198</v>
          </cell>
          <cell r="C12820" t="str">
            <v>F800198</v>
          </cell>
          <cell r="D12820">
            <v>3</v>
          </cell>
          <cell r="E12820" t="str">
            <v>F</v>
          </cell>
        </row>
        <row r="12821">
          <cell r="B12821" t="str">
            <v>F800199</v>
          </cell>
          <cell r="C12821" t="str">
            <v>F800199</v>
          </cell>
          <cell r="D12821">
            <v>3</v>
          </cell>
          <cell r="E12821" t="str">
            <v>F</v>
          </cell>
        </row>
        <row r="12822">
          <cell r="B12822" t="str">
            <v>F800200</v>
          </cell>
          <cell r="C12822" t="str">
            <v>F800200</v>
          </cell>
          <cell r="D12822">
            <v>3</v>
          </cell>
          <cell r="E12822" t="str">
            <v>F</v>
          </cell>
        </row>
        <row r="12823">
          <cell r="B12823" t="str">
            <v>F800201</v>
          </cell>
          <cell r="C12823" t="str">
            <v>F800201</v>
          </cell>
          <cell r="D12823">
            <v>3</v>
          </cell>
          <cell r="E12823" t="str">
            <v>F</v>
          </cell>
        </row>
        <row r="12824">
          <cell r="B12824" t="str">
            <v>F800202</v>
          </cell>
          <cell r="C12824" t="str">
            <v>F800202</v>
          </cell>
          <cell r="D12824">
            <v>3</v>
          </cell>
          <cell r="E12824" t="str">
            <v>F</v>
          </cell>
        </row>
        <row r="12825">
          <cell r="B12825" t="str">
            <v>F800203</v>
          </cell>
          <cell r="C12825" t="str">
            <v>F800203</v>
          </cell>
          <cell r="D12825">
            <v>3</v>
          </cell>
          <cell r="E12825" t="str">
            <v>F</v>
          </cell>
        </row>
        <row r="12826">
          <cell r="B12826" t="str">
            <v>F800204</v>
          </cell>
          <cell r="C12826" t="str">
            <v>F800204</v>
          </cell>
          <cell r="D12826">
            <v>3</v>
          </cell>
          <cell r="E12826" t="str">
            <v>F</v>
          </cell>
        </row>
        <row r="12827">
          <cell r="B12827" t="str">
            <v>F800205</v>
          </cell>
          <cell r="C12827" t="str">
            <v>F800205</v>
          </cell>
          <cell r="D12827">
            <v>3</v>
          </cell>
          <cell r="E12827" t="str">
            <v>F</v>
          </cell>
        </row>
        <row r="12828">
          <cell r="B12828" t="str">
            <v>F800206</v>
          </cell>
          <cell r="C12828" t="str">
            <v>F800206</v>
          </cell>
          <cell r="D12828">
            <v>3</v>
          </cell>
          <cell r="E12828" t="str">
            <v>F</v>
          </cell>
        </row>
        <row r="12829">
          <cell r="B12829" t="str">
            <v>F800207</v>
          </cell>
          <cell r="C12829" t="str">
            <v>F800207</v>
          </cell>
          <cell r="D12829">
            <v>3</v>
          </cell>
          <cell r="E12829" t="str">
            <v>F</v>
          </cell>
        </row>
        <row r="12830">
          <cell r="B12830" t="str">
            <v>F800208</v>
          </cell>
          <cell r="C12830" t="str">
            <v>F800208</v>
          </cell>
          <cell r="D12830">
            <v>3</v>
          </cell>
          <cell r="E12830" t="str">
            <v>F</v>
          </cell>
        </row>
        <row r="12831">
          <cell r="B12831" t="str">
            <v>F800209</v>
          </cell>
          <cell r="C12831" t="str">
            <v>F800209</v>
          </cell>
          <cell r="D12831">
            <v>3</v>
          </cell>
          <cell r="E12831" t="str">
            <v>F</v>
          </cell>
        </row>
        <row r="12832">
          <cell r="B12832" t="str">
            <v>F800210</v>
          </cell>
          <cell r="C12832" t="str">
            <v>F800210</v>
          </cell>
          <cell r="D12832">
            <v>3</v>
          </cell>
          <cell r="E12832" t="str">
            <v>F</v>
          </cell>
        </row>
        <row r="12833">
          <cell r="B12833" t="str">
            <v>F800211</v>
          </cell>
          <cell r="C12833" t="str">
            <v>F800211</v>
          </cell>
          <cell r="D12833">
            <v>3</v>
          </cell>
          <cell r="E12833" t="str">
            <v>F</v>
          </cell>
        </row>
        <row r="12834">
          <cell r="B12834" t="str">
            <v>F800212</v>
          </cell>
          <cell r="C12834" t="str">
            <v>F800212</v>
          </cell>
          <cell r="D12834">
            <v>3</v>
          </cell>
          <cell r="E12834" t="str">
            <v>F</v>
          </cell>
        </row>
        <row r="12835">
          <cell r="B12835" t="str">
            <v>F800213</v>
          </cell>
          <cell r="C12835" t="str">
            <v>F800213</v>
          </cell>
          <cell r="D12835">
            <v>3</v>
          </cell>
          <cell r="E12835" t="str">
            <v>F</v>
          </cell>
        </row>
        <row r="12836">
          <cell r="B12836" t="str">
            <v>F800214</v>
          </cell>
          <cell r="C12836" t="str">
            <v>F800214</v>
          </cell>
          <cell r="D12836">
            <v>3</v>
          </cell>
          <cell r="E12836" t="str">
            <v>F</v>
          </cell>
        </row>
        <row r="12837">
          <cell r="B12837" t="str">
            <v>F800215</v>
          </cell>
          <cell r="C12837" t="str">
            <v>F800215</v>
          </cell>
          <cell r="D12837">
            <v>3</v>
          </cell>
          <cell r="E12837" t="str">
            <v>F</v>
          </cell>
        </row>
        <row r="12838">
          <cell r="B12838" t="str">
            <v>F800216</v>
          </cell>
          <cell r="C12838" t="str">
            <v>F800216</v>
          </cell>
          <cell r="D12838">
            <v>3</v>
          </cell>
          <cell r="E12838" t="str">
            <v>F</v>
          </cell>
        </row>
        <row r="12839">
          <cell r="B12839" t="str">
            <v>F800217</v>
          </cell>
          <cell r="C12839" t="str">
            <v>F800217</v>
          </cell>
          <cell r="D12839">
            <v>3</v>
          </cell>
          <cell r="E12839" t="str">
            <v>F</v>
          </cell>
        </row>
        <row r="12840">
          <cell r="B12840" t="str">
            <v>F800218</v>
          </cell>
          <cell r="C12840" t="str">
            <v>F800218</v>
          </cell>
          <cell r="D12840">
            <v>3</v>
          </cell>
          <cell r="E12840" t="str">
            <v>F</v>
          </cell>
        </row>
        <row r="12841">
          <cell r="B12841" t="str">
            <v>F800219</v>
          </cell>
          <cell r="C12841" t="str">
            <v>F800219</v>
          </cell>
          <cell r="D12841">
            <v>3</v>
          </cell>
          <cell r="E12841" t="str">
            <v>F</v>
          </cell>
        </row>
        <row r="12842">
          <cell r="B12842" t="str">
            <v>F800220</v>
          </cell>
          <cell r="C12842" t="str">
            <v>F800220</v>
          </cell>
          <cell r="D12842">
            <v>3</v>
          </cell>
          <cell r="E12842" t="str">
            <v>F</v>
          </cell>
        </row>
        <row r="12843">
          <cell r="B12843" t="str">
            <v>F800221</v>
          </cell>
          <cell r="C12843" t="str">
            <v>F800221</v>
          </cell>
          <cell r="D12843">
            <v>3</v>
          </cell>
          <cell r="E12843" t="str">
            <v>F</v>
          </cell>
        </row>
        <row r="12844">
          <cell r="B12844" t="str">
            <v>F800222</v>
          </cell>
          <cell r="C12844" t="str">
            <v>F800222</v>
          </cell>
          <cell r="D12844">
            <v>3</v>
          </cell>
          <cell r="E12844" t="str">
            <v>F</v>
          </cell>
        </row>
        <row r="12845">
          <cell r="B12845" t="str">
            <v>F800223</v>
          </cell>
          <cell r="C12845" t="str">
            <v>F800223</v>
          </cell>
          <cell r="D12845">
            <v>3</v>
          </cell>
          <cell r="E12845" t="str">
            <v>F</v>
          </cell>
        </row>
        <row r="12846">
          <cell r="B12846" t="str">
            <v>F800224</v>
          </cell>
          <cell r="C12846" t="str">
            <v>F800224</v>
          </cell>
          <cell r="D12846">
            <v>3</v>
          </cell>
          <cell r="E12846" t="str">
            <v>F</v>
          </cell>
        </row>
        <row r="12847">
          <cell r="B12847" t="str">
            <v>F800225</v>
          </cell>
          <cell r="C12847" t="str">
            <v>F800225</v>
          </cell>
          <cell r="D12847">
            <v>3</v>
          </cell>
          <cell r="E12847" t="str">
            <v>F</v>
          </cell>
        </row>
        <row r="12848">
          <cell r="B12848" t="str">
            <v>F800226</v>
          </cell>
          <cell r="C12848" t="str">
            <v>F800226</v>
          </cell>
          <cell r="D12848">
            <v>3</v>
          </cell>
          <cell r="E12848" t="str">
            <v>F</v>
          </cell>
        </row>
        <row r="12849">
          <cell r="B12849" t="str">
            <v>F800227</v>
          </cell>
          <cell r="C12849" t="str">
            <v>F800227</v>
          </cell>
          <cell r="D12849">
            <v>3</v>
          </cell>
          <cell r="E12849" t="str">
            <v>F</v>
          </cell>
        </row>
        <row r="12850">
          <cell r="B12850" t="str">
            <v>F800228</v>
          </cell>
          <cell r="C12850" t="str">
            <v>F800228</v>
          </cell>
          <cell r="D12850">
            <v>3</v>
          </cell>
          <cell r="E12850" t="str">
            <v>F</v>
          </cell>
        </row>
        <row r="12851">
          <cell r="B12851" t="str">
            <v>F800229</v>
          </cell>
          <cell r="C12851" t="str">
            <v>F800229</v>
          </cell>
          <cell r="D12851">
            <v>3</v>
          </cell>
          <cell r="E12851" t="str">
            <v>F</v>
          </cell>
        </row>
        <row r="12852">
          <cell r="B12852" t="str">
            <v>F800230</v>
          </cell>
          <cell r="C12852" t="str">
            <v>F800230</v>
          </cell>
          <cell r="D12852">
            <v>3</v>
          </cell>
          <cell r="E12852" t="str">
            <v>F</v>
          </cell>
        </row>
        <row r="12853">
          <cell r="B12853" t="str">
            <v>F800231</v>
          </cell>
          <cell r="C12853" t="str">
            <v>F800231</v>
          </cell>
          <cell r="D12853">
            <v>3</v>
          </cell>
          <cell r="E12853" t="str">
            <v>F</v>
          </cell>
        </row>
        <row r="12854">
          <cell r="B12854" t="str">
            <v>F800232</v>
          </cell>
          <cell r="C12854" t="str">
            <v>F800232</v>
          </cell>
          <cell r="D12854">
            <v>3</v>
          </cell>
          <cell r="E12854" t="str">
            <v>F</v>
          </cell>
        </row>
        <row r="12855">
          <cell r="B12855" t="str">
            <v>F800233</v>
          </cell>
          <cell r="C12855" t="str">
            <v>F800233</v>
          </cell>
          <cell r="D12855">
            <v>3</v>
          </cell>
          <cell r="E12855" t="str">
            <v>F</v>
          </cell>
        </row>
        <row r="12856">
          <cell r="B12856" t="str">
            <v>F800234</v>
          </cell>
          <cell r="C12856" t="str">
            <v>F800234</v>
          </cell>
          <cell r="D12856">
            <v>3</v>
          </cell>
          <cell r="E12856" t="str">
            <v>F</v>
          </cell>
        </row>
        <row r="12857">
          <cell r="B12857" t="str">
            <v>F800235</v>
          </cell>
          <cell r="C12857" t="str">
            <v>F800235</v>
          </cell>
          <cell r="D12857">
            <v>3</v>
          </cell>
          <cell r="E12857" t="str">
            <v>F</v>
          </cell>
        </row>
        <row r="12858">
          <cell r="B12858" t="str">
            <v>F800236</v>
          </cell>
          <cell r="C12858" t="str">
            <v>F800236</v>
          </cell>
          <cell r="D12858">
            <v>3</v>
          </cell>
          <cell r="E12858" t="str">
            <v>F</v>
          </cell>
        </row>
        <row r="12859">
          <cell r="B12859" t="str">
            <v>F800237</v>
          </cell>
          <cell r="C12859" t="str">
            <v>F800237</v>
          </cell>
          <cell r="D12859">
            <v>3</v>
          </cell>
          <cell r="E12859" t="str">
            <v>F</v>
          </cell>
        </row>
        <row r="12860">
          <cell r="B12860" t="str">
            <v>F800238</v>
          </cell>
          <cell r="C12860" t="str">
            <v>F800238</v>
          </cell>
          <cell r="D12860">
            <v>3</v>
          </cell>
          <cell r="E12860" t="str">
            <v>F</v>
          </cell>
        </row>
        <row r="12861">
          <cell r="B12861" t="str">
            <v>F800239</v>
          </cell>
          <cell r="C12861" t="str">
            <v>F800239</v>
          </cell>
          <cell r="D12861">
            <v>3</v>
          </cell>
          <cell r="E12861" t="str">
            <v>F</v>
          </cell>
        </row>
        <row r="12862">
          <cell r="B12862" t="str">
            <v>F800240</v>
          </cell>
          <cell r="C12862" t="str">
            <v>F800240</v>
          </cell>
          <cell r="D12862">
            <v>3</v>
          </cell>
          <cell r="E12862" t="str">
            <v>F</v>
          </cell>
        </row>
        <row r="12863">
          <cell r="B12863" t="str">
            <v>F800241</v>
          </cell>
          <cell r="C12863" t="str">
            <v>F800241</v>
          </cell>
          <cell r="D12863">
            <v>3</v>
          </cell>
          <cell r="E12863" t="str">
            <v>F</v>
          </cell>
        </row>
        <row r="12864">
          <cell r="B12864" t="str">
            <v>F800242</v>
          </cell>
          <cell r="C12864" t="str">
            <v>F800242</v>
          </cell>
          <cell r="D12864">
            <v>3</v>
          </cell>
          <cell r="E12864" t="str">
            <v>F</v>
          </cell>
        </row>
        <row r="12865">
          <cell r="B12865" t="str">
            <v>F800243</v>
          </cell>
          <cell r="C12865" t="str">
            <v>F800243</v>
          </cell>
          <cell r="D12865">
            <v>3</v>
          </cell>
          <cell r="E12865" t="str">
            <v>F</v>
          </cell>
        </row>
        <row r="12866">
          <cell r="B12866" t="str">
            <v>F800244</v>
          </cell>
          <cell r="C12866" t="str">
            <v>F800244</v>
          </cell>
          <cell r="D12866">
            <v>3</v>
          </cell>
          <cell r="E12866" t="str">
            <v>F</v>
          </cell>
        </row>
        <row r="12867">
          <cell r="B12867" t="str">
            <v>F800245</v>
          </cell>
          <cell r="C12867" t="str">
            <v>F800245</v>
          </cell>
          <cell r="D12867">
            <v>3</v>
          </cell>
          <cell r="E12867" t="str">
            <v>F</v>
          </cell>
        </row>
        <row r="12868">
          <cell r="B12868" t="str">
            <v>F800246</v>
          </cell>
          <cell r="C12868" t="str">
            <v>F800246</v>
          </cell>
          <cell r="D12868">
            <v>3</v>
          </cell>
          <cell r="E12868" t="str">
            <v>F</v>
          </cell>
        </row>
        <row r="12869">
          <cell r="B12869" t="str">
            <v>F800247</v>
          </cell>
          <cell r="C12869" t="str">
            <v>F800247</v>
          </cell>
          <cell r="D12869">
            <v>3</v>
          </cell>
          <cell r="E12869" t="str">
            <v>F</v>
          </cell>
        </row>
        <row r="12870">
          <cell r="B12870" t="str">
            <v>F800248</v>
          </cell>
          <cell r="C12870" t="str">
            <v>F800248</v>
          </cell>
          <cell r="D12870">
            <v>3</v>
          </cell>
          <cell r="E12870" t="str">
            <v>F</v>
          </cell>
        </row>
        <row r="12871">
          <cell r="B12871" t="str">
            <v>F800249</v>
          </cell>
          <cell r="C12871" t="str">
            <v>F800249</v>
          </cell>
          <cell r="D12871">
            <v>3</v>
          </cell>
          <cell r="E12871" t="str">
            <v>F</v>
          </cell>
        </row>
        <row r="12872">
          <cell r="B12872" t="str">
            <v>F800250</v>
          </cell>
          <cell r="C12872" t="str">
            <v>F800250</v>
          </cell>
          <cell r="D12872">
            <v>3</v>
          </cell>
          <cell r="E12872" t="str">
            <v>F</v>
          </cell>
        </row>
        <row r="12873">
          <cell r="B12873" t="str">
            <v>F800251</v>
          </cell>
          <cell r="C12873" t="str">
            <v>F800251</v>
          </cell>
          <cell r="D12873">
            <v>3</v>
          </cell>
          <cell r="E12873" t="str">
            <v>F</v>
          </cell>
        </row>
        <row r="12874">
          <cell r="B12874" t="str">
            <v>F800252</v>
          </cell>
          <cell r="C12874" t="str">
            <v>F800252</v>
          </cell>
          <cell r="D12874">
            <v>3</v>
          </cell>
          <cell r="E12874" t="str">
            <v>F</v>
          </cell>
        </row>
        <row r="12875">
          <cell r="B12875" t="str">
            <v>F800253</v>
          </cell>
          <cell r="C12875" t="str">
            <v>F800253</v>
          </cell>
          <cell r="D12875">
            <v>3</v>
          </cell>
          <cell r="E12875" t="str">
            <v>F</v>
          </cell>
        </row>
        <row r="12876">
          <cell r="B12876" t="str">
            <v>F800254</v>
          </cell>
          <cell r="C12876" t="str">
            <v>F800254</v>
          </cell>
          <cell r="D12876">
            <v>3</v>
          </cell>
          <cell r="E12876" t="str">
            <v>F</v>
          </cell>
        </row>
        <row r="12877">
          <cell r="B12877" t="str">
            <v>F800255</v>
          </cell>
          <cell r="C12877" t="str">
            <v>F800255</v>
          </cell>
          <cell r="D12877">
            <v>3</v>
          </cell>
          <cell r="E12877" t="str">
            <v>F</v>
          </cell>
        </row>
        <row r="12878">
          <cell r="B12878" t="str">
            <v>F800256</v>
          </cell>
          <cell r="C12878" t="str">
            <v>F800256</v>
          </cell>
          <cell r="D12878">
            <v>3</v>
          </cell>
          <cell r="E12878" t="str">
            <v>F</v>
          </cell>
        </row>
        <row r="12879">
          <cell r="B12879" t="str">
            <v>F800257</v>
          </cell>
          <cell r="C12879" t="str">
            <v>F800257</v>
          </cell>
          <cell r="D12879">
            <v>3</v>
          </cell>
          <cell r="E12879" t="str">
            <v>F</v>
          </cell>
        </row>
        <row r="12880">
          <cell r="B12880" t="str">
            <v>F800258</v>
          </cell>
          <cell r="C12880" t="str">
            <v>F800258</v>
          </cell>
          <cell r="D12880">
            <v>3</v>
          </cell>
          <cell r="E12880" t="str">
            <v>F</v>
          </cell>
        </row>
        <row r="12881">
          <cell r="B12881" t="str">
            <v>F800259</v>
          </cell>
          <cell r="C12881" t="str">
            <v>F800259</v>
          </cell>
          <cell r="D12881">
            <v>3</v>
          </cell>
          <cell r="E12881" t="str">
            <v>F</v>
          </cell>
        </row>
        <row r="12882">
          <cell r="B12882" t="str">
            <v>F800260</v>
          </cell>
          <cell r="C12882" t="str">
            <v>F800260</v>
          </cell>
          <cell r="D12882">
            <v>3</v>
          </cell>
          <cell r="E12882" t="str">
            <v>F</v>
          </cell>
        </row>
        <row r="12883">
          <cell r="B12883" t="str">
            <v>F800261</v>
          </cell>
          <cell r="C12883" t="str">
            <v>F800261</v>
          </cell>
          <cell r="D12883">
            <v>3</v>
          </cell>
          <cell r="E12883" t="str">
            <v>F</v>
          </cell>
        </row>
        <row r="12884">
          <cell r="B12884" t="str">
            <v>F800262</v>
          </cell>
          <cell r="C12884" t="str">
            <v>F800262</v>
          </cell>
          <cell r="D12884">
            <v>3</v>
          </cell>
          <cell r="E12884" t="str">
            <v>F</v>
          </cell>
        </row>
        <row r="12885">
          <cell r="B12885" t="str">
            <v>F800263</v>
          </cell>
          <cell r="C12885" t="str">
            <v>F800263</v>
          </cell>
          <cell r="D12885">
            <v>3</v>
          </cell>
          <cell r="E12885" t="str">
            <v>F</v>
          </cell>
        </row>
        <row r="12886">
          <cell r="B12886" t="str">
            <v>F800264</v>
          </cell>
          <cell r="C12886" t="str">
            <v>F800264</v>
          </cell>
          <cell r="D12886">
            <v>3</v>
          </cell>
          <cell r="E12886" t="str">
            <v>F</v>
          </cell>
        </row>
        <row r="12887">
          <cell r="B12887" t="str">
            <v>F800265</v>
          </cell>
          <cell r="C12887" t="str">
            <v>F800265</v>
          </cell>
          <cell r="D12887">
            <v>3</v>
          </cell>
          <cell r="E12887" t="str">
            <v>F</v>
          </cell>
        </row>
        <row r="12888">
          <cell r="B12888" t="str">
            <v>F800266</v>
          </cell>
          <cell r="C12888" t="str">
            <v>F800266</v>
          </cell>
          <cell r="D12888">
            <v>3</v>
          </cell>
          <cell r="E12888" t="str">
            <v>F</v>
          </cell>
        </row>
        <row r="12889">
          <cell r="B12889" t="str">
            <v>F800267</v>
          </cell>
          <cell r="C12889" t="str">
            <v>F800267</v>
          </cell>
          <cell r="D12889">
            <v>3</v>
          </cell>
          <cell r="E12889" t="str">
            <v>F</v>
          </cell>
        </row>
        <row r="12890">
          <cell r="B12890" t="str">
            <v>F800268</v>
          </cell>
          <cell r="C12890" t="str">
            <v>F800268</v>
          </cell>
          <cell r="D12890">
            <v>3</v>
          </cell>
          <cell r="E12890" t="str">
            <v>F</v>
          </cell>
        </row>
        <row r="12891">
          <cell r="B12891" t="str">
            <v>F800269</v>
          </cell>
          <cell r="C12891" t="str">
            <v>F800269</v>
          </cell>
          <cell r="D12891">
            <v>3</v>
          </cell>
          <cell r="E12891" t="str">
            <v>F</v>
          </cell>
        </row>
        <row r="12892">
          <cell r="B12892" t="str">
            <v>F800270</v>
          </cell>
          <cell r="C12892" t="str">
            <v>F800270</v>
          </cell>
          <cell r="D12892">
            <v>3</v>
          </cell>
          <cell r="E12892" t="str">
            <v>F</v>
          </cell>
        </row>
        <row r="12893">
          <cell r="B12893" t="str">
            <v>F800271</v>
          </cell>
          <cell r="C12893" t="str">
            <v>F800271</v>
          </cell>
          <cell r="D12893">
            <v>3</v>
          </cell>
          <cell r="E12893" t="str">
            <v>F</v>
          </cell>
        </row>
        <row r="12894">
          <cell r="B12894" t="str">
            <v>F800272</v>
          </cell>
          <cell r="C12894" t="str">
            <v>F800272</v>
          </cell>
          <cell r="D12894">
            <v>3</v>
          </cell>
          <cell r="E12894" t="str">
            <v>F</v>
          </cell>
        </row>
        <row r="12895">
          <cell r="B12895" t="str">
            <v>F800273</v>
          </cell>
          <cell r="C12895" t="str">
            <v>F800273</v>
          </cell>
          <cell r="D12895">
            <v>3</v>
          </cell>
          <cell r="E12895" t="str">
            <v>F</v>
          </cell>
        </row>
        <row r="12896">
          <cell r="B12896" t="str">
            <v>F800274</v>
          </cell>
          <cell r="C12896" t="str">
            <v>F800274</v>
          </cell>
          <cell r="D12896">
            <v>3</v>
          </cell>
          <cell r="E12896" t="str">
            <v>F</v>
          </cell>
        </row>
        <row r="12897">
          <cell r="B12897" t="str">
            <v>F800275</v>
          </cell>
          <cell r="C12897" t="str">
            <v>F800275</v>
          </cell>
          <cell r="D12897">
            <v>3</v>
          </cell>
          <cell r="E12897" t="str">
            <v>F</v>
          </cell>
        </row>
        <row r="12898">
          <cell r="B12898" t="str">
            <v>F800276</v>
          </cell>
          <cell r="C12898" t="str">
            <v>F800276</v>
          </cell>
          <cell r="D12898">
            <v>3</v>
          </cell>
          <cell r="E12898" t="str">
            <v>F</v>
          </cell>
        </row>
        <row r="12899">
          <cell r="B12899" t="str">
            <v>F800277</v>
          </cell>
          <cell r="C12899" t="str">
            <v>F800277</v>
          </cell>
          <cell r="D12899">
            <v>3</v>
          </cell>
          <cell r="E12899" t="str">
            <v>F</v>
          </cell>
        </row>
        <row r="12900">
          <cell r="B12900" t="str">
            <v>F800278</v>
          </cell>
          <cell r="C12900" t="str">
            <v>F800278</v>
          </cell>
          <cell r="D12900">
            <v>3</v>
          </cell>
          <cell r="E12900" t="str">
            <v>F</v>
          </cell>
        </row>
        <row r="12901">
          <cell r="B12901" t="str">
            <v>F800279</v>
          </cell>
          <cell r="C12901" t="str">
            <v>F800279</v>
          </cell>
          <cell r="D12901">
            <v>3</v>
          </cell>
          <cell r="E12901" t="str">
            <v>F</v>
          </cell>
        </row>
        <row r="12902">
          <cell r="B12902" t="str">
            <v>F800280</v>
          </cell>
          <cell r="C12902" t="str">
            <v>F800280</v>
          </cell>
          <cell r="D12902">
            <v>3</v>
          </cell>
          <cell r="E12902" t="str">
            <v>F</v>
          </cell>
        </row>
        <row r="12903">
          <cell r="B12903" t="str">
            <v>F800281</v>
          </cell>
          <cell r="C12903" t="str">
            <v>F800281</v>
          </cell>
          <cell r="D12903">
            <v>3</v>
          </cell>
          <cell r="E12903" t="str">
            <v>F</v>
          </cell>
        </row>
        <row r="12904">
          <cell r="B12904" t="str">
            <v>F800282</v>
          </cell>
          <cell r="C12904" t="str">
            <v>F800282</v>
          </cell>
          <cell r="D12904">
            <v>3</v>
          </cell>
          <cell r="E12904" t="str">
            <v>F</v>
          </cell>
        </row>
        <row r="12905">
          <cell r="B12905" t="str">
            <v>F800283</v>
          </cell>
          <cell r="C12905" t="str">
            <v>F800283</v>
          </cell>
          <cell r="D12905">
            <v>3</v>
          </cell>
          <cell r="E12905" t="str">
            <v>F</v>
          </cell>
        </row>
        <row r="12906">
          <cell r="B12906" t="str">
            <v>F800284</v>
          </cell>
          <cell r="C12906" t="str">
            <v>F800284</v>
          </cell>
          <cell r="D12906">
            <v>3</v>
          </cell>
          <cell r="E12906" t="str">
            <v>F</v>
          </cell>
        </row>
        <row r="12907">
          <cell r="B12907" t="str">
            <v>F800285</v>
          </cell>
          <cell r="C12907" t="str">
            <v>F800285</v>
          </cell>
          <cell r="D12907">
            <v>3</v>
          </cell>
          <cell r="E12907" t="str">
            <v>F</v>
          </cell>
        </row>
        <row r="12908">
          <cell r="B12908" t="str">
            <v>F800286</v>
          </cell>
          <cell r="C12908" t="str">
            <v>F800286</v>
          </cell>
          <cell r="D12908">
            <v>3</v>
          </cell>
          <cell r="E12908" t="str">
            <v>F</v>
          </cell>
        </row>
        <row r="12909">
          <cell r="B12909" t="str">
            <v>F800287</v>
          </cell>
          <cell r="C12909" t="str">
            <v>F800287</v>
          </cell>
          <cell r="D12909">
            <v>3</v>
          </cell>
          <cell r="E12909" t="str">
            <v>F</v>
          </cell>
        </row>
        <row r="12910">
          <cell r="B12910" t="str">
            <v>F800288</v>
          </cell>
          <cell r="C12910" t="str">
            <v>F800288</v>
          </cell>
          <cell r="D12910">
            <v>3</v>
          </cell>
          <cell r="E12910" t="str">
            <v>F</v>
          </cell>
        </row>
        <row r="12911">
          <cell r="B12911" t="str">
            <v>F800289</v>
          </cell>
          <cell r="C12911" t="str">
            <v>F800289</v>
          </cell>
          <cell r="D12911">
            <v>3</v>
          </cell>
          <cell r="E12911" t="str">
            <v>F</v>
          </cell>
        </row>
        <row r="12912">
          <cell r="B12912" t="str">
            <v>F800290</v>
          </cell>
          <cell r="C12912" t="str">
            <v>F800290</v>
          </cell>
          <cell r="D12912">
            <v>3</v>
          </cell>
          <cell r="E12912" t="str">
            <v>F</v>
          </cell>
        </row>
        <row r="12913">
          <cell r="B12913" t="str">
            <v>F800291</v>
          </cell>
          <cell r="C12913" t="str">
            <v>F800291</v>
          </cell>
          <cell r="D12913">
            <v>3</v>
          </cell>
          <cell r="E12913" t="str">
            <v>F</v>
          </cell>
        </row>
        <row r="12914">
          <cell r="B12914" t="str">
            <v>F800292</v>
          </cell>
          <cell r="C12914" t="str">
            <v>F800292</v>
          </cell>
          <cell r="D12914">
            <v>3</v>
          </cell>
          <cell r="E12914" t="str">
            <v>F</v>
          </cell>
        </row>
        <row r="12915">
          <cell r="B12915" t="str">
            <v>F800293</v>
          </cell>
          <cell r="C12915" t="str">
            <v>F800293</v>
          </cell>
          <cell r="D12915">
            <v>3</v>
          </cell>
          <cell r="E12915" t="str">
            <v>F</v>
          </cell>
        </row>
        <row r="12916">
          <cell r="B12916" t="str">
            <v>F800294</v>
          </cell>
          <cell r="C12916" t="str">
            <v>F800294</v>
          </cell>
          <cell r="D12916">
            <v>3</v>
          </cell>
          <cell r="E12916" t="str">
            <v>F</v>
          </cell>
        </row>
        <row r="12917">
          <cell r="B12917" t="str">
            <v>F800295</v>
          </cell>
          <cell r="C12917" t="str">
            <v>F800295</v>
          </cell>
          <cell r="D12917">
            <v>3</v>
          </cell>
          <cell r="E12917" t="str">
            <v>F</v>
          </cell>
        </row>
        <row r="12918">
          <cell r="B12918" t="str">
            <v>F800296</v>
          </cell>
          <cell r="C12918" t="str">
            <v>F800296</v>
          </cell>
          <cell r="D12918">
            <v>3</v>
          </cell>
          <cell r="E12918" t="str">
            <v>F</v>
          </cell>
        </row>
        <row r="12919">
          <cell r="B12919" t="str">
            <v>F800297</v>
          </cell>
          <cell r="C12919" t="str">
            <v>F800297</v>
          </cell>
          <cell r="D12919">
            <v>3</v>
          </cell>
          <cell r="E12919" t="str">
            <v>F</v>
          </cell>
        </row>
        <row r="12920">
          <cell r="B12920" t="str">
            <v>F800298</v>
          </cell>
          <cell r="C12920" t="str">
            <v>F800298</v>
          </cell>
          <cell r="D12920">
            <v>3</v>
          </cell>
          <cell r="E12920" t="str">
            <v>F</v>
          </cell>
        </row>
        <row r="12921">
          <cell r="B12921" t="str">
            <v>F800299</v>
          </cell>
          <cell r="C12921" t="str">
            <v>F800299</v>
          </cell>
          <cell r="D12921">
            <v>3</v>
          </cell>
          <cell r="E12921" t="str">
            <v>F</v>
          </cell>
        </row>
        <row r="12922">
          <cell r="B12922" t="str">
            <v>F800300</v>
          </cell>
          <cell r="C12922" t="str">
            <v>F800300</v>
          </cell>
          <cell r="D12922">
            <v>3</v>
          </cell>
          <cell r="E12922" t="str">
            <v>F</v>
          </cell>
        </row>
        <row r="12923">
          <cell r="B12923" t="str">
            <v>F800301</v>
          </cell>
          <cell r="C12923" t="str">
            <v>F800301</v>
          </cell>
          <cell r="D12923">
            <v>3</v>
          </cell>
          <cell r="E12923" t="str">
            <v>F</v>
          </cell>
        </row>
        <row r="12924">
          <cell r="B12924" t="str">
            <v>F800302</v>
          </cell>
          <cell r="C12924" t="str">
            <v>F800302</v>
          </cell>
          <cell r="D12924">
            <v>3</v>
          </cell>
          <cell r="E12924" t="str">
            <v>F</v>
          </cell>
        </row>
        <row r="12925">
          <cell r="B12925" t="str">
            <v>F800303</v>
          </cell>
          <cell r="C12925" t="str">
            <v>F800303</v>
          </cell>
          <cell r="D12925">
            <v>3</v>
          </cell>
          <cell r="E12925" t="str">
            <v>F</v>
          </cell>
        </row>
        <row r="12926">
          <cell r="B12926" t="str">
            <v>F800304</v>
          </cell>
          <cell r="C12926" t="str">
            <v>F800304</v>
          </cell>
          <cell r="D12926">
            <v>3</v>
          </cell>
          <cell r="E12926" t="str">
            <v>F</v>
          </cell>
        </row>
        <row r="12927">
          <cell r="B12927" t="str">
            <v>F800305</v>
          </cell>
          <cell r="C12927" t="str">
            <v>F800305</v>
          </cell>
          <cell r="D12927">
            <v>3</v>
          </cell>
          <cell r="E12927" t="str">
            <v>F</v>
          </cell>
        </row>
        <row r="12928">
          <cell r="B12928" t="str">
            <v>F800306</v>
          </cell>
          <cell r="C12928" t="str">
            <v>F800306</v>
          </cell>
          <cell r="D12928">
            <v>3</v>
          </cell>
          <cell r="E12928" t="str">
            <v>F</v>
          </cell>
        </row>
        <row r="12929">
          <cell r="B12929" t="str">
            <v>F800307</v>
          </cell>
          <cell r="C12929" t="str">
            <v>F800307</v>
          </cell>
          <cell r="D12929">
            <v>3</v>
          </cell>
          <cell r="E12929" t="str">
            <v>F</v>
          </cell>
        </row>
        <row r="12930">
          <cell r="B12930" t="str">
            <v>F800308</v>
          </cell>
          <cell r="C12930" t="str">
            <v>F800308</v>
          </cell>
          <cell r="D12930">
            <v>3</v>
          </cell>
          <cell r="E12930" t="str">
            <v>F</v>
          </cell>
        </row>
        <row r="12931">
          <cell r="B12931" t="str">
            <v>F800309</v>
          </cell>
          <cell r="C12931" t="str">
            <v>F800309</v>
          </cell>
          <cell r="D12931">
            <v>3</v>
          </cell>
          <cell r="E12931" t="str">
            <v>F</v>
          </cell>
        </row>
        <row r="12932">
          <cell r="B12932" t="str">
            <v>F800310</v>
          </cell>
          <cell r="C12932" t="str">
            <v>F800310</v>
          </cell>
          <cell r="D12932">
            <v>3</v>
          </cell>
          <cell r="E12932" t="str">
            <v>F</v>
          </cell>
        </row>
        <row r="12933">
          <cell r="B12933" t="str">
            <v>F800311</v>
          </cell>
          <cell r="C12933" t="str">
            <v>F800311</v>
          </cell>
          <cell r="D12933">
            <v>3</v>
          </cell>
          <cell r="E12933" t="str">
            <v>F</v>
          </cell>
        </row>
        <row r="12934">
          <cell r="B12934" t="str">
            <v>F800312</v>
          </cell>
          <cell r="C12934" t="str">
            <v>F800312</v>
          </cell>
          <cell r="D12934">
            <v>3</v>
          </cell>
          <cell r="E12934" t="str">
            <v>F</v>
          </cell>
        </row>
        <row r="12935">
          <cell r="B12935" t="str">
            <v>F800313</v>
          </cell>
          <cell r="C12935" t="str">
            <v>F800313</v>
          </cell>
          <cell r="D12935">
            <v>3</v>
          </cell>
          <cell r="E12935" t="str">
            <v>F</v>
          </cell>
        </row>
        <row r="12936">
          <cell r="B12936" t="str">
            <v>F800314</v>
          </cell>
          <cell r="C12936" t="str">
            <v>F800314</v>
          </cell>
          <cell r="D12936">
            <v>3</v>
          </cell>
          <cell r="E12936" t="str">
            <v>F</v>
          </cell>
        </row>
        <row r="12937">
          <cell r="B12937" t="str">
            <v>F800315</v>
          </cell>
          <cell r="C12937" t="str">
            <v>F800315</v>
          </cell>
          <cell r="D12937">
            <v>3</v>
          </cell>
          <cell r="E12937" t="str">
            <v>F</v>
          </cell>
        </row>
        <row r="12938">
          <cell r="B12938" t="str">
            <v>F800316</v>
          </cell>
          <cell r="C12938" t="str">
            <v>F800316</v>
          </cell>
          <cell r="D12938">
            <v>3</v>
          </cell>
          <cell r="E12938" t="str">
            <v>F</v>
          </cell>
        </row>
        <row r="12939">
          <cell r="B12939" t="str">
            <v>F800317</v>
          </cell>
          <cell r="C12939" t="str">
            <v>F800317</v>
          </cell>
          <cell r="D12939">
            <v>3</v>
          </cell>
          <cell r="E12939" t="str">
            <v>F</v>
          </cell>
        </row>
        <row r="12940">
          <cell r="B12940" t="str">
            <v>F800318</v>
          </cell>
          <cell r="C12940" t="str">
            <v>F800318</v>
          </cell>
          <cell r="D12940">
            <v>3</v>
          </cell>
          <cell r="E12940" t="str">
            <v>F</v>
          </cell>
        </row>
        <row r="12941">
          <cell r="B12941" t="str">
            <v>F800319</v>
          </cell>
          <cell r="C12941" t="str">
            <v>F800319</v>
          </cell>
          <cell r="D12941">
            <v>3</v>
          </cell>
          <cell r="E12941" t="str">
            <v>F</v>
          </cell>
        </row>
        <row r="12942">
          <cell r="B12942" t="str">
            <v>F800320</v>
          </cell>
          <cell r="C12942" t="str">
            <v>F800320</v>
          </cell>
          <cell r="D12942">
            <v>3</v>
          </cell>
          <cell r="E12942" t="str">
            <v>F</v>
          </cell>
        </row>
        <row r="12943">
          <cell r="B12943" t="str">
            <v>F800321</v>
          </cell>
          <cell r="C12943" t="str">
            <v>F800321</v>
          </cell>
          <cell r="D12943">
            <v>3</v>
          </cell>
          <cell r="E12943" t="str">
            <v>F</v>
          </cell>
        </row>
        <row r="12944">
          <cell r="B12944" t="str">
            <v>F800322</v>
          </cell>
          <cell r="C12944" t="str">
            <v>F800322</v>
          </cell>
          <cell r="D12944">
            <v>3</v>
          </cell>
          <cell r="E12944" t="str">
            <v>F</v>
          </cell>
        </row>
        <row r="12945">
          <cell r="B12945" t="str">
            <v>F800323</v>
          </cell>
          <cell r="C12945" t="str">
            <v>F800323</v>
          </cell>
          <cell r="D12945">
            <v>3</v>
          </cell>
          <cell r="E12945" t="str">
            <v>F</v>
          </cell>
        </row>
        <row r="12946">
          <cell r="B12946" t="str">
            <v>F800324</v>
          </cell>
          <cell r="C12946" t="str">
            <v>F800324</v>
          </cell>
          <cell r="D12946">
            <v>3</v>
          </cell>
          <cell r="E12946" t="str">
            <v>F</v>
          </cell>
        </row>
        <row r="12947">
          <cell r="B12947" t="str">
            <v>F800325</v>
          </cell>
          <cell r="C12947" t="str">
            <v>F800325</v>
          </cell>
          <cell r="D12947">
            <v>3</v>
          </cell>
          <cell r="E12947" t="str">
            <v>F</v>
          </cell>
        </row>
        <row r="12948">
          <cell r="B12948" t="str">
            <v>F800326</v>
          </cell>
          <cell r="C12948" t="str">
            <v>F800326</v>
          </cell>
          <cell r="D12948">
            <v>3</v>
          </cell>
          <cell r="E12948" t="str">
            <v>F</v>
          </cell>
        </row>
        <row r="12949">
          <cell r="B12949" t="str">
            <v>F800327</v>
          </cell>
          <cell r="C12949" t="str">
            <v>F800327</v>
          </cell>
          <cell r="D12949">
            <v>3</v>
          </cell>
          <cell r="E12949" t="str">
            <v>F</v>
          </cell>
        </row>
        <row r="12950">
          <cell r="B12950" t="str">
            <v>F800328</v>
          </cell>
          <cell r="C12950" t="str">
            <v>F800328</v>
          </cell>
          <cell r="D12950">
            <v>3</v>
          </cell>
          <cell r="E12950" t="str">
            <v>F</v>
          </cell>
        </row>
        <row r="12951">
          <cell r="B12951" t="str">
            <v>F800329</v>
          </cell>
          <cell r="C12951" t="str">
            <v>F800329</v>
          </cell>
          <cell r="D12951">
            <v>3</v>
          </cell>
          <cell r="E12951" t="str">
            <v>F</v>
          </cell>
        </row>
        <row r="12952">
          <cell r="B12952" t="str">
            <v>F800330</v>
          </cell>
          <cell r="C12952" t="str">
            <v>F800330</v>
          </cell>
          <cell r="D12952">
            <v>3</v>
          </cell>
          <cell r="E12952" t="str">
            <v>F</v>
          </cell>
        </row>
        <row r="12953">
          <cell r="B12953" t="str">
            <v>F800331</v>
          </cell>
          <cell r="C12953" t="str">
            <v>F800331</v>
          </cell>
          <cell r="D12953">
            <v>3</v>
          </cell>
          <cell r="E12953" t="str">
            <v>F</v>
          </cell>
        </row>
        <row r="12954">
          <cell r="B12954" t="str">
            <v>F800332</v>
          </cell>
          <cell r="C12954" t="str">
            <v>F800332</v>
          </cell>
          <cell r="D12954">
            <v>3</v>
          </cell>
          <cell r="E12954" t="str">
            <v>F</v>
          </cell>
        </row>
        <row r="12955">
          <cell r="B12955" t="str">
            <v>F800333</v>
          </cell>
          <cell r="C12955" t="str">
            <v>F800333</v>
          </cell>
          <cell r="D12955">
            <v>3</v>
          </cell>
          <cell r="E12955" t="str">
            <v>F</v>
          </cell>
        </row>
        <row r="12956">
          <cell r="B12956" t="str">
            <v>F800334</v>
          </cell>
          <cell r="C12956" t="str">
            <v>F800334</v>
          </cell>
          <cell r="D12956">
            <v>3</v>
          </cell>
          <cell r="E12956" t="str">
            <v>F</v>
          </cell>
        </row>
        <row r="12957">
          <cell r="B12957" t="str">
            <v>F800335</v>
          </cell>
          <cell r="C12957" t="str">
            <v>F800335</v>
          </cell>
          <cell r="D12957">
            <v>3</v>
          </cell>
          <cell r="E12957" t="str">
            <v>F</v>
          </cell>
        </row>
        <row r="12958">
          <cell r="B12958" t="str">
            <v>F800336</v>
          </cell>
          <cell r="C12958" t="str">
            <v>F800336</v>
          </cell>
          <cell r="D12958">
            <v>3</v>
          </cell>
          <cell r="E12958" t="str">
            <v>F</v>
          </cell>
        </row>
        <row r="12959">
          <cell r="B12959" t="str">
            <v>F800337</v>
          </cell>
          <cell r="C12959" t="str">
            <v>F800337</v>
          </cell>
          <cell r="D12959">
            <v>3</v>
          </cell>
          <cell r="E12959" t="str">
            <v>F</v>
          </cell>
        </row>
        <row r="12960">
          <cell r="B12960" t="str">
            <v>F800338</v>
          </cell>
          <cell r="C12960" t="str">
            <v>F800338</v>
          </cell>
          <cell r="D12960">
            <v>3</v>
          </cell>
          <cell r="E12960" t="str">
            <v>F</v>
          </cell>
        </row>
        <row r="12961">
          <cell r="B12961" t="str">
            <v>F800339</v>
          </cell>
          <cell r="C12961" t="str">
            <v>F800339</v>
          </cell>
          <cell r="D12961">
            <v>3</v>
          </cell>
          <cell r="E12961" t="str">
            <v>F</v>
          </cell>
        </row>
        <row r="12962">
          <cell r="B12962" t="str">
            <v>F800340</v>
          </cell>
          <cell r="C12962" t="str">
            <v>F800340</v>
          </cell>
          <cell r="D12962">
            <v>3</v>
          </cell>
          <cell r="E12962" t="str">
            <v>F</v>
          </cell>
        </row>
        <row r="12963">
          <cell r="B12963" t="str">
            <v>F800341</v>
          </cell>
          <cell r="C12963" t="str">
            <v>F800341</v>
          </cell>
          <cell r="D12963">
            <v>3</v>
          </cell>
          <cell r="E12963" t="str">
            <v>F</v>
          </cell>
        </row>
        <row r="12964">
          <cell r="B12964" t="str">
            <v>F800342</v>
          </cell>
          <cell r="C12964" t="str">
            <v>F800342</v>
          </cell>
          <cell r="D12964">
            <v>3</v>
          </cell>
          <cell r="E12964" t="str">
            <v>F</v>
          </cell>
        </row>
        <row r="12965">
          <cell r="B12965" t="str">
            <v>F800343</v>
          </cell>
          <cell r="C12965" t="str">
            <v>F800343</v>
          </cell>
          <cell r="D12965">
            <v>3</v>
          </cell>
          <cell r="E12965" t="str">
            <v>F</v>
          </cell>
        </row>
        <row r="12966">
          <cell r="B12966" t="str">
            <v>F800344</v>
          </cell>
          <cell r="C12966" t="str">
            <v>F800344</v>
          </cell>
          <cell r="D12966">
            <v>3</v>
          </cell>
          <cell r="E12966" t="str">
            <v>F</v>
          </cell>
        </row>
        <row r="12967">
          <cell r="B12967" t="str">
            <v>F800345</v>
          </cell>
          <cell r="C12967" t="str">
            <v>F800345</v>
          </cell>
          <cell r="D12967">
            <v>3</v>
          </cell>
          <cell r="E12967" t="str">
            <v>F</v>
          </cell>
        </row>
        <row r="12968">
          <cell r="B12968" t="str">
            <v>F800346</v>
          </cell>
          <cell r="C12968" t="str">
            <v>F800346</v>
          </cell>
          <cell r="D12968">
            <v>3</v>
          </cell>
          <cell r="E12968" t="str">
            <v>F</v>
          </cell>
        </row>
        <row r="12969">
          <cell r="B12969" t="str">
            <v>F800347</v>
          </cell>
          <cell r="C12969" t="str">
            <v>F800347</v>
          </cell>
          <cell r="D12969">
            <v>3</v>
          </cell>
          <cell r="E12969" t="str">
            <v>F</v>
          </cell>
        </row>
        <row r="12970">
          <cell r="B12970" t="str">
            <v>F800348</v>
          </cell>
          <cell r="C12970" t="str">
            <v>F800348</v>
          </cell>
          <cell r="D12970">
            <v>3</v>
          </cell>
          <cell r="E12970" t="str">
            <v>F</v>
          </cell>
        </row>
        <row r="12971">
          <cell r="B12971" t="str">
            <v>F800349</v>
          </cell>
          <cell r="C12971" t="str">
            <v>F800349</v>
          </cell>
          <cell r="D12971">
            <v>3</v>
          </cell>
          <cell r="E12971" t="str">
            <v>F</v>
          </cell>
        </row>
        <row r="12972">
          <cell r="B12972" t="str">
            <v>F800350</v>
          </cell>
          <cell r="C12972" t="str">
            <v>F800350</v>
          </cell>
          <cell r="D12972">
            <v>3</v>
          </cell>
          <cell r="E12972" t="str">
            <v>F</v>
          </cell>
        </row>
        <row r="12973">
          <cell r="B12973" t="str">
            <v>F800351</v>
          </cell>
          <cell r="C12973" t="str">
            <v>F800351</v>
          </cell>
          <cell r="D12973">
            <v>3</v>
          </cell>
          <cell r="E12973" t="str">
            <v>F</v>
          </cell>
        </row>
        <row r="12974">
          <cell r="B12974" t="str">
            <v>F800352</v>
          </cell>
          <cell r="C12974" t="str">
            <v>F800352</v>
          </cell>
          <cell r="D12974">
            <v>3</v>
          </cell>
          <cell r="E12974" t="str">
            <v>F</v>
          </cell>
        </row>
        <row r="12975">
          <cell r="B12975" t="str">
            <v>F800353</v>
          </cell>
          <cell r="C12975" t="str">
            <v>F800353</v>
          </cell>
          <cell r="D12975">
            <v>3</v>
          </cell>
          <cell r="E12975" t="str">
            <v>F</v>
          </cell>
        </row>
        <row r="12976">
          <cell r="B12976" t="str">
            <v>F800354</v>
          </cell>
          <cell r="C12976" t="str">
            <v>F800354</v>
          </cell>
          <cell r="D12976">
            <v>3</v>
          </cell>
          <cell r="E12976" t="str">
            <v>F</v>
          </cell>
        </row>
        <row r="12977">
          <cell r="B12977" t="str">
            <v>F800355</v>
          </cell>
          <cell r="C12977" t="str">
            <v>F800355</v>
          </cell>
          <cell r="D12977">
            <v>3</v>
          </cell>
          <cell r="E12977" t="str">
            <v>F</v>
          </cell>
        </row>
        <row r="12978">
          <cell r="B12978" t="str">
            <v>F800356</v>
          </cell>
          <cell r="C12978" t="str">
            <v>F800356</v>
          </cell>
          <cell r="D12978">
            <v>3</v>
          </cell>
          <cell r="E12978" t="str">
            <v>F</v>
          </cell>
        </row>
        <row r="12979">
          <cell r="B12979" t="str">
            <v>F800357</v>
          </cell>
          <cell r="C12979" t="str">
            <v>F800357</v>
          </cell>
          <cell r="D12979">
            <v>3</v>
          </cell>
          <cell r="E12979" t="str">
            <v>F</v>
          </cell>
        </row>
        <row r="12980">
          <cell r="B12980" t="str">
            <v>F800358</v>
          </cell>
          <cell r="C12980" t="str">
            <v>F800358</v>
          </cell>
          <cell r="D12980">
            <v>3</v>
          </cell>
          <cell r="E12980" t="str">
            <v>F</v>
          </cell>
        </row>
        <row r="12981">
          <cell r="B12981" t="str">
            <v>F800359</v>
          </cell>
          <cell r="C12981" t="str">
            <v>F800359</v>
          </cell>
          <cell r="D12981">
            <v>3</v>
          </cell>
          <cell r="E12981" t="str">
            <v>F</v>
          </cell>
        </row>
        <row r="12982">
          <cell r="B12982" t="str">
            <v>F800360</v>
          </cell>
          <cell r="C12982" t="str">
            <v>F800360</v>
          </cell>
          <cell r="D12982">
            <v>3</v>
          </cell>
          <cell r="E12982" t="str">
            <v>F</v>
          </cell>
        </row>
        <row r="12983">
          <cell r="B12983" t="str">
            <v>F800361</v>
          </cell>
          <cell r="C12983" t="str">
            <v>F800361</v>
          </cell>
          <cell r="D12983">
            <v>3</v>
          </cell>
          <cell r="E12983" t="str">
            <v>F</v>
          </cell>
        </row>
        <row r="12984">
          <cell r="B12984" t="str">
            <v>F800362</v>
          </cell>
          <cell r="C12984" t="str">
            <v>F800362</v>
          </cell>
          <cell r="D12984">
            <v>3</v>
          </cell>
          <cell r="E12984" t="str">
            <v>F</v>
          </cell>
        </row>
        <row r="12985">
          <cell r="B12985" t="str">
            <v>F800363</v>
          </cell>
          <cell r="C12985" t="str">
            <v>F800363</v>
          </cell>
          <cell r="D12985">
            <v>3</v>
          </cell>
          <cell r="E12985" t="str">
            <v>F</v>
          </cell>
        </row>
        <row r="12986">
          <cell r="B12986" t="str">
            <v>F800364</v>
          </cell>
          <cell r="C12986" t="str">
            <v>F800364</v>
          </cell>
          <cell r="D12986">
            <v>3</v>
          </cell>
          <cell r="E12986" t="str">
            <v>F</v>
          </cell>
        </row>
        <row r="12987">
          <cell r="B12987" t="str">
            <v>F800365</v>
          </cell>
          <cell r="C12987" t="str">
            <v>F800365</v>
          </cell>
          <cell r="D12987">
            <v>3</v>
          </cell>
          <cell r="E12987" t="str">
            <v>F</v>
          </cell>
        </row>
        <row r="12988">
          <cell r="B12988" t="str">
            <v>F800366</v>
          </cell>
          <cell r="C12988" t="str">
            <v>F800366</v>
          </cell>
          <cell r="D12988">
            <v>3</v>
          </cell>
          <cell r="E12988" t="str">
            <v>F</v>
          </cell>
        </row>
        <row r="12989">
          <cell r="B12989" t="str">
            <v>F800367</v>
          </cell>
          <cell r="C12989" t="str">
            <v>F800367</v>
          </cell>
          <cell r="D12989">
            <v>3</v>
          </cell>
          <cell r="E12989" t="str">
            <v>F</v>
          </cell>
        </row>
        <row r="12990">
          <cell r="B12990" t="str">
            <v>F800368</v>
          </cell>
          <cell r="C12990" t="str">
            <v>F800368</v>
          </cell>
          <cell r="D12990">
            <v>3</v>
          </cell>
          <cell r="E12990" t="str">
            <v>F</v>
          </cell>
        </row>
        <row r="12991">
          <cell r="B12991" t="str">
            <v>F800369</v>
          </cell>
          <cell r="C12991" t="str">
            <v>F800369</v>
          </cell>
          <cell r="D12991">
            <v>3</v>
          </cell>
          <cell r="E12991" t="str">
            <v>F</v>
          </cell>
        </row>
        <row r="12992">
          <cell r="B12992" t="str">
            <v>F800370</v>
          </cell>
          <cell r="C12992" t="str">
            <v>F800370</v>
          </cell>
          <cell r="D12992">
            <v>3</v>
          </cell>
          <cell r="E12992" t="str">
            <v>F</v>
          </cell>
        </row>
        <row r="12993">
          <cell r="B12993" t="str">
            <v>F800371</v>
          </cell>
          <cell r="C12993" t="str">
            <v>F800371</v>
          </cell>
          <cell r="D12993">
            <v>3</v>
          </cell>
          <cell r="E12993" t="str">
            <v>F</v>
          </cell>
        </row>
        <row r="12994">
          <cell r="B12994" t="str">
            <v>F800372</v>
          </cell>
          <cell r="C12994" t="str">
            <v>F800372</v>
          </cell>
          <cell r="D12994">
            <v>3</v>
          </cell>
          <cell r="E12994" t="str">
            <v>F</v>
          </cell>
        </row>
        <row r="12995">
          <cell r="B12995" t="str">
            <v>F800373</v>
          </cell>
          <cell r="C12995" t="str">
            <v>F800373</v>
          </cell>
          <cell r="D12995">
            <v>3</v>
          </cell>
          <cell r="E12995" t="str">
            <v>F</v>
          </cell>
        </row>
        <row r="12996">
          <cell r="B12996" t="str">
            <v>F800374</v>
          </cell>
          <cell r="C12996" t="str">
            <v>F800374</v>
          </cell>
          <cell r="D12996">
            <v>3</v>
          </cell>
          <cell r="E12996" t="str">
            <v>F</v>
          </cell>
        </row>
        <row r="12997">
          <cell r="B12997" t="str">
            <v>F800375</v>
          </cell>
          <cell r="C12997" t="str">
            <v>F800375</v>
          </cell>
          <cell r="D12997">
            <v>3</v>
          </cell>
          <cell r="E12997" t="str">
            <v>F</v>
          </cell>
        </row>
        <row r="12998">
          <cell r="B12998" t="str">
            <v>F800376</v>
          </cell>
          <cell r="C12998" t="str">
            <v>F800376</v>
          </cell>
          <cell r="D12998">
            <v>3</v>
          </cell>
          <cell r="E12998" t="str">
            <v>F</v>
          </cell>
        </row>
        <row r="12999">
          <cell r="B12999" t="str">
            <v>F800377</v>
          </cell>
          <cell r="C12999" t="str">
            <v>F800377</v>
          </cell>
          <cell r="D12999">
            <v>3</v>
          </cell>
          <cell r="E12999" t="str">
            <v>F</v>
          </cell>
        </row>
        <row r="13000">
          <cell r="B13000" t="str">
            <v>F800378</v>
          </cell>
          <cell r="C13000" t="str">
            <v>F800378</v>
          </cell>
          <cell r="D13000">
            <v>3</v>
          </cell>
          <cell r="E13000" t="str">
            <v>F</v>
          </cell>
        </row>
        <row r="13001">
          <cell r="B13001" t="str">
            <v>F800379</v>
          </cell>
          <cell r="C13001" t="str">
            <v>F800379</v>
          </cell>
          <cell r="D13001">
            <v>3</v>
          </cell>
          <cell r="E13001" t="str">
            <v>F</v>
          </cell>
        </row>
        <row r="13002">
          <cell r="B13002" t="str">
            <v>F800380</v>
          </cell>
          <cell r="C13002" t="str">
            <v>F800380</v>
          </cell>
          <cell r="D13002">
            <v>3</v>
          </cell>
          <cell r="E13002" t="str">
            <v>F</v>
          </cell>
        </row>
        <row r="13003">
          <cell r="B13003" t="str">
            <v>F800381</v>
          </cell>
          <cell r="C13003" t="str">
            <v>F800381</v>
          </cell>
          <cell r="D13003">
            <v>3</v>
          </cell>
          <cell r="E13003" t="str">
            <v>F</v>
          </cell>
        </row>
        <row r="13004">
          <cell r="B13004" t="str">
            <v>F800382</v>
          </cell>
          <cell r="C13004" t="str">
            <v>F800382</v>
          </cell>
          <cell r="D13004">
            <v>3</v>
          </cell>
          <cell r="E13004" t="str">
            <v>F</v>
          </cell>
        </row>
        <row r="13005">
          <cell r="B13005" t="str">
            <v>F800383</v>
          </cell>
          <cell r="C13005" t="str">
            <v>F800383</v>
          </cell>
          <cell r="D13005">
            <v>3</v>
          </cell>
          <cell r="E13005" t="str">
            <v>F</v>
          </cell>
        </row>
        <row r="13006">
          <cell r="B13006" t="str">
            <v>F800384</v>
          </cell>
          <cell r="C13006" t="str">
            <v>F800384</v>
          </cell>
          <cell r="D13006">
            <v>3</v>
          </cell>
          <cell r="E13006" t="str">
            <v>F</v>
          </cell>
        </row>
        <row r="13007">
          <cell r="B13007" t="str">
            <v>F800385</v>
          </cell>
          <cell r="C13007" t="str">
            <v>F800385</v>
          </cell>
          <cell r="D13007">
            <v>3</v>
          </cell>
          <cell r="E13007" t="str">
            <v>F</v>
          </cell>
        </row>
        <row r="13008">
          <cell r="B13008" t="str">
            <v>F800386</v>
          </cell>
          <cell r="C13008" t="str">
            <v>F800386</v>
          </cell>
          <cell r="D13008">
            <v>3</v>
          </cell>
          <cell r="E13008" t="str">
            <v>F</v>
          </cell>
        </row>
        <row r="13009">
          <cell r="B13009" t="str">
            <v>F800387</v>
          </cell>
          <cell r="C13009" t="str">
            <v>F800387</v>
          </cell>
          <cell r="D13009">
            <v>3</v>
          </cell>
          <cell r="E13009" t="str">
            <v>F</v>
          </cell>
        </row>
        <row r="13010">
          <cell r="B13010" t="str">
            <v>F800388</v>
          </cell>
          <cell r="C13010" t="str">
            <v>F800388</v>
          </cell>
          <cell r="D13010">
            <v>3</v>
          </cell>
          <cell r="E13010" t="str">
            <v>F</v>
          </cell>
        </row>
        <row r="13011">
          <cell r="B13011" t="str">
            <v>F800389</v>
          </cell>
          <cell r="C13011" t="str">
            <v>F800389</v>
          </cell>
          <cell r="D13011">
            <v>3</v>
          </cell>
          <cell r="E13011" t="str">
            <v>F</v>
          </cell>
        </row>
        <row r="13012">
          <cell r="B13012" t="str">
            <v>F800390</v>
          </cell>
          <cell r="C13012" t="str">
            <v>F800390</v>
          </cell>
          <cell r="D13012">
            <v>3</v>
          </cell>
          <cell r="E13012" t="str">
            <v>F</v>
          </cell>
        </row>
        <row r="13013">
          <cell r="B13013" t="str">
            <v>F800391</v>
          </cell>
          <cell r="C13013" t="str">
            <v>F800391</v>
          </cell>
          <cell r="D13013">
            <v>3</v>
          </cell>
          <cell r="E13013" t="str">
            <v>F</v>
          </cell>
        </row>
        <row r="13014">
          <cell r="B13014" t="str">
            <v>F800392</v>
          </cell>
          <cell r="C13014" t="str">
            <v>F800392</v>
          </cell>
          <cell r="D13014">
            <v>3</v>
          </cell>
          <cell r="E13014" t="str">
            <v>F</v>
          </cell>
        </row>
        <row r="13015">
          <cell r="B13015" t="str">
            <v>F800393</v>
          </cell>
          <cell r="C13015" t="str">
            <v>F800393</v>
          </cell>
          <cell r="D13015">
            <v>3</v>
          </cell>
          <cell r="E13015" t="str">
            <v>F</v>
          </cell>
        </row>
        <row r="13016">
          <cell r="B13016" t="str">
            <v>F800394</v>
          </cell>
          <cell r="C13016" t="str">
            <v>F800394</v>
          </cell>
          <cell r="D13016">
            <v>3</v>
          </cell>
          <cell r="E13016" t="str">
            <v>F</v>
          </cell>
        </row>
        <row r="13017">
          <cell r="B13017" t="str">
            <v>F800395</v>
          </cell>
          <cell r="C13017" t="str">
            <v>F800395</v>
          </cell>
          <cell r="D13017">
            <v>3</v>
          </cell>
          <cell r="E13017" t="str">
            <v>F</v>
          </cell>
        </row>
        <row r="13018">
          <cell r="B13018" t="str">
            <v>F800396</v>
          </cell>
          <cell r="C13018" t="str">
            <v>F800396</v>
          </cell>
          <cell r="D13018">
            <v>3</v>
          </cell>
          <cell r="E13018" t="str">
            <v>F</v>
          </cell>
        </row>
        <row r="13019">
          <cell r="B13019" t="str">
            <v>F800397</v>
          </cell>
          <cell r="C13019" t="str">
            <v>F800397</v>
          </cell>
          <cell r="D13019">
            <v>3</v>
          </cell>
          <cell r="E13019" t="str">
            <v>F</v>
          </cell>
        </row>
        <row r="13020">
          <cell r="B13020" t="str">
            <v>F800398</v>
          </cell>
          <cell r="C13020" t="str">
            <v>F800398</v>
          </cell>
          <cell r="D13020">
            <v>3</v>
          </cell>
          <cell r="E13020" t="str">
            <v>F</v>
          </cell>
        </row>
        <row r="13021">
          <cell r="B13021" t="str">
            <v>F800399</v>
          </cell>
          <cell r="C13021" t="str">
            <v>F800399</v>
          </cell>
          <cell r="D13021">
            <v>3</v>
          </cell>
          <cell r="E13021" t="str">
            <v>F</v>
          </cell>
        </row>
        <row r="13022">
          <cell r="B13022" t="str">
            <v>F800400</v>
          </cell>
          <cell r="C13022" t="str">
            <v>F800400</v>
          </cell>
          <cell r="D13022">
            <v>3</v>
          </cell>
          <cell r="E13022" t="str">
            <v>F</v>
          </cell>
        </row>
        <row r="13023">
          <cell r="B13023" t="str">
            <v>F800401</v>
          </cell>
          <cell r="C13023" t="str">
            <v>F800401</v>
          </cell>
          <cell r="D13023">
            <v>3</v>
          </cell>
          <cell r="E13023" t="str">
            <v>F</v>
          </cell>
        </row>
        <row r="13024">
          <cell r="B13024" t="str">
            <v>F800402</v>
          </cell>
          <cell r="C13024" t="str">
            <v>F800402</v>
          </cell>
          <cell r="D13024">
            <v>3</v>
          </cell>
          <cell r="E13024" t="str">
            <v>F</v>
          </cell>
        </row>
        <row r="13025">
          <cell r="B13025" t="str">
            <v>F800403</v>
          </cell>
          <cell r="C13025" t="str">
            <v>F800403</v>
          </cell>
          <cell r="D13025">
            <v>3</v>
          </cell>
          <cell r="E13025" t="str">
            <v>F</v>
          </cell>
        </row>
        <row r="13026">
          <cell r="B13026" t="str">
            <v>F800404</v>
          </cell>
          <cell r="C13026" t="str">
            <v>F800404</v>
          </cell>
          <cell r="D13026">
            <v>3</v>
          </cell>
          <cell r="E13026" t="str">
            <v>F</v>
          </cell>
        </row>
        <row r="13027">
          <cell r="B13027" t="str">
            <v>F800405</v>
          </cell>
          <cell r="C13027" t="str">
            <v>F800405</v>
          </cell>
          <cell r="D13027">
            <v>3</v>
          </cell>
          <cell r="E13027" t="str">
            <v>F</v>
          </cell>
        </row>
        <row r="13028">
          <cell r="B13028" t="str">
            <v>F800406</v>
          </cell>
          <cell r="C13028" t="str">
            <v>F800406</v>
          </cell>
          <cell r="D13028">
            <v>3</v>
          </cell>
          <cell r="E13028" t="str">
            <v>F</v>
          </cell>
        </row>
        <row r="13029">
          <cell r="B13029" t="str">
            <v>F800407</v>
          </cell>
          <cell r="C13029" t="str">
            <v>F800407</v>
          </cell>
          <cell r="D13029">
            <v>3</v>
          </cell>
          <cell r="E13029" t="str">
            <v>F</v>
          </cell>
        </row>
        <row r="13030">
          <cell r="B13030" t="str">
            <v>F800408</v>
          </cell>
          <cell r="C13030" t="str">
            <v>F800408</v>
          </cell>
          <cell r="D13030">
            <v>3</v>
          </cell>
          <cell r="E13030" t="str">
            <v>F</v>
          </cell>
        </row>
        <row r="13031">
          <cell r="B13031" t="str">
            <v>F800409</v>
          </cell>
          <cell r="C13031" t="str">
            <v>F800409</v>
          </cell>
          <cell r="D13031">
            <v>3</v>
          </cell>
          <cell r="E13031" t="str">
            <v>F</v>
          </cell>
        </row>
        <row r="13032">
          <cell r="B13032" t="str">
            <v>F800410</v>
          </cell>
          <cell r="C13032" t="str">
            <v>F800410</v>
          </cell>
          <cell r="D13032">
            <v>3</v>
          </cell>
          <cell r="E13032" t="str">
            <v>F</v>
          </cell>
        </row>
        <row r="13033">
          <cell r="B13033" t="str">
            <v>F800411</v>
          </cell>
          <cell r="C13033" t="str">
            <v>F800411</v>
          </cell>
          <cell r="D13033">
            <v>3</v>
          </cell>
          <cell r="E13033" t="str">
            <v>F</v>
          </cell>
        </row>
        <row r="13034">
          <cell r="B13034" t="str">
            <v>F800412</v>
          </cell>
          <cell r="C13034" t="str">
            <v>F800412</v>
          </cell>
          <cell r="D13034">
            <v>3</v>
          </cell>
          <cell r="E13034" t="str">
            <v>F</v>
          </cell>
        </row>
        <row r="13035">
          <cell r="B13035" t="str">
            <v>F800413</v>
          </cell>
          <cell r="C13035" t="str">
            <v>F800413</v>
          </cell>
          <cell r="D13035">
            <v>3</v>
          </cell>
          <cell r="E13035" t="str">
            <v>F</v>
          </cell>
        </row>
        <row r="13036">
          <cell r="B13036" t="str">
            <v>F800414</v>
          </cell>
          <cell r="C13036" t="str">
            <v>F800414</v>
          </cell>
          <cell r="D13036">
            <v>3</v>
          </cell>
          <cell r="E13036" t="str">
            <v>F</v>
          </cell>
        </row>
        <row r="13037">
          <cell r="B13037" t="str">
            <v>F800415</v>
          </cell>
          <cell r="C13037" t="str">
            <v>F800415</v>
          </cell>
          <cell r="D13037">
            <v>3</v>
          </cell>
          <cell r="E13037" t="str">
            <v>F</v>
          </cell>
        </row>
        <row r="13038">
          <cell r="B13038" t="str">
            <v>F800416</v>
          </cell>
          <cell r="C13038" t="str">
            <v>F800416</v>
          </cell>
          <cell r="D13038">
            <v>3</v>
          </cell>
          <cell r="E13038" t="str">
            <v>F</v>
          </cell>
        </row>
        <row r="13039">
          <cell r="B13039" t="str">
            <v>F800417</v>
          </cell>
          <cell r="C13039" t="str">
            <v>F800417</v>
          </cell>
          <cell r="D13039">
            <v>3</v>
          </cell>
          <cell r="E13039" t="str">
            <v>F</v>
          </cell>
        </row>
        <row r="13040">
          <cell r="B13040" t="str">
            <v>F800418</v>
          </cell>
          <cell r="C13040" t="str">
            <v>F800418</v>
          </cell>
          <cell r="D13040">
            <v>3</v>
          </cell>
          <cell r="E13040" t="str">
            <v>F</v>
          </cell>
        </row>
        <row r="13041">
          <cell r="B13041" t="str">
            <v>F800419</v>
          </cell>
          <cell r="C13041" t="str">
            <v>F800419</v>
          </cell>
          <cell r="D13041">
            <v>3</v>
          </cell>
          <cell r="E13041" t="str">
            <v>F</v>
          </cell>
        </row>
        <row r="13042">
          <cell r="B13042" t="str">
            <v>F800420</v>
          </cell>
          <cell r="C13042" t="str">
            <v>F800420</v>
          </cell>
          <cell r="D13042">
            <v>3</v>
          </cell>
          <cell r="E13042" t="str">
            <v>F</v>
          </cell>
        </row>
        <row r="13043">
          <cell r="B13043" t="str">
            <v>F800421</v>
          </cell>
          <cell r="C13043" t="str">
            <v>F800421</v>
          </cell>
          <cell r="D13043">
            <v>3</v>
          </cell>
          <cell r="E13043" t="str">
            <v>F</v>
          </cell>
        </row>
        <row r="13044">
          <cell r="B13044" t="str">
            <v>F800422</v>
          </cell>
          <cell r="C13044" t="str">
            <v>F800422</v>
          </cell>
          <cell r="D13044">
            <v>3</v>
          </cell>
          <cell r="E13044" t="str">
            <v>F</v>
          </cell>
        </row>
        <row r="13045">
          <cell r="B13045" t="str">
            <v>F800423</v>
          </cell>
          <cell r="C13045" t="str">
            <v>F800423</v>
          </cell>
          <cell r="D13045">
            <v>3</v>
          </cell>
          <cell r="E13045" t="str">
            <v>F</v>
          </cell>
        </row>
        <row r="13046">
          <cell r="B13046" t="str">
            <v>F800424</v>
          </cell>
          <cell r="C13046" t="str">
            <v>F800424</v>
          </cell>
          <cell r="D13046">
            <v>3</v>
          </cell>
          <cell r="E13046" t="str">
            <v>F</v>
          </cell>
        </row>
        <row r="13047">
          <cell r="B13047" t="str">
            <v>F800425</v>
          </cell>
          <cell r="C13047" t="str">
            <v>F800425</v>
          </cell>
          <cell r="D13047">
            <v>3</v>
          </cell>
          <cell r="E13047" t="str">
            <v>F</v>
          </cell>
        </row>
        <row r="13048">
          <cell r="B13048" t="str">
            <v>F800426</v>
          </cell>
          <cell r="C13048" t="str">
            <v>F800426</v>
          </cell>
          <cell r="D13048">
            <v>3</v>
          </cell>
          <cell r="E13048" t="str">
            <v>F</v>
          </cell>
        </row>
        <row r="13049">
          <cell r="B13049" t="str">
            <v>F800427</v>
          </cell>
          <cell r="C13049" t="str">
            <v>F800427</v>
          </cell>
          <cell r="D13049">
            <v>3</v>
          </cell>
          <cell r="E13049" t="str">
            <v>F</v>
          </cell>
        </row>
        <row r="13050">
          <cell r="B13050" t="str">
            <v>F800428</v>
          </cell>
          <cell r="C13050" t="str">
            <v>F800428</v>
          </cell>
          <cell r="D13050">
            <v>3</v>
          </cell>
          <cell r="E13050" t="str">
            <v>F</v>
          </cell>
        </row>
        <row r="13051">
          <cell r="B13051" t="str">
            <v>F800429</v>
          </cell>
          <cell r="C13051" t="str">
            <v>F800429</v>
          </cell>
          <cell r="D13051">
            <v>3</v>
          </cell>
          <cell r="E13051" t="str">
            <v>F</v>
          </cell>
        </row>
        <row r="13052">
          <cell r="B13052" t="str">
            <v>F800430</v>
          </cell>
          <cell r="C13052" t="str">
            <v>F800430</v>
          </cell>
          <cell r="D13052">
            <v>3</v>
          </cell>
          <cell r="E13052" t="str">
            <v>F</v>
          </cell>
        </row>
        <row r="13053">
          <cell r="B13053" t="str">
            <v>F800431</v>
          </cell>
          <cell r="C13053" t="str">
            <v>F800431</v>
          </cell>
          <cell r="D13053">
            <v>3</v>
          </cell>
          <cell r="E13053" t="str">
            <v>F</v>
          </cell>
        </row>
        <row r="13054">
          <cell r="B13054" t="str">
            <v>F800432</v>
          </cell>
          <cell r="C13054" t="str">
            <v>F800432</v>
          </cell>
          <cell r="D13054">
            <v>3</v>
          </cell>
          <cell r="E13054" t="str">
            <v>F</v>
          </cell>
        </row>
        <row r="13055">
          <cell r="B13055" t="str">
            <v>F800433</v>
          </cell>
          <cell r="C13055" t="str">
            <v>F800433</v>
          </cell>
          <cell r="D13055">
            <v>3</v>
          </cell>
          <cell r="E13055" t="str">
            <v>F</v>
          </cell>
        </row>
        <row r="13056">
          <cell r="B13056" t="str">
            <v>F800434</v>
          </cell>
          <cell r="C13056" t="str">
            <v>F800434</v>
          </cell>
          <cell r="D13056">
            <v>3</v>
          </cell>
          <cell r="E13056" t="str">
            <v>F</v>
          </cell>
        </row>
        <row r="13057">
          <cell r="B13057" t="str">
            <v>F800435</v>
          </cell>
          <cell r="C13057" t="str">
            <v>F800435</v>
          </cell>
          <cell r="D13057">
            <v>3</v>
          </cell>
          <cell r="E13057" t="str">
            <v>F</v>
          </cell>
        </row>
        <row r="13058">
          <cell r="B13058" t="str">
            <v>F800436</v>
          </cell>
          <cell r="C13058" t="str">
            <v>F800436</v>
          </cell>
          <cell r="D13058">
            <v>3</v>
          </cell>
          <cell r="E13058" t="str">
            <v>F</v>
          </cell>
        </row>
        <row r="13059">
          <cell r="B13059" t="str">
            <v>F800437</v>
          </cell>
          <cell r="C13059" t="str">
            <v>F800437</v>
          </cell>
          <cell r="D13059">
            <v>3</v>
          </cell>
          <cell r="E13059" t="str">
            <v>F</v>
          </cell>
        </row>
        <row r="13060">
          <cell r="B13060" t="str">
            <v>F800438</v>
          </cell>
          <cell r="C13060" t="str">
            <v>F800438</v>
          </cell>
          <cell r="D13060">
            <v>3</v>
          </cell>
          <cell r="E13060" t="str">
            <v>F</v>
          </cell>
        </row>
        <row r="13061">
          <cell r="B13061" t="str">
            <v>F800439</v>
          </cell>
          <cell r="C13061" t="str">
            <v>F800439</v>
          </cell>
          <cell r="D13061">
            <v>3</v>
          </cell>
          <cell r="E13061" t="str">
            <v>F</v>
          </cell>
        </row>
        <row r="13062">
          <cell r="B13062" t="str">
            <v>F800440</v>
          </cell>
          <cell r="C13062" t="str">
            <v>F800440</v>
          </cell>
          <cell r="D13062">
            <v>3</v>
          </cell>
          <cell r="E13062" t="str">
            <v>F</v>
          </cell>
        </row>
        <row r="13063">
          <cell r="B13063" t="str">
            <v>F800441</v>
          </cell>
          <cell r="C13063" t="str">
            <v>F800441</v>
          </cell>
          <cell r="D13063">
            <v>3</v>
          </cell>
          <cell r="E13063" t="str">
            <v>F</v>
          </cell>
        </row>
        <row r="13064">
          <cell r="B13064" t="str">
            <v>F800442</v>
          </cell>
          <cell r="C13064" t="str">
            <v>F800442</v>
          </cell>
          <cell r="D13064">
            <v>3</v>
          </cell>
          <cell r="E13064" t="str">
            <v>F</v>
          </cell>
        </row>
        <row r="13065">
          <cell r="B13065" t="str">
            <v>F800443</v>
          </cell>
          <cell r="C13065" t="str">
            <v>F800443</v>
          </cell>
          <cell r="D13065">
            <v>3</v>
          </cell>
          <cell r="E13065" t="str">
            <v>F</v>
          </cell>
        </row>
        <row r="13066">
          <cell r="B13066" t="str">
            <v>F800444</v>
          </cell>
          <cell r="C13066" t="str">
            <v>F800444</v>
          </cell>
          <cell r="D13066">
            <v>3</v>
          </cell>
          <cell r="E13066" t="str">
            <v>F</v>
          </cell>
        </row>
        <row r="13067">
          <cell r="B13067" t="str">
            <v>F800445</v>
          </cell>
          <cell r="C13067" t="str">
            <v>F800445</v>
          </cell>
          <cell r="D13067">
            <v>3</v>
          </cell>
          <cell r="E13067" t="str">
            <v>F</v>
          </cell>
        </row>
        <row r="13068">
          <cell r="B13068" t="str">
            <v>F800446</v>
          </cell>
          <cell r="C13068" t="str">
            <v>F800446</v>
          </cell>
          <cell r="D13068">
            <v>3</v>
          </cell>
          <cell r="E13068" t="str">
            <v>F</v>
          </cell>
        </row>
        <row r="13069">
          <cell r="B13069" t="str">
            <v>F800447</v>
          </cell>
          <cell r="C13069" t="str">
            <v>F800447</v>
          </cell>
          <cell r="D13069">
            <v>3</v>
          </cell>
          <cell r="E13069" t="str">
            <v>F</v>
          </cell>
        </row>
        <row r="13070">
          <cell r="B13070" t="str">
            <v>F800448</v>
          </cell>
          <cell r="C13070" t="str">
            <v>F800448</v>
          </cell>
          <cell r="D13070">
            <v>3</v>
          </cell>
          <cell r="E13070" t="str">
            <v>F</v>
          </cell>
        </row>
        <row r="13071">
          <cell r="B13071" t="str">
            <v>F800449</v>
          </cell>
          <cell r="C13071" t="str">
            <v>F800449</v>
          </cell>
          <cell r="D13071">
            <v>3</v>
          </cell>
          <cell r="E13071" t="str">
            <v>F</v>
          </cell>
        </row>
        <row r="13072">
          <cell r="B13072" t="str">
            <v>F800450</v>
          </cell>
          <cell r="C13072" t="str">
            <v>F800450</v>
          </cell>
          <cell r="D13072">
            <v>3</v>
          </cell>
          <cell r="E13072" t="str">
            <v>F</v>
          </cell>
        </row>
        <row r="13073">
          <cell r="B13073" t="str">
            <v>F800451</v>
          </cell>
          <cell r="C13073" t="str">
            <v>F800451</v>
          </cell>
          <cell r="D13073">
            <v>3</v>
          </cell>
          <cell r="E13073" t="str">
            <v>F</v>
          </cell>
        </row>
        <row r="13074">
          <cell r="B13074" t="str">
            <v>F800452</v>
          </cell>
          <cell r="C13074" t="str">
            <v>F800452</v>
          </cell>
          <cell r="D13074">
            <v>3</v>
          </cell>
          <cell r="E13074" t="str">
            <v>F</v>
          </cell>
        </row>
        <row r="13075">
          <cell r="B13075" t="str">
            <v>F800453</v>
          </cell>
          <cell r="C13075" t="str">
            <v>F800453</v>
          </cell>
          <cell r="D13075">
            <v>3</v>
          </cell>
          <cell r="E13075" t="str">
            <v>F</v>
          </cell>
        </row>
        <row r="13076">
          <cell r="B13076" t="str">
            <v>F800454</v>
          </cell>
          <cell r="C13076" t="str">
            <v>F800454</v>
          </cell>
          <cell r="D13076">
            <v>3</v>
          </cell>
          <cell r="E13076" t="str">
            <v>F</v>
          </cell>
        </row>
        <row r="13077">
          <cell r="B13077" t="str">
            <v>F800455</v>
          </cell>
          <cell r="C13077" t="str">
            <v>F800455</v>
          </cell>
          <cell r="D13077">
            <v>3</v>
          </cell>
          <cell r="E13077" t="str">
            <v>F</v>
          </cell>
        </row>
        <row r="13078">
          <cell r="B13078" t="str">
            <v>F800456</v>
          </cell>
          <cell r="C13078" t="str">
            <v>F800456</v>
          </cell>
          <cell r="D13078">
            <v>3</v>
          </cell>
          <cell r="E13078" t="str">
            <v>F</v>
          </cell>
        </row>
        <row r="13079">
          <cell r="B13079" t="str">
            <v>F800457</v>
          </cell>
          <cell r="C13079" t="str">
            <v>F800457</v>
          </cell>
          <cell r="D13079">
            <v>3</v>
          </cell>
          <cell r="E13079" t="str">
            <v>F</v>
          </cell>
        </row>
        <row r="13080">
          <cell r="B13080" t="str">
            <v>F800458</v>
          </cell>
          <cell r="C13080" t="str">
            <v>F800458</v>
          </cell>
          <cell r="D13080">
            <v>3</v>
          </cell>
          <cell r="E13080" t="str">
            <v>F</v>
          </cell>
        </row>
        <row r="13081">
          <cell r="B13081" t="str">
            <v>F800459</v>
          </cell>
          <cell r="C13081" t="str">
            <v>F800459</v>
          </cell>
          <cell r="D13081">
            <v>3</v>
          </cell>
          <cell r="E13081" t="str">
            <v>F</v>
          </cell>
        </row>
        <row r="13082">
          <cell r="B13082" t="str">
            <v>F800460</v>
          </cell>
          <cell r="C13082" t="str">
            <v>F800460</v>
          </cell>
          <cell r="D13082">
            <v>3</v>
          </cell>
          <cell r="E13082" t="str">
            <v>F</v>
          </cell>
        </row>
        <row r="13083">
          <cell r="B13083" t="str">
            <v>F800461</v>
          </cell>
          <cell r="C13083" t="str">
            <v>F800461</v>
          </cell>
          <cell r="D13083">
            <v>3</v>
          </cell>
          <cell r="E13083" t="str">
            <v>F</v>
          </cell>
        </row>
        <row r="13084">
          <cell r="B13084" t="str">
            <v>F800462</v>
          </cell>
          <cell r="C13084" t="str">
            <v>F800462</v>
          </cell>
          <cell r="D13084">
            <v>3</v>
          </cell>
          <cell r="E13084" t="str">
            <v>F</v>
          </cell>
        </row>
        <row r="13085">
          <cell r="B13085" t="str">
            <v>F800463</v>
          </cell>
          <cell r="C13085" t="str">
            <v>F800463</v>
          </cell>
          <cell r="D13085">
            <v>3</v>
          </cell>
          <cell r="E13085" t="str">
            <v>F</v>
          </cell>
        </row>
        <row r="13086">
          <cell r="B13086" t="str">
            <v>F800464</v>
          </cell>
          <cell r="C13086" t="str">
            <v>F800464</v>
          </cell>
          <cell r="D13086">
            <v>3</v>
          </cell>
          <cell r="E13086" t="str">
            <v>F</v>
          </cell>
        </row>
        <row r="13087">
          <cell r="B13087" t="str">
            <v>F800465</v>
          </cell>
          <cell r="C13087" t="str">
            <v>F800465</v>
          </cell>
          <cell r="D13087">
            <v>3</v>
          </cell>
          <cell r="E13087" t="str">
            <v>F</v>
          </cell>
        </row>
        <row r="13088">
          <cell r="B13088" t="str">
            <v>F800466</v>
          </cell>
          <cell r="C13088" t="str">
            <v>F800466</v>
          </cell>
          <cell r="D13088">
            <v>3</v>
          </cell>
          <cell r="E13088" t="str">
            <v>F</v>
          </cell>
        </row>
        <row r="13089">
          <cell r="B13089" t="str">
            <v>F800467</v>
          </cell>
          <cell r="C13089" t="str">
            <v>F800467</v>
          </cell>
          <cell r="D13089">
            <v>3</v>
          </cell>
          <cell r="E13089" t="str">
            <v>F</v>
          </cell>
        </row>
        <row r="13090">
          <cell r="B13090" t="str">
            <v>F800468</v>
          </cell>
          <cell r="C13090" t="str">
            <v>F800468</v>
          </cell>
          <cell r="D13090">
            <v>3</v>
          </cell>
          <cell r="E13090" t="str">
            <v>F</v>
          </cell>
        </row>
        <row r="13091">
          <cell r="B13091" t="str">
            <v>F800469</v>
          </cell>
          <cell r="C13091" t="str">
            <v>F800469</v>
          </cell>
          <cell r="D13091">
            <v>3</v>
          </cell>
          <cell r="E13091" t="str">
            <v>F</v>
          </cell>
        </row>
        <row r="13092">
          <cell r="B13092" t="str">
            <v>F800470</v>
          </cell>
          <cell r="C13092" t="str">
            <v>F800470</v>
          </cell>
          <cell r="D13092">
            <v>3</v>
          </cell>
          <cell r="E13092" t="str">
            <v>F</v>
          </cell>
        </row>
        <row r="13093">
          <cell r="B13093" t="str">
            <v>F800471</v>
          </cell>
          <cell r="C13093" t="str">
            <v>F800471</v>
          </cell>
          <cell r="D13093">
            <v>3</v>
          </cell>
          <cell r="E13093" t="str">
            <v>F</v>
          </cell>
        </row>
        <row r="13094">
          <cell r="B13094" t="str">
            <v>F800472</v>
          </cell>
          <cell r="C13094" t="str">
            <v>F800472</v>
          </cell>
          <cell r="D13094">
            <v>3</v>
          </cell>
          <cell r="E13094" t="str">
            <v>F</v>
          </cell>
        </row>
        <row r="13095">
          <cell r="B13095" t="str">
            <v>F800473</v>
          </cell>
          <cell r="C13095" t="str">
            <v>F800473</v>
          </cell>
          <cell r="D13095">
            <v>3</v>
          </cell>
          <cell r="E13095" t="str">
            <v>F</v>
          </cell>
        </row>
        <row r="13096">
          <cell r="B13096" t="str">
            <v>F800474</v>
          </cell>
          <cell r="C13096" t="str">
            <v>F800474</v>
          </cell>
          <cell r="D13096">
            <v>3</v>
          </cell>
          <cell r="E13096" t="str">
            <v>F</v>
          </cell>
        </row>
        <row r="13097">
          <cell r="B13097" t="str">
            <v>F800475</v>
          </cell>
          <cell r="C13097" t="str">
            <v>F800475</v>
          </cell>
          <cell r="D13097">
            <v>3</v>
          </cell>
          <cell r="E13097" t="str">
            <v>F</v>
          </cell>
        </row>
        <row r="13098">
          <cell r="B13098" t="str">
            <v>F800476</v>
          </cell>
          <cell r="C13098" t="str">
            <v>F800476</v>
          </cell>
          <cell r="D13098">
            <v>3</v>
          </cell>
          <cell r="E13098" t="str">
            <v>F</v>
          </cell>
        </row>
        <row r="13099">
          <cell r="B13099" t="str">
            <v>F800477</v>
          </cell>
          <cell r="C13099" t="str">
            <v>F800477</v>
          </cell>
          <cell r="D13099">
            <v>3</v>
          </cell>
          <cell r="E13099" t="str">
            <v>F</v>
          </cell>
        </row>
        <row r="13100">
          <cell r="B13100" t="str">
            <v>F800478</v>
          </cell>
          <cell r="C13100" t="str">
            <v>F800478</v>
          </cell>
          <cell r="D13100">
            <v>3</v>
          </cell>
          <cell r="E13100" t="str">
            <v>F</v>
          </cell>
        </row>
        <row r="13101">
          <cell r="B13101" t="str">
            <v>F800479</v>
          </cell>
          <cell r="C13101" t="str">
            <v>F800479</v>
          </cell>
          <cell r="D13101">
            <v>3</v>
          </cell>
          <cell r="E13101" t="str">
            <v>F</v>
          </cell>
        </row>
        <row r="13102">
          <cell r="B13102" t="str">
            <v>F800480</v>
          </cell>
          <cell r="C13102" t="str">
            <v>F800480</v>
          </cell>
          <cell r="D13102">
            <v>3</v>
          </cell>
          <cell r="E13102" t="str">
            <v>F</v>
          </cell>
        </row>
        <row r="13103">
          <cell r="B13103" t="str">
            <v>F800481</v>
          </cell>
          <cell r="C13103" t="str">
            <v>F800481</v>
          </cell>
          <cell r="D13103">
            <v>3</v>
          </cell>
          <cell r="E13103" t="str">
            <v>F</v>
          </cell>
        </row>
        <row r="13104">
          <cell r="B13104" t="str">
            <v>F800482</v>
          </cell>
          <cell r="C13104" t="str">
            <v>F800482</v>
          </cell>
          <cell r="D13104">
            <v>3</v>
          </cell>
          <cell r="E13104" t="str">
            <v>F</v>
          </cell>
        </row>
        <row r="13105">
          <cell r="B13105" t="str">
            <v>F800483</v>
          </cell>
          <cell r="C13105" t="str">
            <v>F800483</v>
          </cell>
          <cell r="D13105">
            <v>3</v>
          </cell>
          <cell r="E13105" t="str">
            <v>F</v>
          </cell>
        </row>
        <row r="13106">
          <cell r="B13106" t="str">
            <v>F800484</v>
          </cell>
          <cell r="C13106" t="str">
            <v>F800484</v>
          </cell>
          <cell r="D13106">
            <v>3</v>
          </cell>
          <cell r="E13106" t="str">
            <v>F</v>
          </cell>
        </row>
        <row r="13107">
          <cell r="B13107" t="str">
            <v>F800485</v>
          </cell>
          <cell r="C13107" t="str">
            <v>F800485</v>
          </cell>
          <cell r="D13107">
            <v>3</v>
          </cell>
          <cell r="E13107" t="str">
            <v>F</v>
          </cell>
        </row>
        <row r="13108">
          <cell r="B13108" t="str">
            <v>F800486</v>
          </cell>
          <cell r="C13108" t="str">
            <v>F800486</v>
          </cell>
          <cell r="D13108">
            <v>3</v>
          </cell>
          <cell r="E13108" t="str">
            <v>F</v>
          </cell>
        </row>
        <row r="13109">
          <cell r="B13109" t="str">
            <v>F800487</v>
          </cell>
          <cell r="C13109" t="str">
            <v>F800487</v>
          </cell>
          <cell r="D13109">
            <v>3</v>
          </cell>
          <cell r="E13109" t="str">
            <v>F</v>
          </cell>
        </row>
        <row r="13110">
          <cell r="B13110" t="str">
            <v>F800488</v>
          </cell>
          <cell r="C13110" t="str">
            <v>F800488</v>
          </cell>
          <cell r="D13110">
            <v>3</v>
          </cell>
          <cell r="E13110" t="str">
            <v>F</v>
          </cell>
        </row>
        <row r="13111">
          <cell r="B13111" t="str">
            <v>F800489</v>
          </cell>
          <cell r="C13111" t="str">
            <v>F800489</v>
          </cell>
          <cell r="D13111">
            <v>3</v>
          </cell>
          <cell r="E13111" t="str">
            <v>F</v>
          </cell>
        </row>
        <row r="13112">
          <cell r="B13112" t="str">
            <v>F800490</v>
          </cell>
          <cell r="C13112" t="str">
            <v>F800490</v>
          </cell>
          <cell r="D13112">
            <v>3</v>
          </cell>
          <cell r="E13112" t="str">
            <v>F</v>
          </cell>
        </row>
        <row r="13113">
          <cell r="B13113" t="str">
            <v>F800491</v>
          </cell>
          <cell r="C13113" t="str">
            <v>F800491</v>
          </cell>
          <cell r="D13113">
            <v>3</v>
          </cell>
          <cell r="E13113" t="str">
            <v>F</v>
          </cell>
        </row>
        <row r="13114">
          <cell r="B13114" t="str">
            <v>F800492</v>
          </cell>
          <cell r="C13114" t="str">
            <v>F800492</v>
          </cell>
          <cell r="D13114">
            <v>3</v>
          </cell>
          <cell r="E13114" t="str">
            <v>F</v>
          </cell>
        </row>
        <row r="13115">
          <cell r="B13115" t="str">
            <v>F800493</v>
          </cell>
          <cell r="C13115" t="str">
            <v>F800493</v>
          </cell>
          <cell r="D13115">
            <v>3</v>
          </cell>
          <cell r="E13115" t="str">
            <v>F</v>
          </cell>
        </row>
        <row r="13116">
          <cell r="B13116" t="str">
            <v>F800494</v>
          </cell>
          <cell r="C13116" t="str">
            <v>F800494</v>
          </cell>
          <cell r="D13116">
            <v>3</v>
          </cell>
          <cell r="E13116" t="str">
            <v>F</v>
          </cell>
        </row>
        <row r="13117">
          <cell r="B13117" t="str">
            <v>F800495</v>
          </cell>
          <cell r="C13117" t="str">
            <v>F800495</v>
          </cell>
          <cell r="D13117">
            <v>3</v>
          </cell>
          <cell r="E13117" t="str">
            <v>F</v>
          </cell>
        </row>
        <row r="13118">
          <cell r="B13118" t="str">
            <v>F800496</v>
          </cell>
          <cell r="C13118" t="str">
            <v>F800496</v>
          </cell>
          <cell r="D13118">
            <v>3</v>
          </cell>
          <cell r="E13118" t="str">
            <v>F</v>
          </cell>
        </row>
        <row r="13119">
          <cell r="B13119" t="str">
            <v>F800497</v>
          </cell>
          <cell r="C13119" t="str">
            <v>F800497</v>
          </cell>
          <cell r="D13119">
            <v>3</v>
          </cell>
          <cell r="E13119" t="str">
            <v>F</v>
          </cell>
        </row>
        <row r="13120">
          <cell r="B13120" t="str">
            <v>F800498</v>
          </cell>
          <cell r="C13120" t="str">
            <v>F800498</v>
          </cell>
          <cell r="D13120">
            <v>3</v>
          </cell>
          <cell r="E13120" t="str">
            <v>F</v>
          </cell>
        </row>
        <row r="13121">
          <cell r="B13121" t="str">
            <v>F800499</v>
          </cell>
          <cell r="C13121" t="str">
            <v>F800499</v>
          </cell>
          <cell r="D13121">
            <v>3</v>
          </cell>
          <cell r="E13121" t="str">
            <v>F</v>
          </cell>
        </row>
        <row r="13122">
          <cell r="B13122" t="str">
            <v>F800500</v>
          </cell>
          <cell r="C13122" t="str">
            <v>F800500</v>
          </cell>
          <cell r="D13122">
            <v>3</v>
          </cell>
          <cell r="E13122" t="str">
            <v>F</v>
          </cell>
        </row>
        <row r="13123">
          <cell r="B13123" t="str">
            <v>F800501</v>
          </cell>
          <cell r="C13123" t="str">
            <v>F800501</v>
          </cell>
          <cell r="D13123">
            <v>3</v>
          </cell>
          <cell r="E13123" t="str">
            <v>F</v>
          </cell>
        </row>
        <row r="13124">
          <cell r="B13124" t="str">
            <v>F800502</v>
          </cell>
          <cell r="C13124" t="str">
            <v>F800502</v>
          </cell>
          <cell r="D13124">
            <v>3</v>
          </cell>
          <cell r="E13124" t="str">
            <v>F</v>
          </cell>
        </row>
        <row r="13125">
          <cell r="B13125" t="str">
            <v>F800503</v>
          </cell>
          <cell r="C13125" t="str">
            <v>F800503</v>
          </cell>
          <cell r="D13125">
            <v>3</v>
          </cell>
          <cell r="E13125" t="str">
            <v>F</v>
          </cell>
        </row>
        <row r="13126">
          <cell r="B13126" t="str">
            <v>F800504</v>
          </cell>
          <cell r="C13126" t="str">
            <v>F800504</v>
          </cell>
          <cell r="D13126">
            <v>3</v>
          </cell>
          <cell r="E13126" t="str">
            <v>F</v>
          </cell>
        </row>
        <row r="13127">
          <cell r="B13127" t="str">
            <v>F800505</v>
          </cell>
          <cell r="C13127" t="str">
            <v>F800505</v>
          </cell>
          <cell r="D13127">
            <v>3</v>
          </cell>
          <cell r="E13127" t="str">
            <v>F</v>
          </cell>
        </row>
        <row r="13128">
          <cell r="B13128" t="str">
            <v>F800506</v>
          </cell>
          <cell r="C13128" t="str">
            <v>F800506</v>
          </cell>
          <cell r="D13128">
            <v>3</v>
          </cell>
          <cell r="E13128" t="str">
            <v>F</v>
          </cell>
        </row>
        <row r="13129">
          <cell r="B13129" t="str">
            <v>F800507</v>
          </cell>
          <cell r="C13129" t="str">
            <v>F800507</v>
          </cell>
          <cell r="D13129">
            <v>3</v>
          </cell>
          <cell r="E13129" t="str">
            <v>F</v>
          </cell>
        </row>
        <row r="13130">
          <cell r="B13130" t="str">
            <v>F800508</v>
          </cell>
          <cell r="C13130" t="str">
            <v>F800508</v>
          </cell>
          <cell r="D13130">
            <v>3</v>
          </cell>
          <cell r="E13130" t="str">
            <v>F</v>
          </cell>
        </row>
        <row r="13131">
          <cell r="B13131" t="str">
            <v>F800509</v>
          </cell>
          <cell r="C13131" t="str">
            <v>F800509</v>
          </cell>
          <cell r="D13131">
            <v>3</v>
          </cell>
          <cell r="E13131" t="str">
            <v>F</v>
          </cell>
        </row>
        <row r="13132">
          <cell r="B13132" t="str">
            <v>F800510</v>
          </cell>
          <cell r="C13132" t="str">
            <v>F800510</v>
          </cell>
          <cell r="D13132">
            <v>3</v>
          </cell>
          <cell r="E13132" t="str">
            <v>F</v>
          </cell>
        </row>
        <row r="13133">
          <cell r="B13133" t="str">
            <v>F800511</v>
          </cell>
          <cell r="C13133" t="str">
            <v>F800511</v>
          </cell>
          <cell r="D13133">
            <v>3</v>
          </cell>
          <cell r="E13133" t="str">
            <v>F</v>
          </cell>
        </row>
        <row r="13134">
          <cell r="B13134" t="str">
            <v>F800512</v>
          </cell>
          <cell r="C13134" t="str">
            <v>F800512</v>
          </cell>
          <cell r="D13134">
            <v>3</v>
          </cell>
          <cell r="E13134" t="str">
            <v>F</v>
          </cell>
        </row>
        <row r="13135">
          <cell r="B13135" t="str">
            <v>F800513</v>
          </cell>
          <cell r="C13135" t="str">
            <v>F800513</v>
          </cell>
          <cell r="D13135">
            <v>3</v>
          </cell>
          <cell r="E13135" t="str">
            <v>F</v>
          </cell>
        </row>
        <row r="13136">
          <cell r="B13136" t="str">
            <v>F800514</v>
          </cell>
          <cell r="C13136" t="str">
            <v>F800514</v>
          </cell>
          <cell r="D13136">
            <v>3</v>
          </cell>
          <cell r="E13136" t="str">
            <v>F</v>
          </cell>
        </row>
        <row r="13137">
          <cell r="B13137" t="str">
            <v>F800515</v>
          </cell>
          <cell r="C13137" t="str">
            <v>F800515</v>
          </cell>
          <cell r="D13137">
            <v>3</v>
          </cell>
          <cell r="E13137" t="str">
            <v>F</v>
          </cell>
        </row>
        <row r="13138">
          <cell r="B13138" t="str">
            <v>F800516</v>
          </cell>
          <cell r="C13138" t="str">
            <v>F800516</v>
          </cell>
          <cell r="D13138">
            <v>3</v>
          </cell>
          <cell r="E13138" t="str">
            <v>F</v>
          </cell>
        </row>
        <row r="13139">
          <cell r="B13139" t="str">
            <v>F800517</v>
          </cell>
          <cell r="C13139" t="str">
            <v>F800517</v>
          </cell>
          <cell r="D13139">
            <v>3</v>
          </cell>
          <cell r="E13139" t="str">
            <v>F</v>
          </cell>
        </row>
        <row r="13140">
          <cell r="B13140" t="str">
            <v>F800518</v>
          </cell>
          <cell r="C13140" t="str">
            <v>F800518</v>
          </cell>
          <cell r="D13140">
            <v>3</v>
          </cell>
          <cell r="E13140" t="str">
            <v>F</v>
          </cell>
        </row>
        <row r="13141">
          <cell r="B13141" t="str">
            <v>F800519</v>
          </cell>
          <cell r="C13141" t="str">
            <v>F800519</v>
          </cell>
          <cell r="D13141">
            <v>3</v>
          </cell>
          <cell r="E13141" t="str">
            <v>F</v>
          </cell>
        </row>
        <row r="13142">
          <cell r="B13142" t="str">
            <v>F800520</v>
          </cell>
          <cell r="C13142" t="str">
            <v>F800520</v>
          </cell>
          <cell r="D13142">
            <v>3</v>
          </cell>
          <cell r="E13142" t="str">
            <v>F</v>
          </cell>
        </row>
        <row r="13143">
          <cell r="B13143" t="str">
            <v>F800521</v>
          </cell>
          <cell r="C13143" t="str">
            <v>F800521</v>
          </cell>
          <cell r="D13143">
            <v>3</v>
          </cell>
          <cell r="E13143" t="str">
            <v>F</v>
          </cell>
        </row>
        <row r="13144">
          <cell r="B13144" t="str">
            <v>F800522</v>
          </cell>
          <cell r="C13144" t="str">
            <v>F800522</v>
          </cell>
          <cell r="D13144">
            <v>3</v>
          </cell>
          <cell r="E13144" t="str">
            <v>F</v>
          </cell>
        </row>
        <row r="13145">
          <cell r="B13145" t="str">
            <v>F800523</v>
          </cell>
          <cell r="C13145" t="str">
            <v>F800523</v>
          </cell>
          <cell r="D13145">
            <v>3</v>
          </cell>
          <cell r="E13145" t="str">
            <v>F</v>
          </cell>
        </row>
        <row r="13146">
          <cell r="B13146" t="str">
            <v>F800524</v>
          </cell>
          <cell r="C13146" t="str">
            <v>F800524</v>
          </cell>
          <cell r="D13146">
            <v>3</v>
          </cell>
          <cell r="E13146" t="str">
            <v>F</v>
          </cell>
        </row>
        <row r="13147">
          <cell r="B13147" t="str">
            <v>F800525</v>
          </cell>
          <cell r="C13147" t="str">
            <v>F800525</v>
          </cell>
          <cell r="D13147">
            <v>3</v>
          </cell>
          <cell r="E13147" t="str">
            <v>F</v>
          </cell>
        </row>
        <row r="13148">
          <cell r="B13148" t="str">
            <v>F800526</v>
          </cell>
          <cell r="C13148" t="str">
            <v>F800526</v>
          </cell>
          <cell r="D13148">
            <v>3</v>
          </cell>
          <cell r="E13148" t="str">
            <v>F</v>
          </cell>
        </row>
        <row r="13149">
          <cell r="B13149" t="str">
            <v>F800527</v>
          </cell>
          <cell r="C13149" t="str">
            <v>F800527</v>
          </cell>
          <cell r="D13149">
            <v>3</v>
          </cell>
          <cell r="E13149" t="str">
            <v>F</v>
          </cell>
        </row>
        <row r="13150">
          <cell r="B13150" t="str">
            <v>F800528</v>
          </cell>
          <cell r="C13150" t="str">
            <v>F800528</v>
          </cell>
          <cell r="D13150">
            <v>3</v>
          </cell>
          <cell r="E13150" t="str">
            <v>F</v>
          </cell>
        </row>
        <row r="13151">
          <cell r="B13151" t="str">
            <v>F800529</v>
          </cell>
          <cell r="C13151" t="str">
            <v>F800529</v>
          </cell>
          <cell r="D13151">
            <v>3</v>
          </cell>
          <cell r="E13151" t="str">
            <v>F</v>
          </cell>
        </row>
        <row r="13152">
          <cell r="B13152" t="str">
            <v>F800530</v>
          </cell>
          <cell r="C13152" t="str">
            <v>F800530</v>
          </cell>
          <cell r="D13152">
            <v>3</v>
          </cell>
          <cell r="E13152" t="str">
            <v>F</v>
          </cell>
        </row>
        <row r="13153">
          <cell r="B13153" t="str">
            <v>F800531</v>
          </cell>
          <cell r="C13153" t="str">
            <v>F800531</v>
          </cell>
          <cell r="D13153">
            <v>3</v>
          </cell>
          <cell r="E13153" t="str">
            <v>F</v>
          </cell>
        </row>
        <row r="13154">
          <cell r="B13154" t="str">
            <v>F800532</v>
          </cell>
          <cell r="C13154" t="str">
            <v>F800532</v>
          </cell>
          <cell r="D13154">
            <v>3</v>
          </cell>
          <cell r="E13154" t="str">
            <v>F</v>
          </cell>
        </row>
        <row r="13155">
          <cell r="B13155" t="str">
            <v>F800533</v>
          </cell>
          <cell r="C13155" t="str">
            <v>F800533</v>
          </cell>
          <cell r="D13155">
            <v>3</v>
          </cell>
          <cell r="E13155" t="str">
            <v>F</v>
          </cell>
        </row>
        <row r="13156">
          <cell r="B13156" t="str">
            <v>F800534</v>
          </cell>
          <cell r="C13156" t="str">
            <v>F800534</v>
          </cell>
          <cell r="D13156">
            <v>3</v>
          </cell>
          <cell r="E13156" t="str">
            <v>F</v>
          </cell>
        </row>
        <row r="13157">
          <cell r="B13157" t="str">
            <v>F800535</v>
          </cell>
          <cell r="C13157" t="str">
            <v>F800535</v>
          </cell>
          <cell r="D13157">
            <v>3</v>
          </cell>
          <cell r="E13157" t="str">
            <v>F</v>
          </cell>
        </row>
        <row r="13158">
          <cell r="B13158" t="str">
            <v>F800536</v>
          </cell>
          <cell r="C13158" t="str">
            <v>F800536</v>
          </cell>
          <cell r="D13158">
            <v>3</v>
          </cell>
          <cell r="E13158" t="str">
            <v>F</v>
          </cell>
        </row>
        <row r="13159">
          <cell r="B13159" t="str">
            <v>F800537</v>
          </cell>
          <cell r="C13159" t="str">
            <v>F800537</v>
          </cell>
          <cell r="D13159">
            <v>3</v>
          </cell>
          <cell r="E13159" t="str">
            <v>F</v>
          </cell>
        </row>
        <row r="13160">
          <cell r="B13160" t="str">
            <v>F800538</v>
          </cell>
          <cell r="C13160" t="str">
            <v>F800538</v>
          </cell>
          <cell r="D13160">
            <v>3</v>
          </cell>
          <cell r="E13160" t="str">
            <v>F</v>
          </cell>
        </row>
        <row r="13161">
          <cell r="B13161" t="str">
            <v>F800539</v>
          </cell>
          <cell r="C13161" t="str">
            <v>F800539</v>
          </cell>
          <cell r="D13161">
            <v>3</v>
          </cell>
          <cell r="E13161" t="str">
            <v>F</v>
          </cell>
        </row>
        <row r="13162">
          <cell r="B13162" t="str">
            <v>F800540</v>
          </cell>
          <cell r="C13162" t="str">
            <v>F800540</v>
          </cell>
          <cell r="D13162">
            <v>3</v>
          </cell>
          <cell r="E13162" t="str">
            <v>F</v>
          </cell>
        </row>
        <row r="13163">
          <cell r="B13163" t="str">
            <v>F800541</v>
          </cell>
          <cell r="C13163" t="str">
            <v>F800541</v>
          </cell>
          <cell r="D13163">
            <v>3</v>
          </cell>
          <cell r="E13163" t="str">
            <v>F</v>
          </cell>
        </row>
        <row r="13164">
          <cell r="B13164" t="str">
            <v>F800542</v>
          </cell>
          <cell r="C13164" t="str">
            <v>F800542</v>
          </cell>
          <cell r="D13164">
            <v>3</v>
          </cell>
          <cell r="E13164" t="str">
            <v>F</v>
          </cell>
        </row>
        <row r="13165">
          <cell r="B13165" t="str">
            <v>F800543</v>
          </cell>
          <cell r="C13165" t="str">
            <v>F800543</v>
          </cell>
          <cell r="D13165">
            <v>3</v>
          </cell>
          <cell r="E13165" t="str">
            <v>F</v>
          </cell>
        </row>
        <row r="13166">
          <cell r="B13166" t="str">
            <v>F800544</v>
          </cell>
          <cell r="C13166" t="str">
            <v>F800544</v>
          </cell>
          <cell r="D13166">
            <v>3</v>
          </cell>
          <cell r="E13166" t="str">
            <v>F</v>
          </cell>
        </row>
        <row r="13167">
          <cell r="B13167" t="str">
            <v>F800545</v>
          </cell>
          <cell r="C13167" t="str">
            <v>F800545</v>
          </cell>
          <cell r="D13167">
            <v>3</v>
          </cell>
          <cell r="E13167" t="str">
            <v>F</v>
          </cell>
        </row>
        <row r="13168">
          <cell r="B13168" t="str">
            <v>F800546</v>
          </cell>
          <cell r="C13168" t="str">
            <v>F800546</v>
          </cell>
          <cell r="D13168">
            <v>3</v>
          </cell>
          <cell r="E13168" t="str">
            <v>F</v>
          </cell>
        </row>
        <row r="13169">
          <cell r="B13169" t="str">
            <v>F800547</v>
          </cell>
          <cell r="C13169" t="str">
            <v>F800547</v>
          </cell>
          <cell r="D13169">
            <v>3</v>
          </cell>
          <cell r="E13169" t="str">
            <v>F</v>
          </cell>
        </row>
        <row r="13170">
          <cell r="B13170" t="str">
            <v>F800548</v>
          </cell>
          <cell r="C13170" t="str">
            <v>F800548</v>
          </cell>
          <cell r="D13170">
            <v>3</v>
          </cell>
          <cell r="E13170" t="str">
            <v>F</v>
          </cell>
        </row>
        <row r="13171">
          <cell r="B13171" t="str">
            <v>F800549</v>
          </cell>
          <cell r="C13171" t="str">
            <v>F800549</v>
          </cell>
          <cell r="D13171">
            <v>3</v>
          </cell>
          <cell r="E13171" t="str">
            <v>F</v>
          </cell>
        </row>
        <row r="13172">
          <cell r="B13172" t="str">
            <v>F800550</v>
          </cell>
          <cell r="C13172" t="str">
            <v>F800550</v>
          </cell>
          <cell r="D13172">
            <v>3</v>
          </cell>
          <cell r="E13172" t="str">
            <v>F</v>
          </cell>
        </row>
        <row r="13173">
          <cell r="B13173" t="str">
            <v>F800551</v>
          </cell>
          <cell r="C13173" t="str">
            <v>F800551</v>
          </cell>
          <cell r="D13173">
            <v>3</v>
          </cell>
          <cell r="E13173" t="str">
            <v>F</v>
          </cell>
        </row>
        <row r="13174">
          <cell r="B13174" t="str">
            <v>F800552</v>
          </cell>
          <cell r="C13174" t="str">
            <v>F800552</v>
          </cell>
          <cell r="D13174">
            <v>3</v>
          </cell>
          <cell r="E13174" t="str">
            <v>F</v>
          </cell>
        </row>
        <row r="13175">
          <cell r="B13175" t="str">
            <v>F800553</v>
          </cell>
          <cell r="C13175" t="str">
            <v>F800553</v>
          </cell>
          <cell r="D13175">
            <v>3</v>
          </cell>
          <cell r="E13175" t="str">
            <v>F</v>
          </cell>
        </row>
        <row r="13176">
          <cell r="B13176" t="str">
            <v>F800554</v>
          </cell>
          <cell r="C13176" t="str">
            <v>F800554</v>
          </cell>
          <cell r="D13176">
            <v>3</v>
          </cell>
          <cell r="E13176" t="str">
            <v>F</v>
          </cell>
        </row>
        <row r="13177">
          <cell r="B13177" t="str">
            <v>F800555</v>
          </cell>
          <cell r="C13177" t="str">
            <v>F800555</v>
          </cell>
          <cell r="D13177">
            <v>3</v>
          </cell>
          <cell r="E13177" t="str">
            <v>F</v>
          </cell>
        </row>
        <row r="13178">
          <cell r="B13178" t="str">
            <v>F800556</v>
          </cell>
          <cell r="C13178" t="str">
            <v>F800556</v>
          </cell>
          <cell r="D13178">
            <v>3</v>
          </cell>
          <cell r="E13178" t="str">
            <v>F</v>
          </cell>
        </row>
        <row r="13179">
          <cell r="B13179" t="str">
            <v>F800557</v>
          </cell>
          <cell r="C13179" t="str">
            <v>F800557</v>
          </cell>
          <cell r="D13179">
            <v>3</v>
          </cell>
          <cell r="E13179" t="str">
            <v>F</v>
          </cell>
        </row>
        <row r="13180">
          <cell r="B13180" t="str">
            <v>F800558</v>
          </cell>
          <cell r="C13180" t="str">
            <v>F800558</v>
          </cell>
          <cell r="D13180">
            <v>3</v>
          </cell>
          <cell r="E13180" t="str">
            <v>F</v>
          </cell>
        </row>
        <row r="13181">
          <cell r="B13181" t="str">
            <v>F800559</v>
          </cell>
          <cell r="C13181" t="str">
            <v>F800559</v>
          </cell>
          <cell r="D13181">
            <v>3</v>
          </cell>
          <cell r="E13181" t="str">
            <v>F</v>
          </cell>
        </row>
        <row r="13182">
          <cell r="B13182" t="str">
            <v>F800560</v>
          </cell>
          <cell r="C13182" t="str">
            <v>F800560</v>
          </cell>
          <cell r="D13182">
            <v>3</v>
          </cell>
          <cell r="E13182" t="str">
            <v>F</v>
          </cell>
        </row>
        <row r="13183">
          <cell r="B13183" t="str">
            <v>F800561</v>
          </cell>
          <cell r="C13183" t="str">
            <v>F800561</v>
          </cell>
          <cell r="D13183">
            <v>3</v>
          </cell>
          <cell r="E13183" t="str">
            <v>F</v>
          </cell>
        </row>
        <row r="13184">
          <cell r="B13184" t="str">
            <v>F800562</v>
          </cell>
          <cell r="C13184" t="str">
            <v>F800562</v>
          </cell>
          <cell r="D13184">
            <v>3</v>
          </cell>
          <cell r="E13184" t="str">
            <v>F</v>
          </cell>
        </row>
        <row r="13185">
          <cell r="B13185" t="str">
            <v>F800563</v>
          </cell>
          <cell r="C13185" t="str">
            <v>F800563</v>
          </cell>
          <cell r="D13185">
            <v>3</v>
          </cell>
          <cell r="E13185" t="str">
            <v>F</v>
          </cell>
        </row>
        <row r="13186">
          <cell r="B13186" t="str">
            <v>F800564</v>
          </cell>
          <cell r="C13186" t="str">
            <v>F800564</v>
          </cell>
          <cell r="D13186">
            <v>3</v>
          </cell>
          <cell r="E13186" t="str">
            <v>F</v>
          </cell>
        </row>
        <row r="13187">
          <cell r="B13187" t="str">
            <v>F800565</v>
          </cell>
          <cell r="C13187" t="str">
            <v>F800565</v>
          </cell>
          <cell r="D13187">
            <v>3</v>
          </cell>
          <cell r="E13187" t="str">
            <v>F</v>
          </cell>
        </row>
        <row r="13188">
          <cell r="B13188" t="str">
            <v>F800566</v>
          </cell>
          <cell r="C13188" t="str">
            <v>F800566</v>
          </cell>
          <cell r="D13188">
            <v>3</v>
          </cell>
          <cell r="E13188" t="str">
            <v>F</v>
          </cell>
        </row>
        <row r="13189">
          <cell r="B13189" t="str">
            <v>F800567</v>
          </cell>
          <cell r="C13189" t="str">
            <v>F800567</v>
          </cell>
          <cell r="D13189">
            <v>3</v>
          </cell>
          <cell r="E13189" t="str">
            <v>F</v>
          </cell>
        </row>
        <row r="13190">
          <cell r="B13190" t="str">
            <v>F800568</v>
          </cell>
          <cell r="C13190" t="str">
            <v>F800568</v>
          </cell>
          <cell r="D13190">
            <v>3</v>
          </cell>
          <cell r="E13190" t="str">
            <v>F</v>
          </cell>
        </row>
        <row r="13191">
          <cell r="B13191" t="str">
            <v>F800569</v>
          </cell>
          <cell r="C13191" t="str">
            <v>F800569</v>
          </cell>
          <cell r="D13191">
            <v>3</v>
          </cell>
          <cell r="E13191" t="str">
            <v>F</v>
          </cell>
        </row>
        <row r="13192">
          <cell r="B13192" t="str">
            <v>F800570</v>
          </cell>
          <cell r="C13192" t="str">
            <v>F800570</v>
          </cell>
          <cell r="D13192">
            <v>3</v>
          </cell>
          <cell r="E13192" t="str">
            <v>F</v>
          </cell>
        </row>
        <row r="13193">
          <cell r="B13193" t="str">
            <v>F800571</v>
          </cell>
          <cell r="C13193" t="str">
            <v>F800571</v>
          </cell>
          <cell r="D13193">
            <v>3</v>
          </cell>
          <cell r="E13193" t="str">
            <v>F</v>
          </cell>
        </row>
        <row r="13194">
          <cell r="B13194" t="str">
            <v>F800572</v>
          </cell>
          <cell r="C13194" t="str">
            <v>F800572</v>
          </cell>
          <cell r="D13194">
            <v>3</v>
          </cell>
          <cell r="E13194" t="str">
            <v>F</v>
          </cell>
        </row>
        <row r="13195">
          <cell r="B13195" t="str">
            <v>F800573</v>
          </cell>
          <cell r="C13195" t="str">
            <v>F800573</v>
          </cell>
          <cell r="D13195">
            <v>3</v>
          </cell>
          <cell r="E13195" t="str">
            <v>F</v>
          </cell>
        </row>
        <row r="13196">
          <cell r="B13196" t="str">
            <v>F800574</v>
          </cell>
          <cell r="C13196" t="str">
            <v>F800574</v>
          </cell>
          <cell r="D13196">
            <v>3</v>
          </cell>
          <cell r="E13196" t="str">
            <v>F</v>
          </cell>
        </row>
        <row r="13197">
          <cell r="B13197" t="str">
            <v>F800575</v>
          </cell>
          <cell r="C13197" t="str">
            <v>F800575</v>
          </cell>
          <cell r="D13197">
            <v>3</v>
          </cell>
          <cell r="E13197" t="str">
            <v>F</v>
          </cell>
        </row>
        <row r="13198">
          <cell r="B13198" t="str">
            <v>F800576</v>
          </cell>
          <cell r="C13198" t="str">
            <v>F800576</v>
          </cell>
          <cell r="D13198">
            <v>3</v>
          </cell>
          <cell r="E13198" t="str">
            <v>F</v>
          </cell>
        </row>
        <row r="13199">
          <cell r="B13199" t="str">
            <v>F800577</v>
          </cell>
          <cell r="C13199" t="str">
            <v>F800577</v>
          </cell>
          <cell r="D13199">
            <v>3</v>
          </cell>
          <cell r="E13199" t="str">
            <v>F</v>
          </cell>
        </row>
        <row r="13200">
          <cell r="B13200" t="str">
            <v>F800578</v>
          </cell>
          <cell r="C13200" t="str">
            <v>F800578</v>
          </cell>
          <cell r="D13200">
            <v>3</v>
          </cell>
          <cell r="E13200" t="str">
            <v>F</v>
          </cell>
        </row>
        <row r="13201">
          <cell r="B13201" t="str">
            <v>F800579</v>
          </cell>
          <cell r="C13201" t="str">
            <v>F800579</v>
          </cell>
          <cell r="D13201">
            <v>3</v>
          </cell>
          <cell r="E13201" t="str">
            <v>F</v>
          </cell>
        </row>
        <row r="13202">
          <cell r="B13202" t="str">
            <v>F800580</v>
          </cell>
          <cell r="C13202" t="str">
            <v>F800580</v>
          </cell>
          <cell r="D13202">
            <v>3</v>
          </cell>
          <cell r="E13202" t="str">
            <v>F</v>
          </cell>
        </row>
        <row r="13203">
          <cell r="B13203" t="str">
            <v>F800581</v>
          </cell>
          <cell r="C13203" t="str">
            <v>F800581</v>
          </cell>
          <cell r="D13203">
            <v>3</v>
          </cell>
          <cell r="E13203" t="str">
            <v>F</v>
          </cell>
        </row>
        <row r="13204">
          <cell r="B13204" t="str">
            <v>F800582</v>
          </cell>
          <cell r="C13204" t="str">
            <v>F800582</v>
          </cell>
          <cell r="D13204">
            <v>3</v>
          </cell>
          <cell r="E13204" t="str">
            <v>F</v>
          </cell>
        </row>
        <row r="13205">
          <cell r="B13205" t="str">
            <v>F800583</v>
          </cell>
          <cell r="C13205" t="str">
            <v>F800583</v>
          </cell>
          <cell r="D13205">
            <v>3</v>
          </cell>
          <cell r="E13205" t="str">
            <v>F</v>
          </cell>
        </row>
        <row r="13206">
          <cell r="B13206" t="str">
            <v>F800584</v>
          </cell>
          <cell r="C13206" t="str">
            <v>F800584</v>
          </cell>
          <cell r="D13206">
            <v>3</v>
          </cell>
          <cell r="E13206" t="str">
            <v>F</v>
          </cell>
        </row>
        <row r="13207">
          <cell r="B13207" t="str">
            <v>F800585</v>
          </cell>
          <cell r="C13207" t="str">
            <v>F800585</v>
          </cell>
          <cell r="D13207">
            <v>3</v>
          </cell>
          <cell r="E13207" t="str">
            <v>F</v>
          </cell>
        </row>
        <row r="13208">
          <cell r="B13208" t="str">
            <v>F800586</v>
          </cell>
          <cell r="C13208" t="str">
            <v>F800586</v>
          </cell>
          <cell r="D13208">
            <v>3</v>
          </cell>
          <cell r="E13208" t="str">
            <v>F</v>
          </cell>
        </row>
        <row r="13209">
          <cell r="B13209" t="str">
            <v>F800587</v>
          </cell>
          <cell r="C13209" t="str">
            <v>F800587</v>
          </cell>
          <cell r="D13209">
            <v>3</v>
          </cell>
          <cell r="E13209" t="str">
            <v>F</v>
          </cell>
        </row>
        <row r="13210">
          <cell r="B13210" t="str">
            <v>F800588</v>
          </cell>
          <cell r="C13210" t="str">
            <v>F800588</v>
          </cell>
          <cell r="D13210">
            <v>3</v>
          </cell>
          <cell r="E13210" t="str">
            <v>F</v>
          </cell>
        </row>
        <row r="13211">
          <cell r="B13211" t="str">
            <v>F800589</v>
          </cell>
          <cell r="C13211" t="str">
            <v>F800589</v>
          </cell>
          <cell r="D13211">
            <v>3</v>
          </cell>
          <cell r="E13211" t="str">
            <v>F</v>
          </cell>
        </row>
        <row r="13212">
          <cell r="B13212" t="str">
            <v>F800590</v>
          </cell>
          <cell r="C13212" t="str">
            <v>F800590</v>
          </cell>
          <cell r="D13212">
            <v>3</v>
          </cell>
          <cell r="E13212" t="str">
            <v>F</v>
          </cell>
        </row>
        <row r="13213">
          <cell r="B13213" t="str">
            <v>F800591</v>
          </cell>
          <cell r="C13213" t="str">
            <v>F800591</v>
          </cell>
          <cell r="D13213">
            <v>3</v>
          </cell>
          <cell r="E13213" t="str">
            <v>F</v>
          </cell>
        </row>
        <row r="13214">
          <cell r="B13214" t="str">
            <v>F800592</v>
          </cell>
          <cell r="C13214" t="str">
            <v>F800592</v>
          </cell>
          <cell r="D13214">
            <v>3</v>
          </cell>
          <cell r="E13214" t="str">
            <v>F</v>
          </cell>
        </row>
        <row r="13215">
          <cell r="B13215" t="str">
            <v>F800593</v>
          </cell>
          <cell r="C13215" t="str">
            <v>F800593</v>
          </cell>
          <cell r="D13215">
            <v>3</v>
          </cell>
          <cell r="E13215" t="str">
            <v>F</v>
          </cell>
        </row>
        <row r="13216">
          <cell r="B13216" t="str">
            <v>F800594</v>
          </cell>
          <cell r="C13216" t="str">
            <v>F800594</v>
          </cell>
          <cell r="D13216">
            <v>3</v>
          </cell>
          <cell r="E13216" t="str">
            <v>F</v>
          </cell>
        </row>
        <row r="13217">
          <cell r="B13217" t="str">
            <v>F800595</v>
          </cell>
          <cell r="C13217" t="str">
            <v>F800595</v>
          </cell>
          <cell r="D13217">
            <v>3</v>
          </cell>
          <cell r="E13217" t="str">
            <v>F</v>
          </cell>
        </row>
        <row r="13218">
          <cell r="B13218" t="str">
            <v>F800596</v>
          </cell>
          <cell r="C13218" t="str">
            <v>F800596</v>
          </cell>
          <cell r="D13218">
            <v>3</v>
          </cell>
          <cell r="E13218" t="str">
            <v>F</v>
          </cell>
        </row>
        <row r="13219">
          <cell r="B13219" t="str">
            <v>F800597</v>
          </cell>
          <cell r="C13219" t="str">
            <v>F800597</v>
          </cell>
          <cell r="D13219">
            <v>3</v>
          </cell>
          <cell r="E13219" t="str">
            <v>F</v>
          </cell>
        </row>
        <row r="13220">
          <cell r="B13220" t="str">
            <v>F800598</v>
          </cell>
          <cell r="C13220" t="str">
            <v>F800598</v>
          </cell>
          <cell r="D13220">
            <v>3</v>
          </cell>
          <cell r="E13220" t="str">
            <v>F</v>
          </cell>
        </row>
        <row r="13221">
          <cell r="B13221" t="str">
            <v>F800599</v>
          </cell>
          <cell r="C13221" t="str">
            <v>F800599</v>
          </cell>
          <cell r="D13221">
            <v>3</v>
          </cell>
          <cell r="E13221" t="str">
            <v>F</v>
          </cell>
        </row>
        <row r="13222">
          <cell r="B13222" t="str">
            <v>F800600</v>
          </cell>
          <cell r="C13222" t="str">
            <v>F800600</v>
          </cell>
          <cell r="D13222">
            <v>3</v>
          </cell>
          <cell r="E13222" t="str">
            <v>F</v>
          </cell>
        </row>
        <row r="13223">
          <cell r="B13223" t="str">
            <v>F800601</v>
          </cell>
          <cell r="C13223" t="str">
            <v>F800601</v>
          </cell>
          <cell r="D13223">
            <v>3</v>
          </cell>
          <cell r="E13223" t="str">
            <v>F</v>
          </cell>
        </row>
        <row r="13224">
          <cell r="B13224" t="str">
            <v>F800602</v>
          </cell>
          <cell r="C13224" t="str">
            <v>F800602</v>
          </cell>
          <cell r="D13224">
            <v>3</v>
          </cell>
          <cell r="E13224" t="str">
            <v>F</v>
          </cell>
        </row>
        <row r="13225">
          <cell r="B13225" t="str">
            <v>F800603</v>
          </cell>
          <cell r="C13225" t="str">
            <v>F800603</v>
          </cell>
          <cell r="D13225">
            <v>3</v>
          </cell>
          <cell r="E13225" t="str">
            <v>F</v>
          </cell>
        </row>
        <row r="13226">
          <cell r="B13226" t="str">
            <v>F800604</v>
          </cell>
          <cell r="C13226" t="str">
            <v>F800604</v>
          </cell>
          <cell r="D13226">
            <v>3</v>
          </cell>
          <cell r="E13226" t="str">
            <v>F</v>
          </cell>
        </row>
        <row r="13227">
          <cell r="B13227" t="str">
            <v>F800605</v>
          </cell>
          <cell r="C13227" t="str">
            <v>F800605</v>
          </cell>
          <cell r="D13227">
            <v>3</v>
          </cell>
          <cell r="E13227" t="str">
            <v>F</v>
          </cell>
        </row>
        <row r="13228">
          <cell r="B13228" t="str">
            <v>F800606</v>
          </cell>
          <cell r="C13228" t="str">
            <v>F800606</v>
          </cell>
          <cell r="D13228">
            <v>3</v>
          </cell>
          <cell r="E13228" t="str">
            <v>F</v>
          </cell>
        </row>
        <row r="13229">
          <cell r="B13229" t="str">
            <v>F800607</v>
          </cell>
          <cell r="C13229" t="str">
            <v>F800607</v>
          </cell>
          <cell r="D13229">
            <v>3</v>
          </cell>
          <cell r="E13229" t="str">
            <v>F</v>
          </cell>
        </row>
        <row r="13230">
          <cell r="B13230" t="str">
            <v>F800608</v>
          </cell>
          <cell r="C13230" t="str">
            <v>F800608</v>
          </cell>
          <cell r="D13230">
            <v>3</v>
          </cell>
          <cell r="E13230" t="str">
            <v>F</v>
          </cell>
        </row>
        <row r="13231">
          <cell r="B13231" t="str">
            <v>F800609</v>
          </cell>
          <cell r="C13231" t="str">
            <v>F800609</v>
          </cell>
          <cell r="D13231">
            <v>3</v>
          </cell>
          <cell r="E13231" t="str">
            <v>F</v>
          </cell>
        </row>
        <row r="13232">
          <cell r="B13232" t="str">
            <v>F800610</v>
          </cell>
          <cell r="C13232" t="str">
            <v>F800610</v>
          </cell>
          <cell r="D13232">
            <v>3</v>
          </cell>
          <cell r="E13232" t="str">
            <v>F</v>
          </cell>
        </row>
        <row r="13233">
          <cell r="B13233" t="str">
            <v>F800611</v>
          </cell>
          <cell r="C13233" t="str">
            <v>F800611</v>
          </cell>
          <cell r="D13233">
            <v>3</v>
          </cell>
          <cell r="E13233" t="str">
            <v>F</v>
          </cell>
        </row>
        <row r="13234">
          <cell r="B13234" t="str">
            <v>F800612</v>
          </cell>
          <cell r="C13234" t="str">
            <v>F800612</v>
          </cell>
          <cell r="D13234">
            <v>3</v>
          </cell>
          <cell r="E13234" t="str">
            <v>F</v>
          </cell>
        </row>
        <row r="13235">
          <cell r="B13235" t="str">
            <v>F800613</v>
          </cell>
          <cell r="C13235" t="str">
            <v>F800613</v>
          </cell>
          <cell r="D13235">
            <v>3</v>
          </cell>
          <cell r="E13235" t="str">
            <v>F</v>
          </cell>
        </row>
        <row r="13236">
          <cell r="B13236" t="str">
            <v>F800614</v>
          </cell>
          <cell r="C13236" t="str">
            <v>F800614</v>
          </cell>
          <cell r="D13236">
            <v>3</v>
          </cell>
          <cell r="E13236" t="str">
            <v>F</v>
          </cell>
        </row>
        <row r="13237">
          <cell r="B13237" t="str">
            <v>F800615</v>
          </cell>
          <cell r="C13237" t="str">
            <v>F800615</v>
          </cell>
          <cell r="D13237">
            <v>3</v>
          </cell>
          <cell r="E13237" t="str">
            <v>F</v>
          </cell>
        </row>
        <row r="13238">
          <cell r="B13238" t="str">
            <v>F800616</v>
          </cell>
          <cell r="C13238" t="str">
            <v>F800616</v>
          </cell>
          <cell r="D13238">
            <v>3</v>
          </cell>
          <cell r="E13238" t="str">
            <v>F</v>
          </cell>
        </row>
        <row r="13239">
          <cell r="B13239" t="str">
            <v>F800617</v>
          </cell>
          <cell r="C13239" t="str">
            <v>F800617</v>
          </cell>
          <cell r="D13239">
            <v>3</v>
          </cell>
          <cell r="E13239" t="str">
            <v>F</v>
          </cell>
        </row>
        <row r="13240">
          <cell r="B13240" t="str">
            <v>F800618</v>
          </cell>
          <cell r="C13240" t="str">
            <v>F800618</v>
          </cell>
          <cell r="D13240">
            <v>3</v>
          </cell>
          <cell r="E13240" t="str">
            <v>F</v>
          </cell>
        </row>
        <row r="13241">
          <cell r="B13241" t="str">
            <v>F800619</v>
          </cell>
          <cell r="C13241" t="str">
            <v>F800619</v>
          </cell>
          <cell r="D13241">
            <v>3</v>
          </cell>
          <cell r="E13241" t="str">
            <v>F</v>
          </cell>
        </row>
        <row r="13242">
          <cell r="B13242" t="str">
            <v>F800620</v>
          </cell>
          <cell r="C13242" t="str">
            <v>F800620</v>
          </cell>
          <cell r="D13242">
            <v>3</v>
          </cell>
          <cell r="E13242" t="str">
            <v>F</v>
          </cell>
        </row>
        <row r="13243">
          <cell r="B13243" t="str">
            <v>F800621</v>
          </cell>
          <cell r="C13243" t="str">
            <v>F800621</v>
          </cell>
          <cell r="D13243">
            <v>3</v>
          </cell>
          <cell r="E13243" t="str">
            <v>F</v>
          </cell>
        </row>
        <row r="13244">
          <cell r="B13244" t="str">
            <v>F800622</v>
          </cell>
          <cell r="C13244" t="str">
            <v>F800622</v>
          </cell>
          <cell r="D13244">
            <v>3</v>
          </cell>
          <cell r="E13244" t="str">
            <v>F</v>
          </cell>
        </row>
        <row r="13245">
          <cell r="B13245" t="str">
            <v>F800623</v>
          </cell>
          <cell r="C13245" t="str">
            <v>F800623</v>
          </cell>
          <cell r="D13245">
            <v>3</v>
          </cell>
          <cell r="E13245" t="str">
            <v>F</v>
          </cell>
        </row>
        <row r="13246">
          <cell r="B13246" t="str">
            <v>F800624</v>
          </cell>
          <cell r="C13246" t="str">
            <v>F800624</v>
          </cell>
          <cell r="D13246">
            <v>3</v>
          </cell>
          <cell r="E13246" t="str">
            <v>F</v>
          </cell>
        </row>
        <row r="13247">
          <cell r="B13247" t="str">
            <v>F800625</v>
          </cell>
          <cell r="C13247" t="str">
            <v>F800625</v>
          </cell>
          <cell r="D13247">
            <v>3</v>
          </cell>
          <cell r="E13247" t="str">
            <v>F</v>
          </cell>
        </row>
        <row r="13248">
          <cell r="B13248" t="str">
            <v>F800626</v>
          </cell>
          <cell r="C13248" t="str">
            <v>F800626</v>
          </cell>
          <cell r="D13248">
            <v>3</v>
          </cell>
          <cell r="E13248" t="str">
            <v>F</v>
          </cell>
        </row>
        <row r="13249">
          <cell r="B13249" t="str">
            <v>F800627</v>
          </cell>
          <cell r="C13249" t="str">
            <v>F800627</v>
          </cell>
          <cell r="D13249">
            <v>3</v>
          </cell>
          <cell r="E13249" t="str">
            <v>F</v>
          </cell>
        </row>
        <row r="13250">
          <cell r="B13250" t="str">
            <v>F800628</v>
          </cell>
          <cell r="C13250" t="str">
            <v>F800628</v>
          </cell>
          <cell r="D13250">
            <v>3</v>
          </cell>
          <cell r="E13250" t="str">
            <v>F</v>
          </cell>
        </row>
        <row r="13251">
          <cell r="B13251" t="str">
            <v>F800629</v>
          </cell>
          <cell r="C13251" t="str">
            <v>F800629</v>
          </cell>
          <cell r="D13251">
            <v>3</v>
          </cell>
          <cell r="E13251" t="str">
            <v>F</v>
          </cell>
        </row>
        <row r="13252">
          <cell r="B13252" t="str">
            <v>F800630</v>
          </cell>
          <cell r="C13252" t="str">
            <v>F800630</v>
          </cell>
          <cell r="D13252">
            <v>3</v>
          </cell>
          <cell r="E13252" t="str">
            <v>F</v>
          </cell>
        </row>
        <row r="13253">
          <cell r="B13253" t="str">
            <v>F800631</v>
          </cell>
          <cell r="C13253" t="str">
            <v>F800631</v>
          </cell>
          <cell r="D13253">
            <v>3</v>
          </cell>
          <cell r="E13253" t="str">
            <v>F</v>
          </cell>
        </row>
        <row r="13254">
          <cell r="B13254" t="str">
            <v>F800632</v>
          </cell>
          <cell r="C13254" t="str">
            <v>F800632</v>
          </cell>
          <cell r="D13254">
            <v>3</v>
          </cell>
          <cell r="E13254" t="str">
            <v>F</v>
          </cell>
        </row>
        <row r="13255">
          <cell r="B13255" t="str">
            <v>F800633</v>
          </cell>
          <cell r="C13255" t="str">
            <v>F800633</v>
          </cell>
          <cell r="D13255">
            <v>3</v>
          </cell>
          <cell r="E13255" t="str">
            <v>F</v>
          </cell>
        </row>
        <row r="13256">
          <cell r="B13256" t="str">
            <v>F800634</v>
          </cell>
          <cell r="C13256" t="str">
            <v>F800634</v>
          </cell>
          <cell r="D13256">
            <v>3</v>
          </cell>
          <cell r="E13256" t="str">
            <v>F</v>
          </cell>
        </row>
        <row r="13257">
          <cell r="B13257" t="str">
            <v>F800635</v>
          </cell>
          <cell r="C13257" t="str">
            <v>F800635</v>
          </cell>
          <cell r="D13257">
            <v>3</v>
          </cell>
          <cell r="E13257" t="str">
            <v>F</v>
          </cell>
        </row>
        <row r="13258">
          <cell r="B13258" t="str">
            <v>F800636</v>
          </cell>
          <cell r="C13258" t="str">
            <v>F800636</v>
          </cell>
          <cell r="D13258">
            <v>3</v>
          </cell>
          <cell r="E13258" t="str">
            <v>F</v>
          </cell>
        </row>
        <row r="13259">
          <cell r="B13259" t="str">
            <v>F800637</v>
          </cell>
          <cell r="C13259" t="str">
            <v>F800637</v>
          </cell>
          <cell r="D13259">
            <v>3</v>
          </cell>
          <cell r="E13259" t="str">
            <v>F</v>
          </cell>
        </row>
        <row r="13260">
          <cell r="B13260" t="str">
            <v>F800638</v>
          </cell>
          <cell r="C13260" t="str">
            <v>F800638</v>
          </cell>
          <cell r="D13260">
            <v>3</v>
          </cell>
          <cell r="E13260" t="str">
            <v>F</v>
          </cell>
        </row>
        <row r="13261">
          <cell r="B13261" t="str">
            <v>F800639</v>
          </cell>
          <cell r="C13261" t="str">
            <v>F800639</v>
          </cell>
          <cell r="D13261">
            <v>3</v>
          </cell>
          <cell r="E13261" t="str">
            <v>F</v>
          </cell>
        </row>
        <row r="13262">
          <cell r="B13262" t="str">
            <v>F800640</v>
          </cell>
          <cell r="C13262" t="str">
            <v>F800640</v>
          </cell>
          <cell r="D13262">
            <v>3</v>
          </cell>
          <cell r="E13262" t="str">
            <v>F</v>
          </cell>
        </row>
        <row r="13263">
          <cell r="B13263" t="str">
            <v>F800641</v>
          </cell>
          <cell r="C13263" t="str">
            <v>F800641</v>
          </cell>
          <cell r="D13263">
            <v>3</v>
          </cell>
          <cell r="E13263" t="str">
            <v>F</v>
          </cell>
        </row>
        <row r="13264">
          <cell r="B13264" t="str">
            <v>F800642</v>
          </cell>
          <cell r="C13264" t="str">
            <v>F800642</v>
          </cell>
          <cell r="D13264">
            <v>3</v>
          </cell>
          <cell r="E13264" t="str">
            <v>F</v>
          </cell>
        </row>
        <row r="13265">
          <cell r="B13265" t="str">
            <v>F800643</v>
          </cell>
          <cell r="C13265" t="str">
            <v>F800643</v>
          </cell>
          <cell r="D13265">
            <v>3</v>
          </cell>
          <cell r="E13265" t="str">
            <v>F</v>
          </cell>
        </row>
        <row r="13266">
          <cell r="B13266" t="str">
            <v>F800644</v>
          </cell>
          <cell r="C13266" t="str">
            <v>F800644</v>
          </cell>
          <cell r="D13266">
            <v>3</v>
          </cell>
          <cell r="E13266" t="str">
            <v>F</v>
          </cell>
        </row>
        <row r="13267">
          <cell r="B13267" t="str">
            <v>F800645</v>
          </cell>
          <cell r="C13267" t="str">
            <v>F800645</v>
          </cell>
          <cell r="D13267">
            <v>3</v>
          </cell>
          <cell r="E13267" t="str">
            <v>F</v>
          </cell>
        </row>
        <row r="13268">
          <cell r="B13268" t="str">
            <v>F800646</v>
          </cell>
          <cell r="C13268" t="str">
            <v>F800646</v>
          </cell>
          <cell r="D13268">
            <v>3</v>
          </cell>
          <cell r="E13268" t="str">
            <v>F</v>
          </cell>
        </row>
        <row r="13269">
          <cell r="B13269" t="str">
            <v>F800647</v>
          </cell>
          <cell r="C13269" t="str">
            <v>F800647</v>
          </cell>
          <cell r="D13269">
            <v>3</v>
          </cell>
          <cell r="E13269" t="str">
            <v>F</v>
          </cell>
        </row>
        <row r="13270">
          <cell r="B13270" t="str">
            <v>F800648</v>
          </cell>
          <cell r="C13270" t="str">
            <v>F800648</v>
          </cell>
          <cell r="D13270">
            <v>3</v>
          </cell>
          <cell r="E13270" t="str">
            <v>F</v>
          </cell>
        </row>
        <row r="13271">
          <cell r="B13271" t="str">
            <v>F800649</v>
          </cell>
          <cell r="C13271" t="str">
            <v>F800649</v>
          </cell>
          <cell r="D13271">
            <v>3</v>
          </cell>
          <cell r="E13271" t="str">
            <v>F</v>
          </cell>
        </row>
        <row r="13272">
          <cell r="B13272" t="str">
            <v>F800650</v>
          </cell>
          <cell r="C13272" t="str">
            <v>F800650</v>
          </cell>
          <cell r="D13272">
            <v>3</v>
          </cell>
          <cell r="E13272" t="str">
            <v>F</v>
          </cell>
        </row>
        <row r="13273">
          <cell r="B13273" t="str">
            <v>F800651</v>
          </cell>
          <cell r="C13273" t="str">
            <v>F800651</v>
          </cell>
          <cell r="D13273">
            <v>3</v>
          </cell>
          <cell r="E13273" t="str">
            <v>F</v>
          </cell>
        </row>
        <row r="13274">
          <cell r="B13274" t="str">
            <v>F800652</v>
          </cell>
          <cell r="C13274" t="str">
            <v>F800652</v>
          </cell>
          <cell r="D13274">
            <v>3</v>
          </cell>
          <cell r="E13274" t="str">
            <v>F</v>
          </cell>
        </row>
        <row r="13275">
          <cell r="B13275" t="str">
            <v>F800653</v>
          </cell>
          <cell r="C13275" t="str">
            <v>F800653</v>
          </cell>
          <cell r="D13275">
            <v>3</v>
          </cell>
          <cell r="E13275" t="str">
            <v>F</v>
          </cell>
        </row>
        <row r="13276">
          <cell r="B13276" t="str">
            <v>F800654</v>
          </cell>
          <cell r="C13276" t="str">
            <v>F800654</v>
          </cell>
          <cell r="D13276">
            <v>3</v>
          </cell>
          <cell r="E13276" t="str">
            <v>F</v>
          </cell>
        </row>
        <row r="13277">
          <cell r="B13277" t="str">
            <v>F800655</v>
          </cell>
          <cell r="C13277" t="str">
            <v>F800655</v>
          </cell>
          <cell r="D13277">
            <v>3</v>
          </cell>
          <cell r="E13277" t="str">
            <v>F</v>
          </cell>
        </row>
        <row r="13278">
          <cell r="B13278" t="str">
            <v>F800656</v>
          </cell>
          <cell r="C13278" t="str">
            <v>F800656</v>
          </cell>
          <cell r="D13278">
            <v>3</v>
          </cell>
          <cell r="E13278" t="str">
            <v>F</v>
          </cell>
        </row>
        <row r="13279">
          <cell r="B13279" t="str">
            <v>F800657</v>
          </cell>
          <cell r="C13279" t="str">
            <v>F800657</v>
          </cell>
          <cell r="D13279">
            <v>3</v>
          </cell>
          <cell r="E13279" t="str">
            <v>F</v>
          </cell>
        </row>
        <row r="13280">
          <cell r="B13280" t="str">
            <v>F800658</v>
          </cell>
          <cell r="C13280" t="str">
            <v>F800658</v>
          </cell>
          <cell r="D13280">
            <v>3</v>
          </cell>
          <cell r="E13280" t="str">
            <v>F</v>
          </cell>
        </row>
        <row r="13281">
          <cell r="B13281" t="str">
            <v>F800659</v>
          </cell>
          <cell r="C13281" t="str">
            <v>F800659</v>
          </cell>
          <cell r="D13281">
            <v>3</v>
          </cell>
          <cell r="E13281" t="str">
            <v>F</v>
          </cell>
        </row>
        <row r="13282">
          <cell r="B13282" t="str">
            <v>F800660</v>
          </cell>
          <cell r="C13282" t="str">
            <v>F800660</v>
          </cell>
          <cell r="D13282">
            <v>3</v>
          </cell>
          <cell r="E13282" t="str">
            <v>F</v>
          </cell>
        </row>
        <row r="13283">
          <cell r="B13283" t="str">
            <v>F800661</v>
          </cell>
          <cell r="C13283" t="str">
            <v>F800661</v>
          </cell>
          <cell r="D13283">
            <v>3</v>
          </cell>
          <cell r="E13283" t="str">
            <v>F</v>
          </cell>
        </row>
        <row r="13284">
          <cell r="B13284" t="str">
            <v>F800662</v>
          </cell>
          <cell r="C13284" t="str">
            <v>F800662</v>
          </cell>
          <cell r="D13284">
            <v>3</v>
          </cell>
          <cell r="E13284" t="str">
            <v>F</v>
          </cell>
        </row>
        <row r="13285">
          <cell r="B13285" t="str">
            <v>F800663</v>
          </cell>
          <cell r="C13285" t="str">
            <v>F800663</v>
          </cell>
          <cell r="D13285">
            <v>3</v>
          </cell>
          <cell r="E13285" t="str">
            <v>F</v>
          </cell>
        </row>
        <row r="13286">
          <cell r="B13286" t="str">
            <v>F800664</v>
          </cell>
          <cell r="C13286" t="str">
            <v>F800664</v>
          </cell>
          <cell r="D13286">
            <v>3</v>
          </cell>
          <cell r="E13286" t="str">
            <v>F</v>
          </cell>
        </row>
        <row r="13287">
          <cell r="B13287" t="str">
            <v>F800665</v>
          </cell>
          <cell r="C13287" t="str">
            <v>F800665</v>
          </cell>
          <cell r="D13287">
            <v>3</v>
          </cell>
          <cell r="E13287" t="str">
            <v>F</v>
          </cell>
        </row>
        <row r="13288">
          <cell r="B13288" t="str">
            <v>F800666</v>
          </cell>
          <cell r="C13288" t="str">
            <v>F800666</v>
          </cell>
          <cell r="D13288">
            <v>3</v>
          </cell>
          <cell r="E13288" t="str">
            <v>F</v>
          </cell>
        </row>
        <row r="13289">
          <cell r="B13289" t="str">
            <v>F800667</v>
          </cell>
          <cell r="C13289" t="str">
            <v>F800667</v>
          </cell>
          <cell r="D13289">
            <v>3</v>
          </cell>
          <cell r="E13289" t="str">
            <v>F</v>
          </cell>
        </row>
        <row r="13290">
          <cell r="B13290" t="str">
            <v>F800668</v>
          </cell>
          <cell r="C13290" t="str">
            <v>F800668</v>
          </cell>
          <cell r="D13290">
            <v>3</v>
          </cell>
          <cell r="E13290" t="str">
            <v>F</v>
          </cell>
        </row>
        <row r="13291">
          <cell r="B13291" t="str">
            <v>F800669</v>
          </cell>
          <cell r="C13291" t="str">
            <v>F800669</v>
          </cell>
          <cell r="D13291">
            <v>3</v>
          </cell>
          <cell r="E13291" t="str">
            <v>F</v>
          </cell>
        </row>
        <row r="13292">
          <cell r="B13292" t="str">
            <v>F800670</v>
          </cell>
          <cell r="C13292" t="str">
            <v>F800670</v>
          </cell>
          <cell r="D13292">
            <v>3</v>
          </cell>
          <cell r="E13292" t="str">
            <v>F</v>
          </cell>
        </row>
        <row r="13293">
          <cell r="B13293" t="str">
            <v>F800671</v>
          </cell>
          <cell r="C13293" t="str">
            <v>F800671</v>
          </cell>
          <cell r="D13293">
            <v>3</v>
          </cell>
          <cell r="E13293" t="str">
            <v>F</v>
          </cell>
        </row>
        <row r="13294">
          <cell r="B13294" t="str">
            <v>F800672</v>
          </cell>
          <cell r="C13294" t="str">
            <v>F800672</v>
          </cell>
          <cell r="D13294">
            <v>3</v>
          </cell>
          <cell r="E13294" t="str">
            <v>F</v>
          </cell>
        </row>
        <row r="13295">
          <cell r="B13295" t="str">
            <v>F800673</v>
          </cell>
          <cell r="C13295" t="str">
            <v>F800673</v>
          </cell>
          <cell r="D13295">
            <v>3</v>
          </cell>
          <cell r="E13295" t="str">
            <v>F</v>
          </cell>
        </row>
        <row r="13296">
          <cell r="B13296" t="str">
            <v>F800674</v>
          </cell>
          <cell r="C13296" t="str">
            <v>F800674</v>
          </cell>
          <cell r="D13296">
            <v>3</v>
          </cell>
          <cell r="E13296" t="str">
            <v>F</v>
          </cell>
        </row>
        <row r="13297">
          <cell r="B13297" t="str">
            <v>F800675</v>
          </cell>
          <cell r="C13297" t="str">
            <v>F800675</v>
          </cell>
          <cell r="D13297">
            <v>3</v>
          </cell>
          <cell r="E13297" t="str">
            <v>F</v>
          </cell>
        </row>
        <row r="13298">
          <cell r="B13298" t="str">
            <v>F800676</v>
          </cell>
          <cell r="C13298" t="str">
            <v>F800676</v>
          </cell>
          <cell r="D13298">
            <v>3</v>
          </cell>
          <cell r="E13298" t="str">
            <v>F</v>
          </cell>
        </row>
        <row r="13299">
          <cell r="B13299" t="str">
            <v>F800677</v>
          </cell>
          <cell r="C13299" t="str">
            <v>F800677</v>
          </cell>
          <cell r="D13299">
            <v>3</v>
          </cell>
          <cell r="E13299" t="str">
            <v>F</v>
          </cell>
        </row>
        <row r="13300">
          <cell r="B13300" t="str">
            <v>F800678</v>
          </cell>
          <cell r="C13300" t="str">
            <v>F800678</v>
          </cell>
          <cell r="D13300">
            <v>3</v>
          </cell>
          <cell r="E13300" t="str">
            <v>F</v>
          </cell>
        </row>
        <row r="13301">
          <cell r="B13301" t="str">
            <v>F800679</v>
          </cell>
          <cell r="C13301" t="str">
            <v>F800679</v>
          </cell>
          <cell r="D13301">
            <v>3</v>
          </cell>
          <cell r="E13301" t="str">
            <v>F</v>
          </cell>
        </row>
        <row r="13302">
          <cell r="B13302" t="str">
            <v>F800680</v>
          </cell>
          <cell r="C13302" t="str">
            <v>F800680</v>
          </cell>
          <cell r="D13302">
            <v>3</v>
          </cell>
          <cell r="E13302" t="str">
            <v>F</v>
          </cell>
        </row>
        <row r="13303">
          <cell r="B13303" t="str">
            <v>F800681</v>
          </cell>
          <cell r="C13303" t="str">
            <v>F800681</v>
          </cell>
          <cell r="D13303">
            <v>3</v>
          </cell>
          <cell r="E13303" t="str">
            <v>F</v>
          </cell>
        </row>
        <row r="13304">
          <cell r="B13304" t="str">
            <v>F800682</v>
          </cell>
          <cell r="C13304" t="str">
            <v>F800682</v>
          </cell>
          <cell r="D13304">
            <v>3</v>
          </cell>
          <cell r="E13304" t="str">
            <v>F</v>
          </cell>
        </row>
        <row r="13305">
          <cell r="B13305" t="str">
            <v>F800683</v>
          </cell>
          <cell r="C13305" t="str">
            <v>F800683</v>
          </cell>
          <cell r="D13305">
            <v>3</v>
          </cell>
          <cell r="E13305" t="str">
            <v>F</v>
          </cell>
        </row>
        <row r="13306">
          <cell r="B13306" t="str">
            <v>F800684</v>
          </cell>
          <cell r="C13306" t="str">
            <v>F800684</v>
          </cell>
          <cell r="D13306">
            <v>3</v>
          </cell>
          <cell r="E13306" t="str">
            <v>F</v>
          </cell>
        </row>
        <row r="13307">
          <cell r="B13307" t="str">
            <v>F800685</v>
          </cell>
          <cell r="C13307" t="str">
            <v>F800685</v>
          </cell>
          <cell r="D13307">
            <v>3</v>
          </cell>
          <cell r="E13307" t="str">
            <v>F</v>
          </cell>
        </row>
        <row r="13308">
          <cell r="B13308" t="str">
            <v>F800686</v>
          </cell>
          <cell r="C13308" t="str">
            <v>F800686</v>
          </cell>
          <cell r="D13308">
            <v>3</v>
          </cell>
          <cell r="E13308" t="str">
            <v>F</v>
          </cell>
        </row>
        <row r="13309">
          <cell r="B13309" t="str">
            <v>F800687</v>
          </cell>
          <cell r="C13309" t="str">
            <v>F800687</v>
          </cell>
          <cell r="D13309">
            <v>3</v>
          </cell>
          <cell r="E13309" t="str">
            <v>F</v>
          </cell>
        </row>
        <row r="13310">
          <cell r="B13310" t="str">
            <v>F800688</v>
          </cell>
          <cell r="C13310" t="str">
            <v>F800688</v>
          </cell>
          <cell r="D13310">
            <v>3</v>
          </cell>
          <cell r="E13310" t="str">
            <v>F</v>
          </cell>
        </row>
        <row r="13311">
          <cell r="B13311" t="str">
            <v>F800689</v>
          </cell>
          <cell r="C13311" t="str">
            <v>F800689</v>
          </cell>
          <cell r="D13311">
            <v>3</v>
          </cell>
          <cell r="E13311" t="str">
            <v>F</v>
          </cell>
        </row>
        <row r="13312">
          <cell r="B13312" t="str">
            <v>F800690</v>
          </cell>
          <cell r="C13312" t="str">
            <v>F800690</v>
          </cell>
          <cell r="D13312">
            <v>3</v>
          </cell>
          <cell r="E13312" t="str">
            <v>F</v>
          </cell>
        </row>
        <row r="13313">
          <cell r="B13313" t="str">
            <v>F800691</v>
          </cell>
          <cell r="C13313" t="str">
            <v>F800691</v>
          </cell>
          <cell r="D13313">
            <v>3</v>
          </cell>
          <cell r="E13313" t="str">
            <v>F</v>
          </cell>
        </row>
        <row r="13314">
          <cell r="B13314" t="str">
            <v>F800692</v>
          </cell>
          <cell r="C13314" t="str">
            <v>F800692</v>
          </cell>
          <cell r="D13314">
            <v>3</v>
          </cell>
          <cell r="E13314" t="str">
            <v>F</v>
          </cell>
        </row>
        <row r="13315">
          <cell r="B13315" t="str">
            <v>F800693</v>
          </cell>
          <cell r="C13315" t="str">
            <v>F800693</v>
          </cell>
          <cell r="D13315">
            <v>3</v>
          </cell>
          <cell r="E13315" t="str">
            <v>F</v>
          </cell>
        </row>
        <row r="13316">
          <cell r="B13316" t="str">
            <v>F800694</v>
          </cell>
          <cell r="C13316" t="str">
            <v>F800694</v>
          </cell>
          <cell r="D13316">
            <v>3</v>
          </cell>
          <cell r="E13316" t="str">
            <v>F</v>
          </cell>
        </row>
        <row r="13317">
          <cell r="B13317" t="str">
            <v>F800695</v>
          </cell>
          <cell r="C13317" t="str">
            <v>F800695</v>
          </cell>
          <cell r="D13317">
            <v>3</v>
          </cell>
          <cell r="E13317" t="str">
            <v>F</v>
          </cell>
        </row>
        <row r="13318">
          <cell r="B13318" t="str">
            <v>F800696</v>
          </cell>
          <cell r="C13318" t="str">
            <v>F800696</v>
          </cell>
          <cell r="D13318">
            <v>3</v>
          </cell>
          <cell r="E13318" t="str">
            <v>F</v>
          </cell>
        </row>
        <row r="13319">
          <cell r="B13319" t="str">
            <v>F800697</v>
          </cell>
          <cell r="C13319" t="str">
            <v>F800697</v>
          </cell>
          <cell r="D13319">
            <v>3</v>
          </cell>
          <cell r="E13319" t="str">
            <v>F</v>
          </cell>
        </row>
        <row r="13320">
          <cell r="B13320" t="str">
            <v>F800698</v>
          </cell>
          <cell r="C13320" t="str">
            <v>F800698</v>
          </cell>
          <cell r="D13320">
            <v>3</v>
          </cell>
          <cell r="E13320" t="str">
            <v>F</v>
          </cell>
        </row>
        <row r="13321">
          <cell r="B13321" t="str">
            <v>F800699</v>
          </cell>
          <cell r="C13321" t="str">
            <v>F800699</v>
          </cell>
          <cell r="D13321">
            <v>3</v>
          </cell>
          <cell r="E13321" t="str">
            <v>F</v>
          </cell>
        </row>
        <row r="13322">
          <cell r="B13322" t="str">
            <v>F800700</v>
          </cell>
          <cell r="C13322" t="str">
            <v>F800700</v>
          </cell>
          <cell r="D13322">
            <v>3</v>
          </cell>
          <cell r="E13322" t="str">
            <v>F</v>
          </cell>
        </row>
        <row r="13323">
          <cell r="B13323" t="str">
            <v>F800701</v>
          </cell>
          <cell r="C13323" t="str">
            <v>F800701</v>
          </cell>
          <cell r="D13323">
            <v>3</v>
          </cell>
          <cell r="E13323" t="str">
            <v>F</v>
          </cell>
        </row>
        <row r="13324">
          <cell r="B13324" t="str">
            <v>F800702</v>
          </cell>
          <cell r="C13324" t="str">
            <v>F800702</v>
          </cell>
          <cell r="D13324">
            <v>3</v>
          </cell>
          <cell r="E13324" t="str">
            <v>F</v>
          </cell>
        </row>
        <row r="13325">
          <cell r="B13325" t="str">
            <v>F800703</v>
          </cell>
          <cell r="C13325" t="str">
            <v>F800703</v>
          </cell>
          <cell r="D13325">
            <v>3</v>
          </cell>
          <cell r="E13325" t="str">
            <v>F</v>
          </cell>
        </row>
        <row r="13326">
          <cell r="B13326" t="str">
            <v>F800704</v>
          </cell>
          <cell r="C13326" t="str">
            <v>F800704</v>
          </cell>
          <cell r="D13326">
            <v>3</v>
          </cell>
          <cell r="E13326" t="str">
            <v>F</v>
          </cell>
        </row>
        <row r="13327">
          <cell r="B13327" t="str">
            <v>F800705</v>
          </cell>
          <cell r="C13327" t="str">
            <v>F800705</v>
          </cell>
          <cell r="D13327">
            <v>3</v>
          </cell>
          <cell r="E13327" t="str">
            <v>F</v>
          </cell>
        </row>
        <row r="13328">
          <cell r="B13328" t="str">
            <v>F800706</v>
          </cell>
          <cell r="C13328" t="str">
            <v>F800706</v>
          </cell>
          <cell r="D13328">
            <v>3</v>
          </cell>
          <cell r="E13328" t="str">
            <v>F</v>
          </cell>
        </row>
        <row r="13329">
          <cell r="B13329" t="str">
            <v>F800707</v>
          </cell>
          <cell r="C13329" t="str">
            <v>F800707</v>
          </cell>
          <cell r="D13329">
            <v>3</v>
          </cell>
          <cell r="E13329" t="str">
            <v>F</v>
          </cell>
        </row>
        <row r="13330">
          <cell r="B13330" t="str">
            <v>F800708</v>
          </cell>
          <cell r="C13330" t="str">
            <v>F800708</v>
          </cell>
          <cell r="D13330">
            <v>3</v>
          </cell>
          <cell r="E13330" t="str">
            <v>F</v>
          </cell>
        </row>
        <row r="13331">
          <cell r="B13331" t="str">
            <v>F800709</v>
          </cell>
          <cell r="C13331" t="str">
            <v>F800709</v>
          </cell>
          <cell r="D13331">
            <v>3</v>
          </cell>
          <cell r="E13331" t="str">
            <v>F</v>
          </cell>
        </row>
        <row r="13332">
          <cell r="B13332" t="str">
            <v>F800710</v>
          </cell>
          <cell r="C13332" t="str">
            <v>F800710</v>
          </cell>
          <cell r="D13332">
            <v>3</v>
          </cell>
          <cell r="E13332" t="str">
            <v>F</v>
          </cell>
        </row>
        <row r="13333">
          <cell r="B13333" t="str">
            <v>F800711</v>
          </cell>
          <cell r="C13333" t="str">
            <v>F800711</v>
          </cell>
          <cell r="D13333">
            <v>3</v>
          </cell>
          <cell r="E13333" t="str">
            <v>F</v>
          </cell>
        </row>
        <row r="13334">
          <cell r="B13334" t="str">
            <v>F800712</v>
          </cell>
          <cell r="C13334" t="str">
            <v>F800712</v>
          </cell>
          <cell r="D13334">
            <v>3</v>
          </cell>
          <cell r="E13334" t="str">
            <v>F</v>
          </cell>
        </row>
        <row r="13335">
          <cell r="B13335" t="str">
            <v>F800713</v>
          </cell>
          <cell r="C13335" t="str">
            <v>F800713</v>
          </cell>
          <cell r="D13335">
            <v>3</v>
          </cell>
          <cell r="E13335" t="str">
            <v>F</v>
          </cell>
        </row>
        <row r="13336">
          <cell r="B13336" t="str">
            <v>F800714</v>
          </cell>
          <cell r="C13336" t="str">
            <v>F800714</v>
          </cell>
          <cell r="D13336">
            <v>3</v>
          </cell>
          <cell r="E13336" t="str">
            <v>F</v>
          </cell>
        </row>
        <row r="13337">
          <cell r="B13337" t="str">
            <v>F800715</v>
          </cell>
          <cell r="C13337" t="str">
            <v>F800715</v>
          </cell>
          <cell r="D13337">
            <v>3</v>
          </cell>
          <cell r="E13337" t="str">
            <v>F</v>
          </cell>
        </row>
        <row r="13338">
          <cell r="B13338" t="str">
            <v>F800716</v>
          </cell>
          <cell r="C13338" t="str">
            <v>F800716</v>
          </cell>
          <cell r="D13338">
            <v>3</v>
          </cell>
          <cell r="E13338" t="str">
            <v>F</v>
          </cell>
        </row>
        <row r="13339">
          <cell r="B13339" t="str">
            <v>F800717</v>
          </cell>
          <cell r="C13339" t="str">
            <v>F800717</v>
          </cell>
          <cell r="D13339">
            <v>3</v>
          </cell>
          <cell r="E13339" t="str">
            <v>F</v>
          </cell>
        </row>
        <row r="13340">
          <cell r="B13340" t="str">
            <v>F800718</v>
          </cell>
          <cell r="C13340" t="str">
            <v>F800718</v>
          </cell>
          <cell r="D13340">
            <v>3</v>
          </cell>
          <cell r="E13340" t="str">
            <v>F</v>
          </cell>
        </row>
        <row r="13341">
          <cell r="B13341" t="str">
            <v>F800719</v>
          </cell>
          <cell r="C13341" t="str">
            <v>F800719</v>
          </cell>
          <cell r="D13341">
            <v>3</v>
          </cell>
          <cell r="E13341" t="str">
            <v>F</v>
          </cell>
        </row>
        <row r="13342">
          <cell r="B13342" t="str">
            <v>F800720</v>
          </cell>
          <cell r="C13342" t="str">
            <v>F800720</v>
          </cell>
          <cell r="D13342">
            <v>3</v>
          </cell>
          <cell r="E13342" t="str">
            <v>F</v>
          </cell>
        </row>
        <row r="13343">
          <cell r="B13343" t="str">
            <v>F800721</v>
          </cell>
          <cell r="C13343" t="str">
            <v>F800721</v>
          </cell>
          <cell r="D13343">
            <v>3</v>
          </cell>
          <cell r="E13343" t="str">
            <v>F</v>
          </cell>
        </row>
        <row r="13344">
          <cell r="B13344" t="str">
            <v>F800722</v>
          </cell>
          <cell r="C13344" t="str">
            <v>F800722</v>
          </cell>
          <cell r="D13344">
            <v>3</v>
          </cell>
          <cell r="E13344" t="str">
            <v>F</v>
          </cell>
        </row>
        <row r="13345">
          <cell r="B13345" t="str">
            <v>F800723</v>
          </cell>
          <cell r="C13345" t="str">
            <v>F800723</v>
          </cell>
          <cell r="D13345">
            <v>3</v>
          </cell>
          <cell r="E13345" t="str">
            <v>F</v>
          </cell>
        </row>
        <row r="13346">
          <cell r="B13346" t="str">
            <v>F800724</v>
          </cell>
          <cell r="C13346" t="str">
            <v>F800724</v>
          </cell>
          <cell r="D13346">
            <v>3</v>
          </cell>
          <cell r="E13346" t="str">
            <v>F</v>
          </cell>
        </row>
        <row r="13347">
          <cell r="B13347" t="str">
            <v>F800725</v>
          </cell>
          <cell r="C13347" t="str">
            <v>F800725</v>
          </cell>
          <cell r="D13347">
            <v>3</v>
          </cell>
          <cell r="E13347" t="str">
            <v>F</v>
          </cell>
        </row>
        <row r="13348">
          <cell r="B13348" t="str">
            <v>F800726</v>
          </cell>
          <cell r="C13348" t="str">
            <v>F800726</v>
          </cell>
          <cell r="D13348">
            <v>3</v>
          </cell>
          <cell r="E13348" t="str">
            <v>F</v>
          </cell>
        </row>
        <row r="13349">
          <cell r="B13349" t="str">
            <v>F800727</v>
          </cell>
          <cell r="C13349" t="str">
            <v>F800727</v>
          </cell>
          <cell r="D13349">
            <v>3</v>
          </cell>
          <cell r="E13349" t="str">
            <v>F</v>
          </cell>
        </row>
        <row r="13350">
          <cell r="B13350" t="str">
            <v>F800728</v>
          </cell>
          <cell r="C13350" t="str">
            <v>F800728</v>
          </cell>
          <cell r="D13350">
            <v>3</v>
          </cell>
          <cell r="E13350" t="str">
            <v>F</v>
          </cell>
        </row>
        <row r="13351">
          <cell r="B13351" t="str">
            <v>F800729</v>
          </cell>
          <cell r="C13351" t="str">
            <v>F800729</v>
          </cell>
          <cell r="D13351">
            <v>3</v>
          </cell>
          <cell r="E13351" t="str">
            <v>F</v>
          </cell>
        </row>
        <row r="13352">
          <cell r="B13352" t="str">
            <v>F800730</v>
          </cell>
          <cell r="C13352" t="str">
            <v>F800730</v>
          </cell>
          <cell r="D13352">
            <v>3</v>
          </cell>
          <cell r="E13352" t="str">
            <v>F</v>
          </cell>
        </row>
        <row r="13353">
          <cell r="B13353" t="str">
            <v>F800731</v>
          </cell>
          <cell r="C13353" t="str">
            <v>F800731</v>
          </cell>
          <cell r="D13353">
            <v>3</v>
          </cell>
          <cell r="E13353" t="str">
            <v>F</v>
          </cell>
        </row>
        <row r="13354">
          <cell r="B13354" t="str">
            <v>F800732</v>
          </cell>
          <cell r="C13354" t="str">
            <v>F800732</v>
          </cell>
          <cell r="D13354">
            <v>3</v>
          </cell>
          <cell r="E13354" t="str">
            <v>F</v>
          </cell>
        </row>
        <row r="13355">
          <cell r="B13355" t="str">
            <v>F800733</v>
          </cell>
          <cell r="C13355" t="str">
            <v>F800733</v>
          </cell>
          <cell r="D13355">
            <v>3</v>
          </cell>
          <cell r="E13355" t="str">
            <v>F</v>
          </cell>
        </row>
        <row r="13356">
          <cell r="B13356" t="str">
            <v>F800734</v>
          </cell>
          <cell r="C13356" t="str">
            <v>F800734</v>
          </cell>
          <cell r="D13356">
            <v>3</v>
          </cell>
          <cell r="E13356" t="str">
            <v>F</v>
          </cell>
        </row>
        <row r="13357">
          <cell r="B13357" t="str">
            <v>F800735</v>
          </cell>
          <cell r="C13357" t="str">
            <v>F800735</v>
          </cell>
          <cell r="D13357">
            <v>3</v>
          </cell>
          <cell r="E13357" t="str">
            <v>F</v>
          </cell>
        </row>
        <row r="13358">
          <cell r="B13358" t="str">
            <v>F800736</v>
          </cell>
          <cell r="C13358" t="str">
            <v>F800736</v>
          </cell>
          <cell r="D13358">
            <v>3</v>
          </cell>
          <cell r="E13358" t="str">
            <v>F</v>
          </cell>
        </row>
        <row r="13359">
          <cell r="B13359" t="str">
            <v>F800737</v>
          </cell>
          <cell r="C13359" t="str">
            <v>F800737</v>
          </cell>
          <cell r="D13359">
            <v>3</v>
          </cell>
          <cell r="E13359" t="str">
            <v>F</v>
          </cell>
        </row>
        <row r="13360">
          <cell r="B13360" t="str">
            <v>F800738</v>
          </cell>
          <cell r="C13360" t="str">
            <v>F800738</v>
          </cell>
          <cell r="D13360">
            <v>3</v>
          </cell>
          <cell r="E13360" t="str">
            <v>F</v>
          </cell>
        </row>
        <row r="13361">
          <cell r="B13361" t="str">
            <v>F800739</v>
          </cell>
          <cell r="C13361" t="str">
            <v>F800739</v>
          </cell>
          <cell r="D13361">
            <v>3</v>
          </cell>
          <cell r="E13361" t="str">
            <v>F</v>
          </cell>
        </row>
        <row r="13362">
          <cell r="B13362" t="str">
            <v>F800740</v>
          </cell>
          <cell r="C13362" t="str">
            <v>F800740</v>
          </cell>
          <cell r="D13362">
            <v>3</v>
          </cell>
          <cell r="E13362" t="str">
            <v>F</v>
          </cell>
        </row>
        <row r="13363">
          <cell r="B13363" t="str">
            <v>F800741</v>
          </cell>
          <cell r="C13363" t="str">
            <v>F800741</v>
          </cell>
          <cell r="D13363">
            <v>3</v>
          </cell>
          <cell r="E13363" t="str">
            <v>F</v>
          </cell>
        </row>
        <row r="13364">
          <cell r="B13364" t="str">
            <v>F800742</v>
          </cell>
          <cell r="C13364" t="str">
            <v>F800742</v>
          </cell>
          <cell r="D13364">
            <v>3</v>
          </cell>
          <cell r="E13364" t="str">
            <v>F</v>
          </cell>
        </row>
        <row r="13365">
          <cell r="B13365" t="str">
            <v>F800743</v>
          </cell>
          <cell r="C13365" t="str">
            <v>F800743</v>
          </cell>
          <cell r="D13365">
            <v>3</v>
          </cell>
          <cell r="E13365" t="str">
            <v>F</v>
          </cell>
        </row>
        <row r="13366">
          <cell r="B13366" t="str">
            <v>F800744</v>
          </cell>
          <cell r="C13366" t="str">
            <v>F800744</v>
          </cell>
          <cell r="D13366">
            <v>3</v>
          </cell>
          <cell r="E13366" t="str">
            <v>F</v>
          </cell>
        </row>
        <row r="13367">
          <cell r="B13367" t="str">
            <v>F800745</v>
          </cell>
          <cell r="C13367" t="str">
            <v>F800745</v>
          </cell>
          <cell r="D13367">
            <v>3</v>
          </cell>
          <cell r="E13367" t="str">
            <v>F</v>
          </cell>
        </row>
        <row r="13368">
          <cell r="B13368" t="str">
            <v>F800746</v>
          </cell>
          <cell r="C13368" t="str">
            <v>F800746</v>
          </cell>
          <cell r="D13368">
            <v>3</v>
          </cell>
          <cell r="E13368" t="str">
            <v>F</v>
          </cell>
        </row>
        <row r="13369">
          <cell r="B13369" t="str">
            <v>F800747</v>
          </cell>
          <cell r="C13369" t="str">
            <v>F800747</v>
          </cell>
          <cell r="D13369">
            <v>3</v>
          </cell>
          <cell r="E13369" t="str">
            <v>F</v>
          </cell>
        </row>
        <row r="13370">
          <cell r="B13370" t="str">
            <v>F800748</v>
          </cell>
          <cell r="C13370" t="str">
            <v>F800748</v>
          </cell>
          <cell r="D13370">
            <v>3</v>
          </cell>
          <cell r="E13370" t="str">
            <v>F</v>
          </cell>
        </row>
        <row r="13371">
          <cell r="B13371" t="str">
            <v>F800749</v>
          </cell>
          <cell r="C13371" t="str">
            <v>F800749</v>
          </cell>
          <cell r="D13371">
            <v>3</v>
          </cell>
          <cell r="E13371" t="str">
            <v>F</v>
          </cell>
        </row>
        <row r="13372">
          <cell r="B13372" t="str">
            <v>F800750</v>
          </cell>
          <cell r="C13372" t="str">
            <v>F800750</v>
          </cell>
          <cell r="D13372">
            <v>3</v>
          </cell>
          <cell r="E13372" t="str">
            <v>F</v>
          </cell>
        </row>
        <row r="13373">
          <cell r="B13373" t="str">
            <v>F800751</v>
          </cell>
          <cell r="C13373" t="str">
            <v>F800751</v>
          </cell>
          <cell r="D13373">
            <v>3</v>
          </cell>
          <cell r="E13373" t="str">
            <v>F</v>
          </cell>
        </row>
        <row r="13374">
          <cell r="B13374" t="str">
            <v>F800752</v>
          </cell>
          <cell r="C13374" t="str">
            <v>F800752</v>
          </cell>
          <cell r="D13374">
            <v>3</v>
          </cell>
          <cell r="E13374" t="str">
            <v>F</v>
          </cell>
        </row>
        <row r="13375">
          <cell r="B13375" t="str">
            <v>F800753</v>
          </cell>
          <cell r="C13375" t="str">
            <v>F800753</v>
          </cell>
          <cell r="D13375">
            <v>3</v>
          </cell>
          <cell r="E13375" t="str">
            <v>F</v>
          </cell>
        </row>
        <row r="13376">
          <cell r="B13376" t="str">
            <v>F800754</v>
          </cell>
          <cell r="C13376" t="str">
            <v>F800754</v>
          </cell>
          <cell r="D13376">
            <v>3</v>
          </cell>
          <cell r="E13376" t="str">
            <v>F</v>
          </cell>
        </row>
        <row r="13377">
          <cell r="B13377" t="str">
            <v>F800755</v>
          </cell>
          <cell r="C13377" t="str">
            <v>F800755</v>
          </cell>
          <cell r="D13377">
            <v>3</v>
          </cell>
          <cell r="E13377" t="str">
            <v>F</v>
          </cell>
        </row>
        <row r="13378">
          <cell r="B13378" t="str">
            <v>F800756</v>
          </cell>
          <cell r="C13378" t="str">
            <v>F800756</v>
          </cell>
          <cell r="D13378">
            <v>3</v>
          </cell>
          <cell r="E13378" t="str">
            <v>F</v>
          </cell>
        </row>
        <row r="13379">
          <cell r="B13379" t="str">
            <v>F800757</v>
          </cell>
          <cell r="C13379" t="str">
            <v>F800757</v>
          </cell>
          <cell r="D13379">
            <v>3</v>
          </cell>
          <cell r="E13379" t="str">
            <v>F</v>
          </cell>
        </row>
        <row r="13380">
          <cell r="B13380" t="str">
            <v>F800758</v>
          </cell>
          <cell r="C13380" t="str">
            <v>F800758</v>
          </cell>
          <cell r="D13380">
            <v>3</v>
          </cell>
          <cell r="E13380" t="str">
            <v>F</v>
          </cell>
        </row>
        <row r="13381">
          <cell r="B13381" t="str">
            <v>F800759</v>
          </cell>
          <cell r="C13381" t="str">
            <v>F800759</v>
          </cell>
          <cell r="D13381">
            <v>3</v>
          </cell>
          <cell r="E13381" t="str">
            <v>F</v>
          </cell>
        </row>
        <row r="13382">
          <cell r="B13382" t="str">
            <v>F800760</v>
          </cell>
          <cell r="C13382" t="str">
            <v>F800760</v>
          </cell>
          <cell r="D13382">
            <v>3</v>
          </cell>
          <cell r="E13382" t="str">
            <v>F</v>
          </cell>
        </row>
        <row r="13383">
          <cell r="B13383" t="str">
            <v>F800761</v>
          </cell>
          <cell r="C13383" t="str">
            <v>F800761</v>
          </cell>
          <cell r="D13383">
            <v>3</v>
          </cell>
          <cell r="E13383" t="str">
            <v>F</v>
          </cell>
        </row>
        <row r="13384">
          <cell r="B13384" t="str">
            <v>F800762</v>
          </cell>
          <cell r="C13384" t="str">
            <v>F800762</v>
          </cell>
          <cell r="D13384">
            <v>3</v>
          </cell>
          <cell r="E13384" t="str">
            <v>F</v>
          </cell>
        </row>
        <row r="13385">
          <cell r="B13385" t="str">
            <v>F800763</v>
          </cell>
          <cell r="C13385" t="str">
            <v>F800763</v>
          </cell>
          <cell r="D13385">
            <v>3</v>
          </cell>
          <cell r="E13385" t="str">
            <v>F</v>
          </cell>
        </row>
        <row r="13386">
          <cell r="B13386" t="str">
            <v>F800764</v>
          </cell>
          <cell r="C13386" t="str">
            <v>F800764</v>
          </cell>
          <cell r="D13386">
            <v>3</v>
          </cell>
          <cell r="E13386" t="str">
            <v>F</v>
          </cell>
        </row>
        <row r="13387">
          <cell r="B13387" t="str">
            <v>F800765</v>
          </cell>
          <cell r="C13387" t="str">
            <v>F800765</v>
          </cell>
          <cell r="D13387">
            <v>3</v>
          </cell>
          <cell r="E13387" t="str">
            <v>F</v>
          </cell>
        </row>
        <row r="13388">
          <cell r="B13388" t="str">
            <v>F800766</v>
          </cell>
          <cell r="C13388" t="str">
            <v>F800766</v>
          </cell>
          <cell r="D13388">
            <v>3</v>
          </cell>
          <cell r="E13388" t="str">
            <v>F</v>
          </cell>
        </row>
        <row r="13389">
          <cell r="B13389" t="str">
            <v>F800767</v>
          </cell>
          <cell r="C13389" t="str">
            <v>F800767</v>
          </cell>
          <cell r="D13389">
            <v>3</v>
          </cell>
          <cell r="E13389" t="str">
            <v>F</v>
          </cell>
        </row>
        <row r="13390">
          <cell r="B13390" t="str">
            <v>F800768</v>
          </cell>
          <cell r="C13390" t="str">
            <v>F800768</v>
          </cell>
          <cell r="D13390">
            <v>3</v>
          </cell>
          <cell r="E13390" t="str">
            <v>F</v>
          </cell>
        </row>
        <row r="13391">
          <cell r="B13391" t="str">
            <v>F800769</v>
          </cell>
          <cell r="C13391" t="str">
            <v>F800769</v>
          </cell>
          <cell r="D13391">
            <v>3</v>
          </cell>
          <cell r="E13391" t="str">
            <v>F</v>
          </cell>
        </row>
        <row r="13392">
          <cell r="B13392" t="str">
            <v>F800770</v>
          </cell>
          <cell r="C13392" t="str">
            <v>F800770</v>
          </cell>
          <cell r="D13392">
            <v>3</v>
          </cell>
          <cell r="E13392" t="str">
            <v>F</v>
          </cell>
        </row>
        <row r="13393">
          <cell r="B13393" t="str">
            <v>F800771</v>
          </cell>
          <cell r="C13393" t="str">
            <v>F800771</v>
          </cell>
          <cell r="D13393">
            <v>3</v>
          </cell>
          <cell r="E13393" t="str">
            <v>F</v>
          </cell>
        </row>
        <row r="13394">
          <cell r="B13394" t="str">
            <v>F800772</v>
          </cell>
          <cell r="C13394" t="str">
            <v>F800772</v>
          </cell>
          <cell r="D13394">
            <v>3</v>
          </cell>
          <cell r="E13394" t="str">
            <v>F</v>
          </cell>
        </row>
        <row r="13395">
          <cell r="B13395" t="str">
            <v>F800773</v>
          </cell>
          <cell r="C13395" t="str">
            <v>F800773</v>
          </cell>
          <cell r="D13395">
            <v>3</v>
          </cell>
          <cell r="E13395" t="str">
            <v>F</v>
          </cell>
        </row>
        <row r="13396">
          <cell r="B13396" t="str">
            <v>F800774</v>
          </cell>
          <cell r="C13396" t="str">
            <v>F800774</v>
          </cell>
          <cell r="D13396">
            <v>3</v>
          </cell>
          <cell r="E13396" t="str">
            <v>F</v>
          </cell>
        </row>
        <row r="13397">
          <cell r="B13397" t="str">
            <v>F800775</v>
          </cell>
          <cell r="C13397" t="str">
            <v>F800775</v>
          </cell>
          <cell r="D13397">
            <v>3</v>
          </cell>
          <cell r="E13397" t="str">
            <v>F</v>
          </cell>
        </row>
        <row r="13398">
          <cell r="B13398" t="str">
            <v>F800776</v>
          </cell>
          <cell r="C13398" t="str">
            <v>F800776</v>
          </cell>
          <cell r="D13398">
            <v>3</v>
          </cell>
          <cell r="E13398" t="str">
            <v>F</v>
          </cell>
        </row>
        <row r="13399">
          <cell r="B13399" t="str">
            <v>F800777</v>
          </cell>
          <cell r="C13399" t="str">
            <v>F800777</v>
          </cell>
          <cell r="D13399">
            <v>3</v>
          </cell>
          <cell r="E13399" t="str">
            <v>F</v>
          </cell>
        </row>
        <row r="13400">
          <cell r="B13400" t="str">
            <v>F800778</v>
          </cell>
          <cell r="C13400" t="str">
            <v>F800778</v>
          </cell>
          <cell r="D13400">
            <v>3</v>
          </cell>
          <cell r="E13400" t="str">
            <v>F</v>
          </cell>
        </row>
        <row r="13401">
          <cell r="B13401" t="str">
            <v>F800779</v>
          </cell>
          <cell r="C13401" t="str">
            <v>F800779</v>
          </cell>
          <cell r="D13401">
            <v>3</v>
          </cell>
          <cell r="E13401" t="str">
            <v>F</v>
          </cell>
        </row>
        <row r="13402">
          <cell r="B13402" t="str">
            <v>F800780</v>
          </cell>
          <cell r="C13402" t="str">
            <v>F800780</v>
          </cell>
          <cell r="D13402">
            <v>3</v>
          </cell>
          <cell r="E13402" t="str">
            <v>F</v>
          </cell>
        </row>
        <row r="13403">
          <cell r="B13403" t="str">
            <v>F800781</v>
          </cell>
          <cell r="C13403" t="str">
            <v>F800781</v>
          </cell>
          <cell r="D13403">
            <v>3</v>
          </cell>
          <cell r="E13403" t="str">
            <v>F</v>
          </cell>
        </row>
        <row r="13404">
          <cell r="B13404" t="str">
            <v>F800782</v>
          </cell>
          <cell r="C13404" t="str">
            <v>F800782</v>
          </cell>
          <cell r="D13404">
            <v>3</v>
          </cell>
          <cell r="E13404" t="str">
            <v>F</v>
          </cell>
        </row>
        <row r="13405">
          <cell r="B13405" t="str">
            <v>F800783</v>
          </cell>
          <cell r="C13405" t="str">
            <v>F800783</v>
          </cell>
          <cell r="D13405">
            <v>3</v>
          </cell>
          <cell r="E13405" t="str">
            <v>F</v>
          </cell>
        </row>
        <row r="13406">
          <cell r="B13406" t="str">
            <v>F800784</v>
          </cell>
          <cell r="C13406" t="str">
            <v>F800784</v>
          </cell>
          <cell r="D13406">
            <v>3</v>
          </cell>
          <cell r="E13406" t="str">
            <v>F</v>
          </cell>
        </row>
        <row r="13407">
          <cell r="B13407" t="str">
            <v>F800785</v>
          </cell>
          <cell r="C13407" t="str">
            <v>F800785</v>
          </cell>
          <cell r="D13407">
            <v>3</v>
          </cell>
          <cell r="E13407" t="str">
            <v>F</v>
          </cell>
        </row>
        <row r="13408">
          <cell r="B13408" t="str">
            <v>F800786</v>
          </cell>
          <cell r="C13408" t="str">
            <v>F800786</v>
          </cell>
          <cell r="D13408">
            <v>3</v>
          </cell>
          <cell r="E13408" t="str">
            <v>F</v>
          </cell>
        </row>
        <row r="13409">
          <cell r="B13409" t="str">
            <v>F800787</v>
          </cell>
          <cell r="C13409" t="str">
            <v>F800787</v>
          </cell>
          <cell r="D13409">
            <v>3</v>
          </cell>
          <cell r="E13409" t="str">
            <v>F</v>
          </cell>
        </row>
        <row r="13410">
          <cell r="B13410" t="str">
            <v>F800788</v>
          </cell>
          <cell r="C13410" t="str">
            <v>F800788</v>
          </cell>
          <cell r="D13410">
            <v>3</v>
          </cell>
          <cell r="E13410" t="str">
            <v>F</v>
          </cell>
        </row>
        <row r="13411">
          <cell r="B13411" t="str">
            <v>F800789</v>
          </cell>
          <cell r="C13411" t="str">
            <v>F800789</v>
          </cell>
          <cell r="D13411">
            <v>3</v>
          </cell>
          <cell r="E13411" t="str">
            <v>F</v>
          </cell>
        </row>
        <row r="13412">
          <cell r="B13412" t="str">
            <v>F800790</v>
          </cell>
          <cell r="C13412" t="str">
            <v>F800790</v>
          </cell>
          <cell r="D13412">
            <v>3</v>
          </cell>
          <cell r="E13412" t="str">
            <v>F</v>
          </cell>
        </row>
        <row r="13413">
          <cell r="B13413" t="str">
            <v>F800791</v>
          </cell>
          <cell r="C13413" t="str">
            <v>F800791</v>
          </cell>
          <cell r="D13413">
            <v>3</v>
          </cell>
          <cell r="E13413" t="str">
            <v>F</v>
          </cell>
        </row>
        <row r="13414">
          <cell r="B13414" t="str">
            <v>F800792</v>
          </cell>
          <cell r="C13414" t="str">
            <v>F800792</v>
          </cell>
          <cell r="D13414">
            <v>3</v>
          </cell>
          <cell r="E13414" t="str">
            <v>F</v>
          </cell>
        </row>
        <row r="13415">
          <cell r="B13415" t="str">
            <v>F800793</v>
          </cell>
          <cell r="C13415" t="str">
            <v>F800793</v>
          </cell>
          <cell r="D13415">
            <v>3</v>
          </cell>
          <cell r="E13415" t="str">
            <v>F</v>
          </cell>
        </row>
        <row r="13416">
          <cell r="B13416" t="str">
            <v>F800794</v>
          </cell>
          <cell r="C13416" t="str">
            <v>F800794</v>
          </cell>
          <cell r="D13416">
            <v>3</v>
          </cell>
          <cell r="E13416" t="str">
            <v>F</v>
          </cell>
        </row>
        <row r="13417">
          <cell r="B13417" t="str">
            <v>F800795</v>
          </cell>
          <cell r="C13417" t="str">
            <v>F800795</v>
          </cell>
          <cell r="D13417">
            <v>3</v>
          </cell>
          <cell r="E13417" t="str">
            <v>F</v>
          </cell>
        </row>
        <row r="13418">
          <cell r="B13418" t="str">
            <v>F800796</v>
          </cell>
          <cell r="C13418" t="str">
            <v>F800796</v>
          </cell>
          <cell r="D13418">
            <v>3</v>
          </cell>
          <cell r="E13418" t="str">
            <v>F</v>
          </cell>
        </row>
        <row r="13419">
          <cell r="B13419" t="str">
            <v>F800797</v>
          </cell>
          <cell r="C13419" t="str">
            <v>F800797</v>
          </cell>
          <cell r="D13419">
            <v>3</v>
          </cell>
          <cell r="E13419" t="str">
            <v>F</v>
          </cell>
        </row>
        <row r="13420">
          <cell r="B13420" t="str">
            <v>F800798</v>
          </cell>
          <cell r="C13420" t="str">
            <v>F800798</v>
          </cell>
          <cell r="D13420">
            <v>3</v>
          </cell>
          <cell r="E13420" t="str">
            <v>F</v>
          </cell>
        </row>
        <row r="13421">
          <cell r="B13421" t="str">
            <v>F800799</v>
          </cell>
          <cell r="C13421" t="str">
            <v>F800799</v>
          </cell>
          <cell r="D13421">
            <v>3</v>
          </cell>
          <cell r="E13421" t="str">
            <v>F</v>
          </cell>
        </row>
        <row r="13422">
          <cell r="B13422" t="str">
            <v>F800800</v>
          </cell>
          <cell r="C13422" t="str">
            <v>F800800</v>
          </cell>
          <cell r="D13422">
            <v>3</v>
          </cell>
          <cell r="E13422" t="str">
            <v>F</v>
          </cell>
        </row>
        <row r="13423">
          <cell r="B13423" t="str">
            <v>F800801</v>
          </cell>
          <cell r="C13423" t="str">
            <v>F800801</v>
          </cell>
          <cell r="D13423">
            <v>3</v>
          </cell>
          <cell r="E13423" t="str">
            <v>F</v>
          </cell>
        </row>
        <row r="13424">
          <cell r="B13424" t="str">
            <v>F800802</v>
          </cell>
          <cell r="C13424" t="str">
            <v>F800802</v>
          </cell>
          <cell r="D13424">
            <v>3</v>
          </cell>
          <cell r="E13424" t="str">
            <v>F</v>
          </cell>
        </row>
        <row r="13425">
          <cell r="B13425" t="str">
            <v>F800803</v>
          </cell>
          <cell r="C13425" t="str">
            <v>F800803</v>
          </cell>
          <cell r="D13425">
            <v>3</v>
          </cell>
          <cell r="E13425" t="str">
            <v>F</v>
          </cell>
        </row>
        <row r="13426">
          <cell r="B13426" t="str">
            <v>F800804</v>
          </cell>
          <cell r="C13426" t="str">
            <v>F800804</v>
          </cell>
          <cell r="D13426">
            <v>3</v>
          </cell>
          <cell r="E13426" t="str">
            <v>F</v>
          </cell>
        </row>
        <row r="13427">
          <cell r="B13427" t="str">
            <v>F800805</v>
          </cell>
          <cell r="C13427" t="str">
            <v>F800805</v>
          </cell>
          <cell r="D13427">
            <v>3</v>
          </cell>
          <cell r="E13427" t="str">
            <v>F</v>
          </cell>
        </row>
        <row r="13428">
          <cell r="B13428" t="str">
            <v>F800806</v>
          </cell>
          <cell r="C13428" t="str">
            <v>F800806</v>
          </cell>
          <cell r="D13428">
            <v>3</v>
          </cell>
          <cell r="E13428" t="str">
            <v>F</v>
          </cell>
        </row>
        <row r="13429">
          <cell r="B13429" t="str">
            <v>F800807</v>
          </cell>
          <cell r="C13429" t="str">
            <v>F800807</v>
          </cell>
          <cell r="D13429">
            <v>3</v>
          </cell>
          <cell r="E13429" t="str">
            <v>F</v>
          </cell>
        </row>
        <row r="13430">
          <cell r="B13430" t="str">
            <v>F800808</v>
          </cell>
          <cell r="C13430" t="str">
            <v>F800808</v>
          </cell>
          <cell r="D13430">
            <v>3</v>
          </cell>
          <cell r="E13430" t="str">
            <v>F</v>
          </cell>
        </row>
        <row r="13431">
          <cell r="B13431" t="str">
            <v>F800809</v>
          </cell>
          <cell r="C13431" t="str">
            <v>F800809</v>
          </cell>
          <cell r="D13431">
            <v>3</v>
          </cell>
          <cell r="E13431" t="str">
            <v>F</v>
          </cell>
        </row>
        <row r="13432">
          <cell r="B13432" t="str">
            <v>F800810</v>
          </cell>
          <cell r="C13432" t="str">
            <v>F800810</v>
          </cell>
          <cell r="D13432">
            <v>3</v>
          </cell>
          <cell r="E13432" t="str">
            <v>F</v>
          </cell>
        </row>
        <row r="13433">
          <cell r="B13433" t="str">
            <v>F800811</v>
          </cell>
          <cell r="C13433" t="str">
            <v>F800811</v>
          </cell>
          <cell r="D13433">
            <v>3</v>
          </cell>
          <cell r="E13433" t="str">
            <v>F</v>
          </cell>
        </row>
        <row r="13434">
          <cell r="B13434" t="str">
            <v>F800812</v>
          </cell>
          <cell r="C13434" t="str">
            <v>F800812</v>
          </cell>
          <cell r="D13434">
            <v>3</v>
          </cell>
          <cell r="E13434" t="str">
            <v>F</v>
          </cell>
        </row>
        <row r="13435">
          <cell r="B13435" t="str">
            <v>F800813</v>
          </cell>
          <cell r="C13435" t="str">
            <v>F800813</v>
          </cell>
          <cell r="D13435">
            <v>3</v>
          </cell>
          <cell r="E13435" t="str">
            <v>F</v>
          </cell>
        </row>
        <row r="13436">
          <cell r="B13436" t="str">
            <v>F800814</v>
          </cell>
          <cell r="C13436" t="str">
            <v>F800814</v>
          </cell>
          <cell r="D13436">
            <v>3</v>
          </cell>
          <cell r="E13436" t="str">
            <v>F</v>
          </cell>
        </row>
        <row r="13437">
          <cell r="B13437" t="str">
            <v>F800815</v>
          </cell>
          <cell r="C13437" t="str">
            <v>F800815</v>
          </cell>
          <cell r="D13437">
            <v>3</v>
          </cell>
          <cell r="E13437" t="str">
            <v>F</v>
          </cell>
        </row>
        <row r="13438">
          <cell r="B13438" t="str">
            <v>F800816</v>
          </cell>
          <cell r="C13438" t="str">
            <v>F800816</v>
          </cell>
          <cell r="D13438">
            <v>3</v>
          </cell>
          <cell r="E13438" t="str">
            <v>F</v>
          </cell>
        </row>
        <row r="13439">
          <cell r="B13439" t="str">
            <v>F800817</v>
          </cell>
          <cell r="C13439" t="str">
            <v>F800817</v>
          </cell>
          <cell r="D13439">
            <v>3</v>
          </cell>
          <cell r="E13439" t="str">
            <v>F</v>
          </cell>
        </row>
        <row r="13440">
          <cell r="B13440" t="str">
            <v>F800818</v>
          </cell>
          <cell r="C13440" t="str">
            <v>F800818</v>
          </cell>
          <cell r="D13440">
            <v>3</v>
          </cell>
          <cell r="E13440" t="str">
            <v>F</v>
          </cell>
        </row>
        <row r="13441">
          <cell r="B13441" t="str">
            <v>F800819</v>
          </cell>
          <cell r="C13441" t="str">
            <v>F800819</v>
          </cell>
          <cell r="D13441">
            <v>3</v>
          </cell>
          <cell r="E13441" t="str">
            <v>F</v>
          </cell>
        </row>
        <row r="13442">
          <cell r="B13442" t="str">
            <v>F800820</v>
          </cell>
          <cell r="C13442" t="str">
            <v>F800820</v>
          </cell>
          <cell r="D13442">
            <v>3</v>
          </cell>
          <cell r="E13442" t="str">
            <v>F</v>
          </cell>
        </row>
        <row r="13443">
          <cell r="B13443" t="str">
            <v>F800821</v>
          </cell>
          <cell r="C13443" t="str">
            <v>F800821</v>
          </cell>
          <cell r="D13443">
            <v>3</v>
          </cell>
          <cell r="E13443" t="str">
            <v>F</v>
          </cell>
        </row>
        <row r="13444">
          <cell r="B13444" t="str">
            <v>F800822</v>
          </cell>
          <cell r="C13444" t="str">
            <v>F800822</v>
          </cell>
          <cell r="D13444">
            <v>3</v>
          </cell>
          <cell r="E13444" t="str">
            <v>F</v>
          </cell>
        </row>
        <row r="13445">
          <cell r="B13445" t="str">
            <v>F800823</v>
          </cell>
          <cell r="C13445" t="str">
            <v>F800823</v>
          </cell>
          <cell r="D13445">
            <v>3</v>
          </cell>
          <cell r="E13445" t="str">
            <v>F</v>
          </cell>
        </row>
        <row r="13446">
          <cell r="B13446" t="str">
            <v>F800824</v>
          </cell>
          <cell r="C13446" t="str">
            <v>F800824</v>
          </cell>
          <cell r="D13446">
            <v>3</v>
          </cell>
          <cell r="E13446" t="str">
            <v>F</v>
          </cell>
        </row>
        <row r="13447">
          <cell r="B13447" t="str">
            <v>F800825</v>
          </cell>
          <cell r="C13447" t="str">
            <v>F800825</v>
          </cell>
          <cell r="D13447">
            <v>3</v>
          </cell>
          <cell r="E13447" t="str">
            <v>F</v>
          </cell>
        </row>
        <row r="13448">
          <cell r="B13448" t="str">
            <v>F800826</v>
          </cell>
          <cell r="C13448" t="str">
            <v>F800826</v>
          </cell>
          <cell r="D13448">
            <v>3</v>
          </cell>
          <cell r="E13448" t="str">
            <v>F</v>
          </cell>
        </row>
        <row r="13449">
          <cell r="B13449" t="str">
            <v>F800827</v>
          </cell>
          <cell r="C13449" t="str">
            <v>F800827</v>
          </cell>
          <cell r="D13449">
            <v>3</v>
          </cell>
          <cell r="E13449" t="str">
            <v>F</v>
          </cell>
        </row>
        <row r="13450">
          <cell r="B13450" t="str">
            <v>F800828</v>
          </cell>
          <cell r="C13450" t="str">
            <v>F800828</v>
          </cell>
          <cell r="D13450">
            <v>3</v>
          </cell>
          <cell r="E13450" t="str">
            <v>F</v>
          </cell>
        </row>
        <row r="13451">
          <cell r="B13451" t="str">
            <v>F800829</v>
          </cell>
          <cell r="C13451" t="str">
            <v>F800829</v>
          </cell>
          <cell r="D13451">
            <v>3</v>
          </cell>
          <cell r="E13451" t="str">
            <v>F</v>
          </cell>
        </row>
        <row r="13452">
          <cell r="B13452" t="str">
            <v>F800830</v>
          </cell>
          <cell r="C13452" t="str">
            <v>F800830</v>
          </cell>
          <cell r="D13452">
            <v>3</v>
          </cell>
          <cell r="E13452" t="str">
            <v>F</v>
          </cell>
        </row>
        <row r="13453">
          <cell r="B13453" t="str">
            <v>F800831</v>
          </cell>
          <cell r="C13453" t="str">
            <v>F800831</v>
          </cell>
          <cell r="D13453">
            <v>3</v>
          </cell>
          <cell r="E13453" t="str">
            <v>F</v>
          </cell>
        </row>
        <row r="13454">
          <cell r="B13454" t="str">
            <v>F800832</v>
          </cell>
          <cell r="C13454" t="str">
            <v>F800832</v>
          </cell>
          <cell r="D13454">
            <v>3</v>
          </cell>
          <cell r="E13454" t="str">
            <v>F</v>
          </cell>
        </row>
        <row r="13455">
          <cell r="B13455" t="str">
            <v>F800833</v>
          </cell>
          <cell r="C13455" t="str">
            <v>F800833</v>
          </cell>
          <cell r="D13455">
            <v>3</v>
          </cell>
          <cell r="E13455" t="str">
            <v>F</v>
          </cell>
        </row>
        <row r="13456">
          <cell r="B13456" t="str">
            <v>F800834</v>
          </cell>
          <cell r="C13456" t="str">
            <v>F800834</v>
          </cell>
          <cell r="D13456">
            <v>3</v>
          </cell>
          <cell r="E13456" t="str">
            <v>F</v>
          </cell>
        </row>
        <row r="13457">
          <cell r="B13457" t="str">
            <v>F800835</v>
          </cell>
          <cell r="C13457" t="str">
            <v>F800835</v>
          </cell>
          <cell r="D13457">
            <v>3</v>
          </cell>
          <cell r="E13457" t="str">
            <v>F</v>
          </cell>
        </row>
        <row r="13458">
          <cell r="B13458" t="str">
            <v>F800836</v>
          </cell>
          <cell r="C13458" t="str">
            <v>F800836</v>
          </cell>
          <cell r="D13458">
            <v>3</v>
          </cell>
          <cell r="E13458" t="str">
            <v>F</v>
          </cell>
        </row>
        <row r="13459">
          <cell r="B13459" t="str">
            <v>F800837</v>
          </cell>
          <cell r="C13459" t="str">
            <v>F800837</v>
          </cell>
          <cell r="D13459">
            <v>3</v>
          </cell>
          <cell r="E13459" t="str">
            <v>F</v>
          </cell>
        </row>
        <row r="13460">
          <cell r="B13460" t="str">
            <v>F800838</v>
          </cell>
          <cell r="C13460" t="str">
            <v>F800838</v>
          </cell>
          <cell r="D13460">
            <v>3</v>
          </cell>
          <cell r="E13460" t="str">
            <v>F</v>
          </cell>
        </row>
        <row r="13461">
          <cell r="B13461" t="str">
            <v>F800839</v>
          </cell>
          <cell r="C13461" t="str">
            <v>F800839</v>
          </cell>
          <cell r="D13461">
            <v>3</v>
          </cell>
          <cell r="E13461" t="str">
            <v>F</v>
          </cell>
        </row>
        <row r="13462">
          <cell r="B13462" t="str">
            <v>F800840</v>
          </cell>
          <cell r="C13462" t="str">
            <v>F800840</v>
          </cell>
          <cell r="D13462">
            <v>3</v>
          </cell>
          <cell r="E13462" t="str">
            <v>F</v>
          </cell>
        </row>
        <row r="13463">
          <cell r="B13463" t="str">
            <v>F800841</v>
          </cell>
          <cell r="C13463" t="str">
            <v>F800841</v>
          </cell>
          <cell r="D13463">
            <v>3</v>
          </cell>
          <cell r="E13463" t="str">
            <v>F</v>
          </cell>
        </row>
        <row r="13464">
          <cell r="B13464" t="str">
            <v>F800842</v>
          </cell>
          <cell r="C13464" t="str">
            <v>F800842</v>
          </cell>
          <cell r="D13464">
            <v>3</v>
          </cell>
          <cell r="E13464" t="str">
            <v>F</v>
          </cell>
        </row>
        <row r="13465">
          <cell r="B13465" t="str">
            <v>F800843</v>
          </cell>
          <cell r="C13465" t="str">
            <v>F800843</v>
          </cell>
          <cell r="D13465">
            <v>3</v>
          </cell>
          <cell r="E13465" t="str">
            <v>F</v>
          </cell>
        </row>
        <row r="13466">
          <cell r="B13466" t="str">
            <v>F800844</v>
          </cell>
          <cell r="C13466" t="str">
            <v>F800844</v>
          </cell>
          <cell r="D13466">
            <v>3</v>
          </cell>
          <cell r="E13466" t="str">
            <v>F</v>
          </cell>
        </row>
        <row r="13467">
          <cell r="B13467" t="str">
            <v>F800845</v>
          </cell>
          <cell r="C13467" t="str">
            <v>F800845</v>
          </cell>
          <cell r="D13467">
            <v>3</v>
          </cell>
          <cell r="E13467" t="str">
            <v>F</v>
          </cell>
        </row>
        <row r="13468">
          <cell r="B13468" t="str">
            <v>F800846</v>
          </cell>
          <cell r="C13468" t="str">
            <v>F800846</v>
          </cell>
          <cell r="D13468">
            <v>3</v>
          </cell>
          <cell r="E13468" t="str">
            <v>F</v>
          </cell>
        </row>
        <row r="13469">
          <cell r="B13469" t="str">
            <v>F800847</v>
          </cell>
          <cell r="C13469" t="str">
            <v>F800847</v>
          </cell>
          <cell r="D13469">
            <v>3</v>
          </cell>
          <cell r="E13469" t="str">
            <v>F</v>
          </cell>
        </row>
        <row r="13470">
          <cell r="B13470" t="str">
            <v>F800848</v>
          </cell>
          <cell r="C13470" t="str">
            <v>F800848</v>
          </cell>
          <cell r="D13470">
            <v>3</v>
          </cell>
          <cell r="E13470" t="str">
            <v>F</v>
          </cell>
        </row>
        <row r="13471">
          <cell r="B13471" t="str">
            <v>F800849</v>
          </cell>
          <cell r="C13471" t="str">
            <v>F800849</v>
          </cell>
          <cell r="D13471">
            <v>3</v>
          </cell>
          <cell r="E13471" t="str">
            <v>F</v>
          </cell>
        </row>
        <row r="13472">
          <cell r="B13472" t="str">
            <v>F800850</v>
          </cell>
          <cell r="C13472" t="str">
            <v>F800850</v>
          </cell>
          <cell r="D13472">
            <v>3</v>
          </cell>
          <cell r="E13472" t="str">
            <v>F</v>
          </cell>
        </row>
        <row r="13473">
          <cell r="B13473" t="str">
            <v>F800851</v>
          </cell>
          <cell r="C13473" t="str">
            <v>F800851</v>
          </cell>
          <cell r="D13473">
            <v>3</v>
          </cell>
          <cell r="E13473" t="str">
            <v>F</v>
          </cell>
        </row>
        <row r="13474">
          <cell r="B13474" t="str">
            <v>F800852</v>
          </cell>
          <cell r="C13474" t="str">
            <v>F800852</v>
          </cell>
          <cell r="D13474">
            <v>3</v>
          </cell>
          <cell r="E13474" t="str">
            <v>F</v>
          </cell>
        </row>
        <row r="13475">
          <cell r="B13475" t="str">
            <v>F800853</v>
          </cell>
          <cell r="C13475" t="str">
            <v>F800853</v>
          </cell>
          <cell r="D13475">
            <v>3</v>
          </cell>
          <cell r="E13475" t="str">
            <v>F</v>
          </cell>
        </row>
        <row r="13476">
          <cell r="B13476" t="str">
            <v>F800854</v>
          </cell>
          <cell r="C13476" t="str">
            <v>F800854</v>
          </cell>
          <cell r="D13476">
            <v>3</v>
          </cell>
          <cell r="E13476" t="str">
            <v>F</v>
          </cell>
        </row>
        <row r="13477">
          <cell r="B13477" t="str">
            <v>F800855</v>
          </cell>
          <cell r="C13477" t="str">
            <v>F800855</v>
          </cell>
          <cell r="D13477">
            <v>3</v>
          </cell>
          <cell r="E13477" t="str">
            <v>F</v>
          </cell>
        </row>
        <row r="13478">
          <cell r="B13478" t="str">
            <v>F800856</v>
          </cell>
          <cell r="C13478" t="str">
            <v>F800856</v>
          </cell>
          <cell r="D13478">
            <v>3</v>
          </cell>
          <cell r="E13478" t="str">
            <v>F</v>
          </cell>
        </row>
        <row r="13479">
          <cell r="B13479" t="str">
            <v>F800857</v>
          </cell>
          <cell r="C13479" t="str">
            <v>F800857</v>
          </cell>
          <cell r="D13479">
            <v>3</v>
          </cell>
          <cell r="E13479" t="str">
            <v>F</v>
          </cell>
        </row>
        <row r="13480">
          <cell r="B13480" t="str">
            <v>F800858</v>
          </cell>
          <cell r="C13480" t="str">
            <v>F800858</v>
          </cell>
          <cell r="D13480">
            <v>3</v>
          </cell>
          <cell r="E13480" t="str">
            <v>F</v>
          </cell>
        </row>
        <row r="13481">
          <cell r="B13481" t="str">
            <v>F800859</v>
          </cell>
          <cell r="C13481" t="str">
            <v>F800859</v>
          </cell>
          <cell r="D13481">
            <v>3</v>
          </cell>
          <cell r="E13481" t="str">
            <v>F</v>
          </cell>
        </row>
        <row r="13482">
          <cell r="B13482" t="str">
            <v>F800860</v>
          </cell>
          <cell r="C13482" t="str">
            <v>F800860</v>
          </cell>
          <cell r="D13482">
            <v>3</v>
          </cell>
          <cell r="E13482" t="str">
            <v>F</v>
          </cell>
        </row>
        <row r="13483">
          <cell r="B13483" t="str">
            <v>F800861</v>
          </cell>
          <cell r="C13483" t="str">
            <v>F800861</v>
          </cell>
          <cell r="D13483">
            <v>3</v>
          </cell>
          <cell r="E13483" t="str">
            <v>F</v>
          </cell>
        </row>
        <row r="13484">
          <cell r="B13484" t="str">
            <v>F800862</v>
          </cell>
          <cell r="C13484" t="str">
            <v>F800862</v>
          </cell>
          <cell r="D13484">
            <v>3</v>
          </cell>
          <cell r="E13484" t="str">
            <v>F</v>
          </cell>
        </row>
        <row r="13485">
          <cell r="B13485" t="str">
            <v>F800863</v>
          </cell>
          <cell r="C13485" t="str">
            <v>F800863</v>
          </cell>
          <cell r="D13485">
            <v>3</v>
          </cell>
          <cell r="E13485" t="str">
            <v>F</v>
          </cell>
        </row>
        <row r="13486">
          <cell r="B13486" t="str">
            <v>F800864</v>
          </cell>
          <cell r="C13486" t="str">
            <v>F800864</v>
          </cell>
          <cell r="D13486">
            <v>3</v>
          </cell>
          <cell r="E13486" t="str">
            <v>F</v>
          </cell>
        </row>
        <row r="13487">
          <cell r="B13487" t="str">
            <v>F800865</v>
          </cell>
          <cell r="C13487" t="str">
            <v>F800865</v>
          </cell>
          <cell r="D13487">
            <v>3</v>
          </cell>
          <cell r="E13487" t="str">
            <v>F</v>
          </cell>
        </row>
        <row r="13488">
          <cell r="B13488" t="str">
            <v>F800866</v>
          </cell>
          <cell r="C13488" t="str">
            <v>F800866</v>
          </cell>
          <cell r="D13488">
            <v>3</v>
          </cell>
          <cell r="E13488" t="str">
            <v>F</v>
          </cell>
        </row>
        <row r="13489">
          <cell r="B13489" t="str">
            <v>F800867</v>
          </cell>
          <cell r="C13489" t="str">
            <v>F800867</v>
          </cell>
          <cell r="D13489">
            <v>3</v>
          </cell>
          <cell r="E13489" t="str">
            <v>F</v>
          </cell>
        </row>
        <row r="13490">
          <cell r="B13490" t="str">
            <v>F800868</v>
          </cell>
          <cell r="C13490" t="str">
            <v>F800868</v>
          </cell>
          <cell r="D13490">
            <v>3</v>
          </cell>
          <cell r="E13490" t="str">
            <v>F</v>
          </cell>
        </row>
        <row r="13491">
          <cell r="B13491" t="str">
            <v>F800869</v>
          </cell>
          <cell r="C13491" t="str">
            <v>F800869</v>
          </cell>
          <cell r="D13491">
            <v>3</v>
          </cell>
          <cell r="E13491" t="str">
            <v>F</v>
          </cell>
        </row>
        <row r="13492">
          <cell r="B13492" t="str">
            <v>F800870</v>
          </cell>
          <cell r="C13492" t="str">
            <v>F800870</v>
          </cell>
          <cell r="D13492">
            <v>3</v>
          </cell>
          <cell r="E13492" t="str">
            <v>F</v>
          </cell>
        </row>
        <row r="13493">
          <cell r="B13493" t="str">
            <v>F800871</v>
          </cell>
          <cell r="C13493" t="str">
            <v>F800871</v>
          </cell>
          <cell r="D13493">
            <v>3</v>
          </cell>
          <cell r="E13493" t="str">
            <v>F</v>
          </cell>
        </row>
        <row r="13494">
          <cell r="B13494" t="str">
            <v>F800872</v>
          </cell>
          <cell r="C13494" t="str">
            <v>F800872</v>
          </cell>
          <cell r="D13494">
            <v>3</v>
          </cell>
          <cell r="E13494" t="str">
            <v>F</v>
          </cell>
        </row>
        <row r="13495">
          <cell r="B13495" t="str">
            <v>F800873</v>
          </cell>
          <cell r="C13495" t="str">
            <v>F800873</v>
          </cell>
          <cell r="D13495">
            <v>3</v>
          </cell>
          <cell r="E13495" t="str">
            <v>F</v>
          </cell>
        </row>
        <row r="13496">
          <cell r="B13496" t="str">
            <v>F800874</v>
          </cell>
          <cell r="C13496" t="str">
            <v>F800874</v>
          </cell>
          <cell r="D13496">
            <v>3</v>
          </cell>
          <cell r="E13496" t="str">
            <v>F</v>
          </cell>
        </row>
        <row r="13497">
          <cell r="B13497" t="str">
            <v>F800875</v>
          </cell>
          <cell r="C13497" t="str">
            <v>F800875</v>
          </cell>
          <cell r="D13497">
            <v>3</v>
          </cell>
          <cell r="E13497" t="str">
            <v>F</v>
          </cell>
        </row>
        <row r="13498">
          <cell r="B13498" t="str">
            <v>F800876</v>
          </cell>
          <cell r="C13498" t="str">
            <v>F800876</v>
          </cell>
          <cell r="D13498">
            <v>3</v>
          </cell>
          <cell r="E13498" t="str">
            <v>F</v>
          </cell>
        </row>
        <row r="13499">
          <cell r="B13499" t="str">
            <v>F800877</v>
          </cell>
          <cell r="C13499" t="str">
            <v>F800877</v>
          </cell>
          <cell r="D13499">
            <v>3</v>
          </cell>
          <cell r="E13499" t="str">
            <v>F</v>
          </cell>
        </row>
        <row r="13500">
          <cell r="B13500" t="str">
            <v>F800878</v>
          </cell>
          <cell r="C13500" t="str">
            <v>F800878</v>
          </cell>
          <cell r="D13500">
            <v>3</v>
          </cell>
          <cell r="E13500" t="str">
            <v>F</v>
          </cell>
        </row>
        <row r="13501">
          <cell r="B13501" t="str">
            <v>F800879</v>
          </cell>
          <cell r="C13501" t="str">
            <v>F800879</v>
          </cell>
          <cell r="D13501">
            <v>3</v>
          </cell>
          <cell r="E13501" t="str">
            <v>F</v>
          </cell>
        </row>
        <row r="13502">
          <cell r="B13502" t="str">
            <v>F800880</v>
          </cell>
          <cell r="C13502" t="str">
            <v>F800880</v>
          </cell>
          <cell r="D13502">
            <v>3</v>
          </cell>
          <cell r="E13502" t="str">
            <v>F</v>
          </cell>
        </row>
        <row r="13503">
          <cell r="B13503" t="str">
            <v>F800881</v>
          </cell>
          <cell r="C13503" t="str">
            <v>F800881</v>
          </cell>
          <cell r="D13503">
            <v>3</v>
          </cell>
          <cell r="E13503" t="str">
            <v>F</v>
          </cell>
        </row>
        <row r="13504">
          <cell r="B13504" t="str">
            <v>F800882</v>
          </cell>
          <cell r="C13504" t="str">
            <v>F800882</v>
          </cell>
          <cell r="D13504">
            <v>3</v>
          </cell>
          <cell r="E13504" t="str">
            <v>F</v>
          </cell>
        </row>
        <row r="13505">
          <cell r="B13505" t="str">
            <v>F800883</v>
          </cell>
          <cell r="C13505" t="str">
            <v>F800883</v>
          </cell>
          <cell r="D13505">
            <v>3</v>
          </cell>
          <cell r="E13505" t="str">
            <v>F</v>
          </cell>
        </row>
        <row r="13506">
          <cell r="B13506" t="str">
            <v>F800884</v>
          </cell>
          <cell r="C13506" t="str">
            <v>F800884</v>
          </cell>
          <cell r="D13506">
            <v>3</v>
          </cell>
          <cell r="E13506" t="str">
            <v>F</v>
          </cell>
        </row>
        <row r="13507">
          <cell r="B13507" t="str">
            <v>F800885</v>
          </cell>
          <cell r="C13507" t="str">
            <v>F800885</v>
          </cell>
          <cell r="D13507">
            <v>3</v>
          </cell>
          <cell r="E13507" t="str">
            <v>F</v>
          </cell>
        </row>
        <row r="13508">
          <cell r="B13508" t="str">
            <v>F800886</v>
          </cell>
          <cell r="C13508" t="str">
            <v>F800886</v>
          </cell>
          <cell r="D13508">
            <v>3</v>
          </cell>
          <cell r="E13508" t="str">
            <v>F</v>
          </cell>
        </row>
        <row r="13509">
          <cell r="B13509" t="str">
            <v>F800887</v>
          </cell>
          <cell r="C13509" t="str">
            <v>F800887</v>
          </cell>
          <cell r="D13509">
            <v>3</v>
          </cell>
          <cell r="E13509" t="str">
            <v>F</v>
          </cell>
        </row>
        <row r="13510">
          <cell r="B13510" t="str">
            <v>F800888</v>
          </cell>
          <cell r="C13510" t="str">
            <v>F800888</v>
          </cell>
          <cell r="D13510">
            <v>3</v>
          </cell>
          <cell r="E13510" t="str">
            <v>F</v>
          </cell>
        </row>
        <row r="13511">
          <cell r="B13511" t="str">
            <v>F800889</v>
          </cell>
          <cell r="C13511" t="str">
            <v>F800889</v>
          </cell>
          <cell r="D13511">
            <v>3</v>
          </cell>
          <cell r="E13511" t="str">
            <v>F</v>
          </cell>
        </row>
        <row r="13512">
          <cell r="B13512" t="str">
            <v>F800890</v>
          </cell>
          <cell r="C13512" t="str">
            <v>F800890</v>
          </cell>
          <cell r="D13512">
            <v>3</v>
          </cell>
          <cell r="E13512" t="str">
            <v>F</v>
          </cell>
        </row>
        <row r="13513">
          <cell r="B13513" t="str">
            <v>F800891</v>
          </cell>
          <cell r="C13513" t="str">
            <v>F800891</v>
          </cell>
          <cell r="D13513">
            <v>3</v>
          </cell>
          <cell r="E13513" t="str">
            <v>F</v>
          </cell>
        </row>
        <row r="13514">
          <cell r="B13514" t="str">
            <v>F800892</v>
          </cell>
          <cell r="C13514" t="str">
            <v>F800892</v>
          </cell>
          <cell r="D13514">
            <v>3</v>
          </cell>
          <cell r="E13514" t="str">
            <v>F</v>
          </cell>
        </row>
        <row r="13515">
          <cell r="B13515" t="str">
            <v>F800893</v>
          </cell>
          <cell r="C13515" t="str">
            <v>F800893</v>
          </cell>
          <cell r="D13515">
            <v>3</v>
          </cell>
          <cell r="E13515" t="str">
            <v>F</v>
          </cell>
        </row>
        <row r="13516">
          <cell r="B13516" t="str">
            <v>F800894</v>
          </cell>
          <cell r="C13516" t="str">
            <v>F800894</v>
          </cell>
          <cell r="D13516">
            <v>3</v>
          </cell>
          <cell r="E13516" t="str">
            <v>F</v>
          </cell>
        </row>
        <row r="13517">
          <cell r="B13517" t="str">
            <v>F800895</v>
          </cell>
          <cell r="C13517" t="str">
            <v>F800895</v>
          </cell>
          <cell r="D13517">
            <v>3</v>
          </cell>
          <cell r="E13517" t="str">
            <v>F</v>
          </cell>
        </row>
        <row r="13518">
          <cell r="B13518" t="str">
            <v>F800896</v>
          </cell>
          <cell r="C13518" t="str">
            <v>F800896</v>
          </cell>
          <cell r="D13518">
            <v>3</v>
          </cell>
          <cell r="E13518" t="str">
            <v>F</v>
          </cell>
        </row>
        <row r="13519">
          <cell r="B13519" t="str">
            <v>F800897</v>
          </cell>
          <cell r="C13519" t="str">
            <v>F800897</v>
          </cell>
          <cell r="D13519">
            <v>3</v>
          </cell>
          <cell r="E13519" t="str">
            <v>F</v>
          </cell>
        </row>
        <row r="13520">
          <cell r="B13520" t="str">
            <v>F800898</v>
          </cell>
          <cell r="C13520" t="str">
            <v>F800898</v>
          </cell>
          <cell r="D13520">
            <v>3</v>
          </cell>
          <cell r="E13520" t="str">
            <v>F</v>
          </cell>
        </row>
        <row r="13521">
          <cell r="B13521" t="str">
            <v>F800899</v>
          </cell>
          <cell r="C13521" t="str">
            <v>F800899</v>
          </cell>
          <cell r="D13521">
            <v>3</v>
          </cell>
          <cell r="E13521" t="str">
            <v>F</v>
          </cell>
        </row>
        <row r="13522">
          <cell r="B13522" t="str">
            <v>F800900</v>
          </cell>
          <cell r="C13522" t="str">
            <v>F800900</v>
          </cell>
          <cell r="D13522">
            <v>3</v>
          </cell>
          <cell r="E13522" t="str">
            <v>F</v>
          </cell>
        </row>
        <row r="13523">
          <cell r="B13523" t="str">
            <v>F800901</v>
          </cell>
          <cell r="C13523" t="str">
            <v>F800901</v>
          </cell>
          <cell r="D13523">
            <v>3</v>
          </cell>
          <cell r="E13523" t="str">
            <v>F</v>
          </cell>
        </row>
        <row r="13524">
          <cell r="B13524" t="str">
            <v>F800902</v>
          </cell>
          <cell r="C13524" t="str">
            <v>F800902</v>
          </cell>
          <cell r="D13524">
            <v>3</v>
          </cell>
          <cell r="E13524" t="str">
            <v>F</v>
          </cell>
        </row>
        <row r="13525">
          <cell r="B13525" t="str">
            <v>F800903</v>
          </cell>
          <cell r="C13525" t="str">
            <v>F800903</v>
          </cell>
          <cell r="D13525">
            <v>3</v>
          </cell>
          <cell r="E13525" t="str">
            <v>F</v>
          </cell>
        </row>
        <row r="13526">
          <cell r="B13526" t="str">
            <v>F800904</v>
          </cell>
          <cell r="C13526" t="str">
            <v>F800904</v>
          </cell>
          <cell r="D13526">
            <v>3</v>
          </cell>
          <cell r="E13526" t="str">
            <v>F</v>
          </cell>
        </row>
        <row r="13527">
          <cell r="B13527" t="str">
            <v>F800905</v>
          </cell>
          <cell r="C13527" t="str">
            <v>F800905</v>
          </cell>
          <cell r="D13527">
            <v>3</v>
          </cell>
          <cell r="E13527" t="str">
            <v>F</v>
          </cell>
        </row>
        <row r="13528">
          <cell r="B13528" t="str">
            <v>F800906</v>
          </cell>
          <cell r="C13528" t="str">
            <v>F800906</v>
          </cell>
          <cell r="D13528">
            <v>3</v>
          </cell>
          <cell r="E13528" t="str">
            <v>F</v>
          </cell>
        </row>
        <row r="13529">
          <cell r="B13529" t="str">
            <v>F800907</v>
          </cell>
          <cell r="C13529" t="str">
            <v>F800907</v>
          </cell>
          <cell r="D13529">
            <v>3</v>
          </cell>
          <cell r="E13529" t="str">
            <v>F</v>
          </cell>
        </row>
        <row r="13530">
          <cell r="B13530" t="str">
            <v>F800908</v>
          </cell>
          <cell r="C13530" t="str">
            <v>F800908</v>
          </cell>
          <cell r="D13530">
            <v>3</v>
          </cell>
          <cell r="E13530" t="str">
            <v>F</v>
          </cell>
        </row>
        <row r="13531">
          <cell r="B13531" t="str">
            <v>F800909</v>
          </cell>
          <cell r="C13531" t="str">
            <v>F800909</v>
          </cell>
          <cell r="D13531">
            <v>3</v>
          </cell>
          <cell r="E13531" t="str">
            <v>F</v>
          </cell>
        </row>
        <row r="13532">
          <cell r="B13532" t="str">
            <v>F800910</v>
          </cell>
          <cell r="C13532" t="str">
            <v>F800910</v>
          </cell>
          <cell r="D13532">
            <v>3</v>
          </cell>
          <cell r="E13532" t="str">
            <v>F</v>
          </cell>
        </row>
        <row r="13533">
          <cell r="B13533" t="str">
            <v>F800911</v>
          </cell>
          <cell r="C13533" t="str">
            <v>F800911</v>
          </cell>
          <cell r="D13533">
            <v>3</v>
          </cell>
          <cell r="E13533" t="str">
            <v>F</v>
          </cell>
        </row>
        <row r="13534">
          <cell r="B13534" t="str">
            <v>F800912</v>
          </cell>
          <cell r="C13534" t="str">
            <v>F800912</v>
          </cell>
          <cell r="D13534">
            <v>3</v>
          </cell>
          <cell r="E13534" t="str">
            <v>F</v>
          </cell>
        </row>
        <row r="13535">
          <cell r="B13535" t="str">
            <v>F800913</v>
          </cell>
          <cell r="C13535" t="str">
            <v>F800913</v>
          </cell>
          <cell r="D13535">
            <v>3</v>
          </cell>
          <cell r="E13535" t="str">
            <v>F</v>
          </cell>
        </row>
        <row r="13536">
          <cell r="B13536" t="str">
            <v>F800914</v>
          </cell>
          <cell r="C13536" t="str">
            <v>F800914</v>
          </cell>
          <cell r="D13536">
            <v>3</v>
          </cell>
          <cell r="E13536" t="str">
            <v>F</v>
          </cell>
        </row>
        <row r="13537">
          <cell r="B13537" t="str">
            <v>F800915</v>
          </cell>
          <cell r="C13537" t="str">
            <v>F800915</v>
          </cell>
          <cell r="D13537">
            <v>3</v>
          </cell>
          <cell r="E13537" t="str">
            <v>F</v>
          </cell>
        </row>
        <row r="13538">
          <cell r="B13538" t="str">
            <v>F800916</v>
          </cell>
          <cell r="C13538" t="str">
            <v>F800916</v>
          </cell>
          <cell r="D13538">
            <v>3</v>
          </cell>
          <cell r="E13538" t="str">
            <v>F</v>
          </cell>
        </row>
        <row r="13539">
          <cell r="B13539" t="str">
            <v>F800917</v>
          </cell>
          <cell r="C13539" t="str">
            <v>F800917</v>
          </cell>
          <cell r="D13539">
            <v>3</v>
          </cell>
          <cell r="E13539" t="str">
            <v>F</v>
          </cell>
        </row>
        <row r="13540">
          <cell r="B13540" t="str">
            <v>F800918</v>
          </cell>
          <cell r="C13540" t="str">
            <v>F800918</v>
          </cell>
          <cell r="D13540">
            <v>3</v>
          </cell>
          <cell r="E13540" t="str">
            <v>F</v>
          </cell>
        </row>
        <row r="13541">
          <cell r="B13541" t="str">
            <v>F800919</v>
          </cell>
          <cell r="C13541" t="str">
            <v>F800919</v>
          </cell>
          <cell r="D13541">
            <v>3</v>
          </cell>
          <cell r="E13541" t="str">
            <v>F</v>
          </cell>
        </row>
        <row r="13542">
          <cell r="B13542" t="str">
            <v>F800920</v>
          </cell>
          <cell r="C13542" t="str">
            <v>F800920</v>
          </cell>
          <cell r="D13542">
            <v>3</v>
          </cell>
          <cell r="E13542" t="str">
            <v>F</v>
          </cell>
        </row>
        <row r="13543">
          <cell r="B13543" t="str">
            <v>F800921</v>
          </cell>
          <cell r="C13543" t="str">
            <v>F800921</v>
          </cell>
          <cell r="D13543">
            <v>3</v>
          </cell>
          <cell r="E13543" t="str">
            <v>F</v>
          </cell>
        </row>
        <row r="13544">
          <cell r="B13544" t="str">
            <v>F800922</v>
          </cell>
          <cell r="C13544" t="str">
            <v>F800922</v>
          </cell>
          <cell r="D13544">
            <v>3</v>
          </cell>
          <cell r="E13544" t="str">
            <v>F</v>
          </cell>
        </row>
        <row r="13545">
          <cell r="B13545" t="str">
            <v>F800923</v>
          </cell>
          <cell r="C13545" t="str">
            <v>F800923</v>
          </cell>
          <cell r="D13545">
            <v>3</v>
          </cell>
          <cell r="E13545" t="str">
            <v>F</v>
          </cell>
        </row>
        <row r="13546">
          <cell r="B13546" t="str">
            <v>F800924</v>
          </cell>
          <cell r="C13546" t="str">
            <v>F800924</v>
          </cell>
          <cell r="D13546">
            <v>3</v>
          </cell>
          <cell r="E13546" t="str">
            <v>F</v>
          </cell>
        </row>
        <row r="13547">
          <cell r="B13547" t="str">
            <v>F800925</v>
          </cell>
          <cell r="C13547" t="str">
            <v>F800925</v>
          </cell>
          <cell r="D13547">
            <v>3</v>
          </cell>
          <cell r="E13547" t="str">
            <v>F</v>
          </cell>
        </row>
        <row r="13548">
          <cell r="B13548" t="str">
            <v>F800926</v>
          </cell>
          <cell r="C13548" t="str">
            <v>F800926</v>
          </cell>
          <cell r="D13548">
            <v>3</v>
          </cell>
          <cell r="E13548" t="str">
            <v>F</v>
          </cell>
        </row>
        <row r="13549">
          <cell r="B13549" t="str">
            <v>F800927</v>
          </cell>
          <cell r="C13549" t="str">
            <v>F800927</v>
          </cell>
          <cell r="D13549">
            <v>3</v>
          </cell>
          <cell r="E13549" t="str">
            <v>F</v>
          </cell>
        </row>
        <row r="13550">
          <cell r="B13550" t="str">
            <v>F800928</v>
          </cell>
          <cell r="C13550" t="str">
            <v>F800928</v>
          </cell>
          <cell r="D13550">
            <v>3</v>
          </cell>
          <cell r="E13550" t="str">
            <v>F</v>
          </cell>
        </row>
        <row r="13551">
          <cell r="B13551" t="str">
            <v>F800929</v>
          </cell>
          <cell r="C13551" t="str">
            <v>F800929</v>
          </cell>
          <cell r="D13551">
            <v>3</v>
          </cell>
          <cell r="E13551" t="str">
            <v>F</v>
          </cell>
        </row>
        <row r="13552">
          <cell r="B13552" t="str">
            <v>F800930</v>
          </cell>
          <cell r="C13552" t="str">
            <v>F800930</v>
          </cell>
          <cell r="D13552">
            <v>3</v>
          </cell>
          <cell r="E13552" t="str">
            <v>F</v>
          </cell>
        </row>
        <row r="13553">
          <cell r="B13553" t="str">
            <v>F800931</v>
          </cell>
          <cell r="C13553" t="str">
            <v>F800931</v>
          </cell>
          <cell r="D13553">
            <v>3</v>
          </cell>
          <cell r="E13553" t="str">
            <v>F</v>
          </cell>
        </row>
        <row r="13554">
          <cell r="B13554" t="str">
            <v>F800932</v>
          </cell>
          <cell r="C13554" t="str">
            <v>F800932</v>
          </cell>
          <cell r="D13554">
            <v>3</v>
          </cell>
          <cell r="E13554" t="str">
            <v>F</v>
          </cell>
        </row>
        <row r="13555">
          <cell r="B13555" t="str">
            <v>F800933</v>
          </cell>
          <cell r="C13555" t="str">
            <v>F800933</v>
          </cell>
          <cell r="D13555">
            <v>3</v>
          </cell>
          <cell r="E13555" t="str">
            <v>F</v>
          </cell>
        </row>
        <row r="13556">
          <cell r="B13556" t="str">
            <v>F800934</v>
          </cell>
          <cell r="C13556" t="str">
            <v>F800934</v>
          </cell>
          <cell r="D13556">
            <v>3</v>
          </cell>
          <cell r="E13556" t="str">
            <v>F</v>
          </cell>
        </row>
        <row r="13557">
          <cell r="B13557" t="str">
            <v>F800935</v>
          </cell>
          <cell r="C13557" t="str">
            <v>F800935</v>
          </cell>
          <cell r="D13557">
            <v>3</v>
          </cell>
          <cell r="E13557" t="str">
            <v>F</v>
          </cell>
        </row>
        <row r="13558">
          <cell r="B13558" t="str">
            <v>F800936</v>
          </cell>
          <cell r="C13558" t="str">
            <v>F800936</v>
          </cell>
          <cell r="D13558">
            <v>3</v>
          </cell>
          <cell r="E13558" t="str">
            <v>F</v>
          </cell>
        </row>
        <row r="13559">
          <cell r="B13559" t="str">
            <v>F800937</v>
          </cell>
          <cell r="C13559" t="str">
            <v>F800937</v>
          </cell>
          <cell r="D13559">
            <v>3</v>
          </cell>
          <cell r="E13559" t="str">
            <v>F</v>
          </cell>
        </row>
        <row r="13560">
          <cell r="B13560" t="str">
            <v>F800938</v>
          </cell>
          <cell r="C13560" t="str">
            <v>F800938</v>
          </cell>
          <cell r="D13560">
            <v>3</v>
          </cell>
          <cell r="E13560" t="str">
            <v>F</v>
          </cell>
        </row>
        <row r="13561">
          <cell r="B13561" t="str">
            <v>F800939</v>
          </cell>
          <cell r="C13561" t="str">
            <v>F800939</v>
          </cell>
          <cell r="D13561">
            <v>3</v>
          </cell>
          <cell r="E13561" t="str">
            <v>F</v>
          </cell>
        </row>
        <row r="13562">
          <cell r="B13562" t="str">
            <v>F800940</v>
          </cell>
          <cell r="C13562" t="str">
            <v>F800940</v>
          </cell>
          <cell r="D13562">
            <v>3</v>
          </cell>
          <cell r="E13562" t="str">
            <v>F</v>
          </cell>
        </row>
        <row r="13563">
          <cell r="B13563" t="str">
            <v>F800941</v>
          </cell>
          <cell r="C13563" t="str">
            <v>F800941</v>
          </cell>
          <cell r="D13563">
            <v>3</v>
          </cell>
          <cell r="E13563" t="str">
            <v>F</v>
          </cell>
        </row>
        <row r="13564">
          <cell r="B13564" t="str">
            <v>F800942</v>
          </cell>
          <cell r="C13564" t="str">
            <v>F800942</v>
          </cell>
          <cell r="D13564">
            <v>3</v>
          </cell>
          <cell r="E13564" t="str">
            <v>F</v>
          </cell>
        </row>
        <row r="13565">
          <cell r="B13565" t="str">
            <v>F800943</v>
          </cell>
          <cell r="C13565" t="str">
            <v>F800943</v>
          </cell>
          <cell r="D13565">
            <v>3</v>
          </cell>
          <cell r="E13565" t="str">
            <v>F</v>
          </cell>
        </row>
        <row r="13566">
          <cell r="B13566" t="str">
            <v>F800944</v>
          </cell>
          <cell r="C13566" t="str">
            <v>F800944</v>
          </cell>
          <cell r="D13566">
            <v>3</v>
          </cell>
          <cell r="E13566" t="str">
            <v>F</v>
          </cell>
        </row>
        <row r="13567">
          <cell r="B13567" t="str">
            <v>F800945</v>
          </cell>
          <cell r="C13567" t="str">
            <v>F800945</v>
          </cell>
          <cell r="D13567">
            <v>3</v>
          </cell>
          <cell r="E13567" t="str">
            <v>F</v>
          </cell>
        </row>
        <row r="13568">
          <cell r="B13568" t="str">
            <v>F800946</v>
          </cell>
          <cell r="C13568" t="str">
            <v>F800946</v>
          </cell>
          <cell r="D13568">
            <v>3</v>
          </cell>
          <cell r="E13568" t="str">
            <v>F</v>
          </cell>
        </row>
        <row r="13569">
          <cell r="B13569" t="str">
            <v>F800947</v>
          </cell>
          <cell r="C13569" t="str">
            <v>F800947</v>
          </cell>
          <cell r="D13569">
            <v>3</v>
          </cell>
          <cell r="E13569" t="str">
            <v>F</v>
          </cell>
        </row>
        <row r="13570">
          <cell r="B13570" t="str">
            <v>F800948</v>
          </cell>
          <cell r="C13570" t="str">
            <v>F800948</v>
          </cell>
          <cell r="D13570">
            <v>3</v>
          </cell>
          <cell r="E13570" t="str">
            <v>F</v>
          </cell>
        </row>
        <row r="13571">
          <cell r="B13571" t="str">
            <v>F800949</v>
          </cell>
          <cell r="C13571" t="str">
            <v>F800949</v>
          </cell>
          <cell r="D13571">
            <v>3</v>
          </cell>
          <cell r="E13571" t="str">
            <v>F</v>
          </cell>
        </row>
        <row r="13572">
          <cell r="B13572" t="str">
            <v>F800950</v>
          </cell>
          <cell r="C13572" t="str">
            <v>F800950</v>
          </cell>
          <cell r="D13572">
            <v>3</v>
          </cell>
          <cell r="E13572" t="str">
            <v>F</v>
          </cell>
        </row>
        <row r="13573">
          <cell r="B13573" t="str">
            <v>F800951</v>
          </cell>
          <cell r="C13573" t="str">
            <v>F800951</v>
          </cell>
          <cell r="D13573">
            <v>3</v>
          </cell>
          <cell r="E13573" t="str">
            <v>F</v>
          </cell>
        </row>
        <row r="13574">
          <cell r="B13574" t="str">
            <v>F800952</v>
          </cell>
          <cell r="C13574" t="str">
            <v>F800952</v>
          </cell>
          <cell r="D13574">
            <v>3</v>
          </cell>
          <cell r="E13574" t="str">
            <v>F</v>
          </cell>
        </row>
        <row r="13575">
          <cell r="B13575" t="str">
            <v>F800953</v>
          </cell>
          <cell r="C13575" t="str">
            <v>F800953</v>
          </cell>
          <cell r="D13575">
            <v>3</v>
          </cell>
          <cell r="E13575" t="str">
            <v>F</v>
          </cell>
        </row>
        <row r="13576">
          <cell r="B13576" t="str">
            <v>F800954</v>
          </cell>
          <cell r="C13576" t="str">
            <v>F800954</v>
          </cell>
          <cell r="D13576">
            <v>3</v>
          </cell>
          <cell r="E13576" t="str">
            <v>F</v>
          </cell>
        </row>
        <row r="13577">
          <cell r="B13577" t="str">
            <v>F800955</v>
          </cell>
          <cell r="C13577" t="str">
            <v>F800955</v>
          </cell>
          <cell r="D13577">
            <v>3</v>
          </cell>
          <cell r="E13577" t="str">
            <v>F</v>
          </cell>
        </row>
        <row r="13578">
          <cell r="B13578" t="str">
            <v>F800956</v>
          </cell>
          <cell r="C13578" t="str">
            <v>F800956</v>
          </cell>
          <cell r="D13578">
            <v>3</v>
          </cell>
          <cell r="E13578" t="str">
            <v>F</v>
          </cell>
        </row>
        <row r="13579">
          <cell r="B13579" t="str">
            <v>F800957</v>
          </cell>
          <cell r="C13579" t="str">
            <v>F800957</v>
          </cell>
          <cell r="D13579">
            <v>3</v>
          </cell>
          <cell r="E13579" t="str">
            <v>F</v>
          </cell>
        </row>
        <row r="13580">
          <cell r="B13580" t="str">
            <v>F800958</v>
          </cell>
          <cell r="C13580" t="str">
            <v>F800958</v>
          </cell>
          <cell r="D13580">
            <v>3</v>
          </cell>
          <cell r="E13580" t="str">
            <v>F</v>
          </cell>
        </row>
        <row r="13581">
          <cell r="B13581" t="str">
            <v>F800959</v>
          </cell>
          <cell r="C13581" t="str">
            <v>F800959</v>
          </cell>
          <cell r="D13581">
            <v>3</v>
          </cell>
          <cell r="E13581" t="str">
            <v>F</v>
          </cell>
        </row>
        <row r="13582">
          <cell r="B13582" t="str">
            <v>F800960</v>
          </cell>
          <cell r="C13582" t="str">
            <v>F800960</v>
          </cell>
          <cell r="D13582">
            <v>3</v>
          </cell>
          <cell r="E13582" t="str">
            <v>F</v>
          </cell>
        </row>
        <row r="13583">
          <cell r="B13583" t="str">
            <v>F800961</v>
          </cell>
          <cell r="C13583" t="str">
            <v>F800961</v>
          </cell>
          <cell r="D13583">
            <v>3</v>
          </cell>
          <cell r="E13583" t="str">
            <v>F</v>
          </cell>
        </row>
        <row r="13584">
          <cell r="B13584" t="str">
            <v>F800962</v>
          </cell>
          <cell r="C13584" t="str">
            <v>F800962</v>
          </cell>
          <cell r="D13584">
            <v>3</v>
          </cell>
          <cell r="E13584" t="str">
            <v>F</v>
          </cell>
        </row>
        <row r="13585">
          <cell r="B13585" t="str">
            <v>F800963</v>
          </cell>
          <cell r="C13585" t="str">
            <v>F800963</v>
          </cell>
          <cell r="D13585">
            <v>3</v>
          </cell>
          <cell r="E13585" t="str">
            <v>F</v>
          </cell>
        </row>
        <row r="13586">
          <cell r="B13586" t="str">
            <v>F800964</v>
          </cell>
          <cell r="C13586" t="str">
            <v>F800964</v>
          </cell>
          <cell r="D13586">
            <v>3</v>
          </cell>
          <cell r="E13586" t="str">
            <v>F</v>
          </cell>
        </row>
        <row r="13587">
          <cell r="B13587" t="str">
            <v>F800965</v>
          </cell>
          <cell r="C13587" t="str">
            <v>F800965</v>
          </cell>
          <cell r="D13587">
            <v>3</v>
          </cell>
          <cell r="E13587" t="str">
            <v>F</v>
          </cell>
        </row>
        <row r="13588">
          <cell r="B13588" t="str">
            <v>F800966</v>
          </cell>
          <cell r="C13588" t="str">
            <v>F800966</v>
          </cell>
          <cell r="D13588">
            <v>3</v>
          </cell>
          <cell r="E13588" t="str">
            <v>F</v>
          </cell>
        </row>
        <row r="13589">
          <cell r="B13589" t="str">
            <v>F800967</v>
          </cell>
          <cell r="C13589" t="str">
            <v>F800967</v>
          </cell>
          <cell r="D13589">
            <v>3</v>
          </cell>
          <cell r="E13589" t="str">
            <v>F</v>
          </cell>
        </row>
        <row r="13590">
          <cell r="B13590" t="str">
            <v>F800968</v>
          </cell>
          <cell r="C13590" t="str">
            <v>F800968</v>
          </cell>
          <cell r="D13590">
            <v>3</v>
          </cell>
          <cell r="E13590" t="str">
            <v>F</v>
          </cell>
        </row>
        <row r="13591">
          <cell r="B13591" t="str">
            <v>F800969</v>
          </cell>
          <cell r="C13591" t="str">
            <v>F800969</v>
          </cell>
          <cell r="D13591">
            <v>3</v>
          </cell>
          <cell r="E13591" t="str">
            <v>F</v>
          </cell>
        </row>
        <row r="13592">
          <cell r="B13592" t="str">
            <v>F800970</v>
          </cell>
          <cell r="C13592" t="str">
            <v>F800970</v>
          </cell>
          <cell r="D13592">
            <v>3</v>
          </cell>
          <cell r="E13592" t="str">
            <v>F</v>
          </cell>
        </row>
        <row r="13593">
          <cell r="B13593" t="str">
            <v>F800971</v>
          </cell>
          <cell r="C13593" t="str">
            <v>F800971</v>
          </cell>
          <cell r="D13593">
            <v>3</v>
          </cell>
          <cell r="E13593" t="str">
            <v>F</v>
          </cell>
        </row>
        <row r="13594">
          <cell r="B13594" t="str">
            <v>F800972</v>
          </cell>
          <cell r="C13594" t="str">
            <v>F800972</v>
          </cell>
          <cell r="D13594">
            <v>3</v>
          </cell>
          <cell r="E13594" t="str">
            <v>F</v>
          </cell>
        </row>
        <row r="13595">
          <cell r="B13595" t="str">
            <v>F800973</v>
          </cell>
          <cell r="C13595" t="str">
            <v>F800973</v>
          </cell>
          <cell r="D13595">
            <v>3</v>
          </cell>
          <cell r="E13595" t="str">
            <v>F</v>
          </cell>
        </row>
        <row r="13596">
          <cell r="B13596" t="str">
            <v>F800974</v>
          </cell>
          <cell r="C13596" t="str">
            <v>F800974</v>
          </cell>
          <cell r="D13596">
            <v>3</v>
          </cell>
          <cell r="E13596" t="str">
            <v>F</v>
          </cell>
        </row>
        <row r="13597">
          <cell r="B13597" t="str">
            <v>F800975</v>
          </cell>
          <cell r="C13597" t="str">
            <v>F800975</v>
          </cell>
          <cell r="D13597">
            <v>3</v>
          </cell>
          <cell r="E13597" t="str">
            <v>F</v>
          </cell>
        </row>
        <row r="13598">
          <cell r="B13598" t="str">
            <v>F800976</v>
          </cell>
          <cell r="C13598" t="str">
            <v>F800976</v>
          </cell>
          <cell r="D13598">
            <v>3</v>
          </cell>
          <cell r="E13598" t="str">
            <v>F</v>
          </cell>
        </row>
        <row r="13599">
          <cell r="B13599" t="str">
            <v>F800977</v>
          </cell>
          <cell r="C13599" t="str">
            <v>F800977</v>
          </cell>
          <cell r="D13599">
            <v>3</v>
          </cell>
          <cell r="E13599" t="str">
            <v>F</v>
          </cell>
        </row>
        <row r="13600">
          <cell r="B13600" t="str">
            <v>F800978</v>
          </cell>
          <cell r="C13600" t="str">
            <v>F800978</v>
          </cell>
          <cell r="D13600">
            <v>3</v>
          </cell>
          <cell r="E13600" t="str">
            <v>F</v>
          </cell>
        </row>
        <row r="13601">
          <cell r="B13601" t="str">
            <v>F800979</v>
          </cell>
          <cell r="C13601" t="str">
            <v>F800979</v>
          </cell>
          <cell r="D13601">
            <v>3</v>
          </cell>
          <cell r="E13601" t="str">
            <v>F</v>
          </cell>
        </row>
        <row r="13602">
          <cell r="B13602" t="str">
            <v>F800980</v>
          </cell>
          <cell r="C13602" t="str">
            <v>F800980</v>
          </cell>
          <cell r="D13602">
            <v>3</v>
          </cell>
          <cell r="E13602" t="str">
            <v>F</v>
          </cell>
        </row>
        <row r="13603">
          <cell r="B13603" t="str">
            <v>F800981</v>
          </cell>
          <cell r="C13603" t="str">
            <v>F800981</v>
          </cell>
          <cell r="D13603">
            <v>3</v>
          </cell>
          <cell r="E13603" t="str">
            <v>F</v>
          </cell>
        </row>
        <row r="13604">
          <cell r="B13604" t="str">
            <v>F800982</v>
          </cell>
          <cell r="C13604" t="str">
            <v>F800982</v>
          </cell>
          <cell r="D13604">
            <v>3</v>
          </cell>
          <cell r="E13604" t="str">
            <v>F</v>
          </cell>
        </row>
        <row r="13605">
          <cell r="B13605" t="str">
            <v>F800983</v>
          </cell>
          <cell r="C13605" t="str">
            <v>F800983</v>
          </cell>
          <cell r="D13605">
            <v>3</v>
          </cell>
          <cell r="E13605" t="str">
            <v>F</v>
          </cell>
        </row>
        <row r="13606">
          <cell r="B13606" t="str">
            <v>F800984</v>
          </cell>
          <cell r="C13606" t="str">
            <v>F800984</v>
          </cell>
          <cell r="D13606">
            <v>3</v>
          </cell>
          <cell r="E13606" t="str">
            <v>F</v>
          </cell>
        </row>
        <row r="13607">
          <cell r="B13607" t="str">
            <v>F800985</v>
          </cell>
          <cell r="C13607" t="str">
            <v>F800985</v>
          </cell>
          <cell r="D13607">
            <v>3</v>
          </cell>
          <cell r="E13607" t="str">
            <v>F</v>
          </cell>
        </row>
        <row r="13608">
          <cell r="B13608" t="str">
            <v>F800986</v>
          </cell>
          <cell r="C13608" t="str">
            <v>F800986</v>
          </cell>
          <cell r="D13608">
            <v>3</v>
          </cell>
          <cell r="E13608" t="str">
            <v>F</v>
          </cell>
        </row>
        <row r="13609">
          <cell r="B13609" t="str">
            <v>F800987</v>
          </cell>
          <cell r="C13609" t="str">
            <v>F800987</v>
          </cell>
          <cell r="D13609">
            <v>3</v>
          </cell>
          <cell r="E13609" t="str">
            <v>F</v>
          </cell>
        </row>
        <row r="13610">
          <cell r="B13610" t="str">
            <v>F800988</v>
          </cell>
          <cell r="C13610" t="str">
            <v>F800988</v>
          </cell>
          <cell r="D13610">
            <v>3</v>
          </cell>
          <cell r="E13610" t="str">
            <v>F</v>
          </cell>
        </row>
        <row r="13611">
          <cell r="B13611" t="str">
            <v>F800989</v>
          </cell>
          <cell r="C13611" t="str">
            <v>F800989</v>
          </cell>
          <cell r="D13611">
            <v>3</v>
          </cell>
          <cell r="E13611" t="str">
            <v>F</v>
          </cell>
        </row>
        <row r="13612">
          <cell r="B13612" t="str">
            <v>F800990</v>
          </cell>
          <cell r="C13612" t="str">
            <v>F800990</v>
          </cell>
          <cell r="D13612">
            <v>3</v>
          </cell>
          <cell r="E13612" t="str">
            <v>F</v>
          </cell>
        </row>
        <row r="13613">
          <cell r="B13613" t="str">
            <v>F800991</v>
          </cell>
          <cell r="C13613" t="str">
            <v>F800991</v>
          </cell>
          <cell r="D13613">
            <v>3</v>
          </cell>
          <cell r="E13613" t="str">
            <v>F</v>
          </cell>
        </row>
        <row r="13614">
          <cell r="B13614" t="str">
            <v>F800992</v>
          </cell>
          <cell r="C13614" t="str">
            <v>F800992</v>
          </cell>
          <cell r="D13614">
            <v>3</v>
          </cell>
          <cell r="E13614" t="str">
            <v>F</v>
          </cell>
        </row>
        <row r="13615">
          <cell r="B13615" t="str">
            <v>F800993</v>
          </cell>
          <cell r="C13615" t="str">
            <v>F800993</v>
          </cell>
          <cell r="D13615">
            <v>3</v>
          </cell>
          <cell r="E13615" t="str">
            <v>F</v>
          </cell>
        </row>
        <row r="13616">
          <cell r="B13616" t="str">
            <v>F800994</v>
          </cell>
          <cell r="C13616" t="str">
            <v>F800994</v>
          </cell>
          <cell r="D13616">
            <v>3</v>
          </cell>
          <cell r="E13616" t="str">
            <v>F</v>
          </cell>
        </row>
        <row r="13617">
          <cell r="B13617" t="str">
            <v>F800995</v>
          </cell>
          <cell r="C13617" t="str">
            <v>F800995</v>
          </cell>
          <cell r="D13617">
            <v>3</v>
          </cell>
          <cell r="E13617" t="str">
            <v>F</v>
          </cell>
        </row>
        <row r="13618">
          <cell r="B13618" t="str">
            <v>F800996</v>
          </cell>
          <cell r="C13618" t="str">
            <v>F800996</v>
          </cell>
          <cell r="D13618">
            <v>3</v>
          </cell>
          <cell r="E13618" t="str">
            <v>F</v>
          </cell>
        </row>
        <row r="13619">
          <cell r="B13619" t="str">
            <v>F800997</v>
          </cell>
          <cell r="C13619" t="str">
            <v>F800997</v>
          </cell>
          <cell r="D13619">
            <v>3</v>
          </cell>
          <cell r="E13619" t="str">
            <v>F</v>
          </cell>
        </row>
        <row r="13620">
          <cell r="B13620" t="str">
            <v>F800998</v>
          </cell>
          <cell r="C13620" t="str">
            <v>F800998</v>
          </cell>
          <cell r="D13620">
            <v>3</v>
          </cell>
          <cell r="E13620" t="str">
            <v>F</v>
          </cell>
        </row>
        <row r="13621">
          <cell r="B13621" t="str">
            <v>F800999</v>
          </cell>
          <cell r="C13621" t="str">
            <v>F800999</v>
          </cell>
          <cell r="D13621">
            <v>3</v>
          </cell>
          <cell r="E13621" t="str">
            <v>F</v>
          </cell>
        </row>
        <row r="13622">
          <cell r="B13622" t="str">
            <v>F801000</v>
          </cell>
          <cell r="C13622" t="str">
            <v>F801000</v>
          </cell>
          <cell r="D13622">
            <v>3</v>
          </cell>
          <cell r="E13622" t="str">
            <v>F</v>
          </cell>
        </row>
        <row r="13623">
          <cell r="B13623" t="str">
            <v>F801001</v>
          </cell>
          <cell r="C13623" t="str">
            <v>F801001</v>
          </cell>
          <cell r="D13623">
            <v>3</v>
          </cell>
          <cell r="E13623" t="str">
            <v>F</v>
          </cell>
        </row>
        <row r="13624">
          <cell r="B13624" t="str">
            <v>F801002</v>
          </cell>
          <cell r="C13624" t="str">
            <v>F801002</v>
          </cell>
          <cell r="D13624">
            <v>3</v>
          </cell>
          <cell r="E13624" t="str">
            <v>F</v>
          </cell>
        </row>
        <row r="13625">
          <cell r="B13625" t="str">
            <v>F801003</v>
          </cell>
          <cell r="C13625" t="str">
            <v>F801003</v>
          </cell>
          <cell r="D13625">
            <v>3</v>
          </cell>
          <cell r="E13625" t="str">
            <v>F</v>
          </cell>
        </row>
        <row r="13626">
          <cell r="B13626" t="str">
            <v>F801004</v>
          </cell>
          <cell r="C13626" t="str">
            <v>F801004</v>
          </cell>
          <cell r="D13626">
            <v>3</v>
          </cell>
          <cell r="E13626" t="str">
            <v>F</v>
          </cell>
        </row>
        <row r="13627">
          <cell r="B13627" t="str">
            <v>F801005</v>
          </cell>
          <cell r="C13627" t="str">
            <v>F801005</v>
          </cell>
          <cell r="D13627">
            <v>3</v>
          </cell>
          <cell r="E13627" t="str">
            <v>F</v>
          </cell>
        </row>
        <row r="13628">
          <cell r="B13628" t="str">
            <v>F801006</v>
          </cell>
          <cell r="C13628" t="str">
            <v>F801006</v>
          </cell>
          <cell r="D13628">
            <v>3</v>
          </cell>
          <cell r="E13628" t="str">
            <v>F</v>
          </cell>
        </row>
        <row r="13629">
          <cell r="B13629" t="str">
            <v>F801007</v>
          </cell>
          <cell r="C13629" t="str">
            <v>F801007</v>
          </cell>
          <cell r="D13629">
            <v>3</v>
          </cell>
          <cell r="E13629" t="str">
            <v>F</v>
          </cell>
        </row>
        <row r="13630">
          <cell r="B13630" t="str">
            <v>F801008</v>
          </cell>
          <cell r="C13630" t="str">
            <v>F801008</v>
          </cell>
          <cell r="D13630">
            <v>3</v>
          </cell>
          <cell r="E13630" t="str">
            <v>F</v>
          </cell>
        </row>
        <row r="13631">
          <cell r="B13631" t="str">
            <v>F801009</v>
          </cell>
          <cell r="C13631" t="str">
            <v>F801009</v>
          </cell>
          <cell r="D13631">
            <v>3</v>
          </cell>
          <cell r="E13631" t="str">
            <v>F</v>
          </cell>
        </row>
        <row r="13632">
          <cell r="B13632" t="str">
            <v>F801010</v>
          </cell>
          <cell r="C13632" t="str">
            <v>F801010</v>
          </cell>
          <cell r="D13632">
            <v>3</v>
          </cell>
          <cell r="E13632" t="str">
            <v>F</v>
          </cell>
        </row>
        <row r="13633">
          <cell r="B13633" t="str">
            <v>F801011</v>
          </cell>
          <cell r="C13633" t="str">
            <v>F801011</v>
          </cell>
          <cell r="D13633">
            <v>3</v>
          </cell>
          <cell r="E13633" t="str">
            <v>F</v>
          </cell>
        </row>
        <row r="13634">
          <cell r="B13634" t="str">
            <v>F801012</v>
          </cell>
          <cell r="C13634" t="str">
            <v>F801012</v>
          </cell>
          <cell r="D13634">
            <v>3</v>
          </cell>
          <cell r="E13634" t="str">
            <v>F</v>
          </cell>
        </row>
        <row r="13635">
          <cell r="B13635" t="str">
            <v>F801013</v>
          </cell>
          <cell r="C13635" t="str">
            <v>F801013</v>
          </cell>
          <cell r="D13635">
            <v>3</v>
          </cell>
          <cell r="E13635" t="str">
            <v>F</v>
          </cell>
        </row>
        <row r="13636">
          <cell r="B13636" t="str">
            <v>F801014</v>
          </cell>
          <cell r="C13636" t="str">
            <v>F801014</v>
          </cell>
          <cell r="D13636">
            <v>3</v>
          </cell>
          <cell r="E13636" t="str">
            <v>F</v>
          </cell>
        </row>
        <row r="13637">
          <cell r="B13637" t="str">
            <v>F801015</v>
          </cell>
          <cell r="C13637" t="str">
            <v>F801015</v>
          </cell>
          <cell r="D13637">
            <v>3</v>
          </cell>
          <cell r="E13637" t="str">
            <v>F</v>
          </cell>
        </row>
        <row r="13638">
          <cell r="B13638" t="str">
            <v>F801016</v>
          </cell>
          <cell r="C13638" t="str">
            <v>F801016</v>
          </cell>
          <cell r="D13638">
            <v>3</v>
          </cell>
          <cell r="E13638" t="str">
            <v>F</v>
          </cell>
        </row>
        <row r="13639">
          <cell r="B13639" t="str">
            <v>F801017</v>
          </cell>
          <cell r="C13639" t="str">
            <v>F801017</v>
          </cell>
          <cell r="D13639">
            <v>3</v>
          </cell>
          <cell r="E13639" t="str">
            <v>F</v>
          </cell>
        </row>
        <row r="13640">
          <cell r="B13640" t="str">
            <v>F801018</v>
          </cell>
          <cell r="C13640" t="str">
            <v>F801018</v>
          </cell>
          <cell r="D13640">
            <v>3</v>
          </cell>
          <cell r="E13640" t="str">
            <v>F</v>
          </cell>
        </row>
        <row r="13641">
          <cell r="B13641" t="str">
            <v>F801019</v>
          </cell>
          <cell r="C13641" t="str">
            <v>F801019</v>
          </cell>
          <cell r="D13641">
            <v>3</v>
          </cell>
          <cell r="E13641" t="str">
            <v>F</v>
          </cell>
        </row>
        <row r="13642">
          <cell r="B13642" t="str">
            <v>F801020</v>
          </cell>
          <cell r="C13642" t="str">
            <v>F801020</v>
          </cell>
          <cell r="D13642">
            <v>3</v>
          </cell>
          <cell r="E13642" t="str">
            <v>F</v>
          </cell>
        </row>
        <row r="13643">
          <cell r="B13643" t="str">
            <v>F801021</v>
          </cell>
          <cell r="C13643" t="str">
            <v>F801021</v>
          </cell>
          <cell r="D13643">
            <v>3</v>
          </cell>
          <cell r="E13643" t="str">
            <v>F</v>
          </cell>
        </row>
        <row r="13644">
          <cell r="B13644" t="str">
            <v>F801022</v>
          </cell>
          <cell r="C13644" t="str">
            <v>F801022</v>
          </cell>
          <cell r="D13644">
            <v>3</v>
          </cell>
          <cell r="E13644" t="str">
            <v>F</v>
          </cell>
        </row>
        <row r="13645">
          <cell r="B13645" t="str">
            <v>F801023</v>
          </cell>
          <cell r="C13645" t="str">
            <v>F801023</v>
          </cell>
          <cell r="D13645">
            <v>3</v>
          </cell>
          <cell r="E13645" t="str">
            <v>F</v>
          </cell>
        </row>
        <row r="13646">
          <cell r="B13646" t="str">
            <v>F801024</v>
          </cell>
          <cell r="C13646" t="str">
            <v>F801024</v>
          </cell>
          <cell r="D13646">
            <v>3</v>
          </cell>
          <cell r="E13646" t="str">
            <v>F</v>
          </cell>
        </row>
        <row r="13647">
          <cell r="B13647" t="str">
            <v>F801025</v>
          </cell>
          <cell r="C13647" t="str">
            <v>F801025</v>
          </cell>
          <cell r="D13647">
            <v>3</v>
          </cell>
          <cell r="E13647" t="str">
            <v>F</v>
          </cell>
        </row>
        <row r="13648">
          <cell r="B13648" t="str">
            <v>F801026</v>
          </cell>
          <cell r="C13648" t="str">
            <v>F801026</v>
          </cell>
          <cell r="D13648">
            <v>3</v>
          </cell>
          <cell r="E13648" t="str">
            <v>F</v>
          </cell>
        </row>
        <row r="13649">
          <cell r="B13649" t="str">
            <v>F801027</v>
          </cell>
          <cell r="C13649" t="str">
            <v>F801027</v>
          </cell>
          <cell r="D13649">
            <v>3</v>
          </cell>
          <cell r="E13649" t="str">
            <v>F</v>
          </cell>
        </row>
        <row r="13650">
          <cell r="B13650" t="str">
            <v>F801028</v>
          </cell>
          <cell r="C13650" t="str">
            <v>F801028</v>
          </cell>
          <cell r="D13650">
            <v>3</v>
          </cell>
          <cell r="E13650" t="str">
            <v>F</v>
          </cell>
        </row>
        <row r="13651">
          <cell r="B13651" t="str">
            <v>F801029</v>
          </cell>
          <cell r="C13651" t="str">
            <v>F801029</v>
          </cell>
          <cell r="D13651">
            <v>3</v>
          </cell>
          <cell r="E13651" t="str">
            <v>F</v>
          </cell>
        </row>
        <row r="13652">
          <cell r="B13652" t="str">
            <v>F801030</v>
          </cell>
          <cell r="C13652" t="str">
            <v>F801030</v>
          </cell>
          <cell r="D13652">
            <v>3</v>
          </cell>
          <cell r="E13652" t="str">
            <v>F</v>
          </cell>
        </row>
        <row r="13653">
          <cell r="B13653" t="str">
            <v>F801031</v>
          </cell>
          <cell r="C13653" t="str">
            <v>F801031</v>
          </cell>
          <cell r="D13653">
            <v>3</v>
          </cell>
          <cell r="E13653" t="str">
            <v>F</v>
          </cell>
        </row>
        <row r="13654">
          <cell r="B13654" t="str">
            <v>F801032</v>
          </cell>
          <cell r="C13654" t="str">
            <v>F801032</v>
          </cell>
          <cell r="D13654">
            <v>3</v>
          </cell>
          <cell r="E13654" t="str">
            <v>F</v>
          </cell>
        </row>
        <row r="13655">
          <cell r="B13655" t="str">
            <v>F801033</v>
          </cell>
          <cell r="C13655" t="str">
            <v>F801033</v>
          </cell>
          <cell r="D13655">
            <v>3</v>
          </cell>
          <cell r="E13655" t="str">
            <v>F</v>
          </cell>
        </row>
        <row r="13656">
          <cell r="B13656" t="str">
            <v>F801034</v>
          </cell>
          <cell r="C13656" t="str">
            <v>F801034</v>
          </cell>
          <cell r="D13656">
            <v>3</v>
          </cell>
          <cell r="E13656" t="str">
            <v>F</v>
          </cell>
        </row>
        <row r="13657">
          <cell r="B13657" t="str">
            <v>F801035</v>
          </cell>
          <cell r="C13657" t="str">
            <v>F801035</v>
          </cell>
          <cell r="D13657">
            <v>3</v>
          </cell>
          <cell r="E13657" t="str">
            <v>F</v>
          </cell>
        </row>
        <row r="13658">
          <cell r="B13658" t="str">
            <v>F801036</v>
          </cell>
          <cell r="C13658" t="str">
            <v>F801036</v>
          </cell>
          <cell r="D13658">
            <v>3</v>
          </cell>
          <cell r="E13658" t="str">
            <v>F</v>
          </cell>
        </row>
        <row r="13659">
          <cell r="B13659" t="str">
            <v>F801037</v>
          </cell>
          <cell r="C13659" t="str">
            <v>F801037</v>
          </cell>
          <cell r="D13659">
            <v>3</v>
          </cell>
          <cell r="E13659" t="str">
            <v>F</v>
          </cell>
        </row>
        <row r="13660">
          <cell r="B13660" t="str">
            <v>F801038</v>
          </cell>
          <cell r="C13660" t="str">
            <v>F801038</v>
          </cell>
          <cell r="D13660">
            <v>3</v>
          </cell>
          <cell r="E13660" t="str">
            <v>F</v>
          </cell>
        </row>
        <row r="13661">
          <cell r="B13661" t="str">
            <v>F801039</v>
          </cell>
          <cell r="C13661" t="str">
            <v>F801039</v>
          </cell>
          <cell r="D13661">
            <v>3</v>
          </cell>
          <cell r="E13661" t="str">
            <v>F</v>
          </cell>
        </row>
        <row r="13662">
          <cell r="B13662" t="str">
            <v>F801040</v>
          </cell>
          <cell r="C13662" t="str">
            <v>F801040</v>
          </cell>
          <cell r="D13662">
            <v>3</v>
          </cell>
          <cell r="E13662" t="str">
            <v>F</v>
          </cell>
        </row>
        <row r="13663">
          <cell r="B13663" t="str">
            <v>F801041</v>
          </cell>
          <cell r="C13663" t="str">
            <v>F801041</v>
          </cell>
          <cell r="D13663">
            <v>3</v>
          </cell>
          <cell r="E13663" t="str">
            <v>F</v>
          </cell>
        </row>
        <row r="13664">
          <cell r="B13664" t="str">
            <v>F801042</v>
          </cell>
          <cell r="C13664" t="str">
            <v>F801042</v>
          </cell>
          <cell r="D13664">
            <v>3</v>
          </cell>
          <cell r="E13664" t="str">
            <v>F</v>
          </cell>
        </row>
        <row r="13665">
          <cell r="B13665" t="str">
            <v>F801043</v>
          </cell>
          <cell r="C13665" t="str">
            <v>F801043</v>
          </cell>
          <cell r="D13665">
            <v>3</v>
          </cell>
          <cell r="E13665" t="str">
            <v>F</v>
          </cell>
        </row>
        <row r="13666">
          <cell r="B13666" t="str">
            <v>F801044</v>
          </cell>
          <cell r="C13666" t="str">
            <v>F801044</v>
          </cell>
          <cell r="D13666">
            <v>3</v>
          </cell>
          <cell r="E13666" t="str">
            <v>F</v>
          </cell>
        </row>
        <row r="13667">
          <cell r="B13667" t="str">
            <v>F801045</v>
          </cell>
          <cell r="C13667" t="str">
            <v>F801045</v>
          </cell>
          <cell r="D13667">
            <v>3</v>
          </cell>
          <cell r="E13667" t="str">
            <v>F</v>
          </cell>
        </row>
        <row r="13668">
          <cell r="B13668" t="str">
            <v>F801046</v>
          </cell>
          <cell r="C13668" t="str">
            <v>F801046</v>
          </cell>
          <cell r="D13668">
            <v>3</v>
          </cell>
          <cell r="E13668" t="str">
            <v>F</v>
          </cell>
        </row>
        <row r="13669">
          <cell r="B13669" t="str">
            <v>F801047</v>
          </cell>
          <cell r="C13669" t="str">
            <v>F801047</v>
          </cell>
          <cell r="D13669">
            <v>3</v>
          </cell>
          <cell r="E13669" t="str">
            <v>F</v>
          </cell>
        </row>
        <row r="13670">
          <cell r="B13670" t="str">
            <v>F801048</v>
          </cell>
          <cell r="C13670" t="str">
            <v>F801048</v>
          </cell>
          <cell r="D13670">
            <v>3</v>
          </cell>
          <cell r="E13670" t="str">
            <v>F</v>
          </cell>
        </row>
        <row r="13671">
          <cell r="B13671" t="str">
            <v>F801049</v>
          </cell>
          <cell r="C13671" t="str">
            <v>F801049</v>
          </cell>
          <cell r="D13671">
            <v>3</v>
          </cell>
          <cell r="E13671" t="str">
            <v>F</v>
          </cell>
        </row>
        <row r="13672">
          <cell r="B13672" t="str">
            <v>F801050</v>
          </cell>
          <cell r="C13672" t="str">
            <v>F801050</v>
          </cell>
          <cell r="D13672">
            <v>3</v>
          </cell>
          <cell r="E13672" t="str">
            <v>F</v>
          </cell>
        </row>
        <row r="13673">
          <cell r="B13673" t="str">
            <v>F801051</v>
          </cell>
          <cell r="C13673" t="str">
            <v>F801051</v>
          </cell>
          <cell r="D13673">
            <v>3</v>
          </cell>
          <cell r="E13673" t="str">
            <v>F</v>
          </cell>
        </row>
        <row r="13674">
          <cell r="B13674" t="str">
            <v>F801052</v>
          </cell>
          <cell r="C13674" t="str">
            <v>F801052</v>
          </cell>
          <cell r="D13674">
            <v>3</v>
          </cell>
          <cell r="E13674" t="str">
            <v>F</v>
          </cell>
        </row>
        <row r="13675">
          <cell r="B13675" t="str">
            <v>F801053</v>
          </cell>
          <cell r="C13675" t="str">
            <v>F801053</v>
          </cell>
          <cell r="D13675">
            <v>3</v>
          </cell>
          <cell r="E13675" t="str">
            <v>F</v>
          </cell>
        </row>
        <row r="13676">
          <cell r="B13676" t="str">
            <v>F801054</v>
          </cell>
          <cell r="C13676" t="str">
            <v>F801054</v>
          </cell>
          <cell r="D13676">
            <v>3</v>
          </cell>
          <cell r="E13676" t="str">
            <v>F</v>
          </cell>
        </row>
        <row r="13677">
          <cell r="B13677" t="str">
            <v>F801055</v>
          </cell>
          <cell r="C13677" t="str">
            <v>F801055</v>
          </cell>
          <cell r="D13677">
            <v>3</v>
          </cell>
          <cell r="E13677" t="str">
            <v>F</v>
          </cell>
        </row>
        <row r="13678">
          <cell r="B13678" t="str">
            <v>F801056</v>
          </cell>
          <cell r="C13678" t="str">
            <v>F801056</v>
          </cell>
          <cell r="D13678">
            <v>3</v>
          </cell>
          <cell r="E13678" t="str">
            <v>F</v>
          </cell>
        </row>
        <row r="13679">
          <cell r="B13679" t="str">
            <v>F801057</v>
          </cell>
          <cell r="C13679" t="str">
            <v>F801057</v>
          </cell>
          <cell r="D13679">
            <v>3</v>
          </cell>
          <cell r="E13679" t="str">
            <v>F</v>
          </cell>
        </row>
        <row r="13680">
          <cell r="B13680" t="str">
            <v>F801058</v>
          </cell>
          <cell r="C13680" t="str">
            <v>F801058</v>
          </cell>
          <cell r="D13680">
            <v>3</v>
          </cell>
          <cell r="E13680" t="str">
            <v>F</v>
          </cell>
        </row>
        <row r="13681">
          <cell r="B13681" t="str">
            <v>F801059</v>
          </cell>
          <cell r="C13681" t="str">
            <v>F801059</v>
          </cell>
          <cell r="D13681">
            <v>3</v>
          </cell>
          <cell r="E13681" t="str">
            <v>F</v>
          </cell>
        </row>
        <row r="13682">
          <cell r="B13682" t="str">
            <v>F801060</v>
          </cell>
          <cell r="C13682" t="str">
            <v>F801060</v>
          </cell>
          <cell r="D13682">
            <v>3</v>
          </cell>
          <cell r="E13682" t="str">
            <v>F</v>
          </cell>
        </row>
        <row r="13683">
          <cell r="B13683" t="str">
            <v>F801061</v>
          </cell>
          <cell r="C13683" t="str">
            <v>F801061</v>
          </cell>
          <cell r="D13683">
            <v>3</v>
          </cell>
          <cell r="E13683" t="str">
            <v>F</v>
          </cell>
        </row>
        <row r="13684">
          <cell r="B13684" t="str">
            <v>F801062</v>
          </cell>
          <cell r="C13684" t="str">
            <v>F801062</v>
          </cell>
          <cell r="D13684">
            <v>3</v>
          </cell>
          <cell r="E13684" t="str">
            <v>F</v>
          </cell>
        </row>
        <row r="13685">
          <cell r="B13685" t="str">
            <v>F801063</v>
          </cell>
          <cell r="C13685" t="str">
            <v>F801063</v>
          </cell>
          <cell r="D13685">
            <v>3</v>
          </cell>
          <cell r="E13685" t="str">
            <v>F</v>
          </cell>
        </row>
        <row r="13686">
          <cell r="B13686" t="str">
            <v>F801064</v>
          </cell>
          <cell r="C13686" t="str">
            <v>F801064</v>
          </cell>
          <cell r="D13686">
            <v>3</v>
          </cell>
          <cell r="E13686" t="str">
            <v>F</v>
          </cell>
        </row>
        <row r="13687">
          <cell r="B13687" t="str">
            <v>F801065</v>
          </cell>
          <cell r="C13687" t="str">
            <v>F801065</v>
          </cell>
          <cell r="D13687">
            <v>3</v>
          </cell>
          <cell r="E13687" t="str">
            <v>F</v>
          </cell>
        </row>
        <row r="13688">
          <cell r="B13688" t="str">
            <v>F801066</v>
          </cell>
          <cell r="C13688" t="str">
            <v>F801066</v>
          </cell>
          <cell r="D13688">
            <v>3</v>
          </cell>
          <cell r="E13688" t="str">
            <v>F</v>
          </cell>
        </row>
        <row r="13689">
          <cell r="B13689" t="str">
            <v>F801067</v>
          </cell>
          <cell r="C13689" t="str">
            <v>F801067</v>
          </cell>
          <cell r="D13689">
            <v>3</v>
          </cell>
          <cell r="E13689" t="str">
            <v>F</v>
          </cell>
        </row>
        <row r="13690">
          <cell r="B13690" t="str">
            <v>F801068</v>
          </cell>
          <cell r="C13690" t="str">
            <v>F801068</v>
          </cell>
          <cell r="D13690">
            <v>3</v>
          </cell>
          <cell r="E13690" t="str">
            <v>F</v>
          </cell>
        </row>
        <row r="13691">
          <cell r="B13691" t="str">
            <v>F801069</v>
          </cell>
          <cell r="C13691" t="str">
            <v>F801069</v>
          </cell>
          <cell r="D13691">
            <v>3</v>
          </cell>
          <cell r="E13691" t="str">
            <v>F</v>
          </cell>
        </row>
        <row r="13692">
          <cell r="B13692" t="str">
            <v>F801070</v>
          </cell>
          <cell r="C13692" t="str">
            <v>F801070</v>
          </cell>
          <cell r="D13692">
            <v>3</v>
          </cell>
          <cell r="E13692" t="str">
            <v>F</v>
          </cell>
        </row>
        <row r="13693">
          <cell r="B13693" t="str">
            <v>F801071</v>
          </cell>
          <cell r="C13693" t="str">
            <v>F801071</v>
          </cell>
          <cell r="D13693">
            <v>3</v>
          </cell>
          <cell r="E13693" t="str">
            <v>F</v>
          </cell>
        </row>
        <row r="13694">
          <cell r="B13694" t="str">
            <v>F801072</v>
          </cell>
          <cell r="C13694" t="str">
            <v>F801072</v>
          </cell>
          <cell r="D13694">
            <v>3</v>
          </cell>
          <cell r="E13694" t="str">
            <v>F</v>
          </cell>
        </row>
        <row r="13695">
          <cell r="B13695" t="str">
            <v>F801073</v>
          </cell>
          <cell r="C13695" t="str">
            <v>F801073</v>
          </cell>
          <cell r="D13695">
            <v>3</v>
          </cell>
          <cell r="E13695" t="str">
            <v>F</v>
          </cell>
        </row>
        <row r="13696">
          <cell r="B13696" t="str">
            <v>F801074</v>
          </cell>
          <cell r="C13696" t="str">
            <v>F801074</v>
          </cell>
          <cell r="D13696">
            <v>3</v>
          </cell>
          <cell r="E13696" t="str">
            <v>F</v>
          </cell>
        </row>
        <row r="13697">
          <cell r="B13697" t="str">
            <v>1000GENFUNC</v>
          </cell>
          <cell r="C13697" t="str">
            <v>GENFUNC</v>
          </cell>
          <cell r="D13697">
            <v>2</v>
          </cell>
          <cell r="E13697" t="str">
            <v>G</v>
          </cell>
        </row>
        <row r="13698">
          <cell r="B13698" t="str">
            <v>F525190</v>
          </cell>
          <cell r="C13698" t="str">
            <v>F525190</v>
          </cell>
          <cell r="D13698">
            <v>3</v>
          </cell>
          <cell r="E13698" t="str">
            <v>F</v>
          </cell>
        </row>
        <row r="13699">
          <cell r="B13699" t="str">
            <v>F525516</v>
          </cell>
          <cell r="C13699" t="str">
            <v>F525516</v>
          </cell>
          <cell r="D13699">
            <v>3</v>
          </cell>
          <cell r="E13699" t="str">
            <v>F</v>
          </cell>
        </row>
        <row r="13700">
          <cell r="B13700" t="str">
            <v>F525517</v>
          </cell>
          <cell r="C13700" t="str">
            <v>F525517</v>
          </cell>
          <cell r="D13700">
            <v>3</v>
          </cell>
          <cell r="E13700" t="str">
            <v>F</v>
          </cell>
        </row>
        <row r="13701">
          <cell r="B13701" t="str">
            <v>F525518</v>
          </cell>
          <cell r="C13701" t="str">
            <v>F525518</v>
          </cell>
          <cell r="D13701">
            <v>3</v>
          </cell>
          <cell r="E13701" t="str">
            <v>F</v>
          </cell>
        </row>
        <row r="13702">
          <cell r="B13702" t="str">
            <v>F990200</v>
          </cell>
          <cell r="C13702" t="str">
            <v>F990200</v>
          </cell>
          <cell r="D13702">
            <v>3</v>
          </cell>
          <cell r="E13702" t="str">
            <v>F</v>
          </cell>
        </row>
        <row r="13703">
          <cell r="B13703" t="str">
            <v>F990201</v>
          </cell>
          <cell r="C13703" t="str">
            <v>F990201</v>
          </cell>
          <cell r="D13703">
            <v>3</v>
          </cell>
          <cell r="E13703" t="str">
            <v>F</v>
          </cell>
        </row>
        <row r="13704">
          <cell r="B13704" t="str">
            <v>1000GF_CATLNA</v>
          </cell>
          <cell r="C13704" t="str">
            <v>GF_CATLNA</v>
          </cell>
          <cell r="D13704">
            <v>4</v>
          </cell>
          <cell r="E13704" t="str">
            <v>G</v>
          </cell>
        </row>
        <row r="13705">
          <cell r="B13705" t="str">
            <v>F502958</v>
          </cell>
          <cell r="C13705" t="str">
            <v>F502958</v>
          </cell>
          <cell r="D13705">
            <v>5</v>
          </cell>
          <cell r="E13705" t="str">
            <v>F</v>
          </cell>
        </row>
        <row r="13706">
          <cell r="B13706" t="str">
            <v>F502993</v>
          </cell>
          <cell r="C13706" t="str">
            <v>F502993</v>
          </cell>
          <cell r="D13706">
            <v>5</v>
          </cell>
          <cell r="E13706" t="str">
            <v>F</v>
          </cell>
        </row>
        <row r="13707">
          <cell r="B13707" t="str">
            <v>F513259</v>
          </cell>
          <cell r="C13707" t="str">
            <v>F513259</v>
          </cell>
          <cell r="D13707">
            <v>5</v>
          </cell>
          <cell r="E13707" t="str">
            <v>F</v>
          </cell>
        </row>
        <row r="13708">
          <cell r="B13708" t="str">
            <v>F513266</v>
          </cell>
          <cell r="C13708" t="str">
            <v>F513266</v>
          </cell>
          <cell r="D13708">
            <v>5</v>
          </cell>
          <cell r="E13708" t="str">
            <v>F</v>
          </cell>
        </row>
        <row r="13709">
          <cell r="B13709" t="str">
            <v>F513267</v>
          </cell>
          <cell r="C13709" t="str">
            <v>F513267</v>
          </cell>
          <cell r="D13709">
            <v>5</v>
          </cell>
          <cell r="E13709" t="str">
            <v>F</v>
          </cell>
        </row>
        <row r="13710">
          <cell r="B13710" t="str">
            <v>F513268</v>
          </cell>
          <cell r="C13710" t="str">
            <v>F513268</v>
          </cell>
          <cell r="D13710">
            <v>5</v>
          </cell>
          <cell r="E13710" t="str">
            <v>F</v>
          </cell>
        </row>
        <row r="13711">
          <cell r="B13711" t="str">
            <v>F515347</v>
          </cell>
          <cell r="C13711" t="str">
            <v>F515347</v>
          </cell>
          <cell r="D13711">
            <v>5</v>
          </cell>
          <cell r="E13711" t="str">
            <v>F</v>
          </cell>
        </row>
        <row r="13712">
          <cell r="B13712" t="str">
            <v>F515348</v>
          </cell>
          <cell r="C13712" t="str">
            <v>F515348</v>
          </cell>
          <cell r="D13712">
            <v>5</v>
          </cell>
          <cell r="E13712" t="str">
            <v>F</v>
          </cell>
        </row>
        <row r="13713">
          <cell r="B13713" t="str">
            <v>F515349</v>
          </cell>
          <cell r="C13713" t="str">
            <v>F515349</v>
          </cell>
          <cell r="D13713">
            <v>5</v>
          </cell>
          <cell r="E13713" t="str">
            <v>F</v>
          </cell>
        </row>
        <row r="13714">
          <cell r="B13714" t="str">
            <v>F515350</v>
          </cell>
          <cell r="C13714" t="str">
            <v>F515350</v>
          </cell>
          <cell r="D13714">
            <v>5</v>
          </cell>
          <cell r="E13714" t="str">
            <v>F</v>
          </cell>
        </row>
        <row r="13715">
          <cell r="B13715" t="str">
            <v>F515383</v>
          </cell>
          <cell r="C13715" t="str">
            <v>F515383</v>
          </cell>
          <cell r="D13715">
            <v>5</v>
          </cell>
          <cell r="E13715" t="str">
            <v>F</v>
          </cell>
        </row>
        <row r="13716">
          <cell r="B13716" t="str">
            <v>F515384</v>
          </cell>
          <cell r="C13716" t="str">
            <v>F515384</v>
          </cell>
          <cell r="D13716">
            <v>5</v>
          </cell>
          <cell r="E13716" t="str">
            <v>F</v>
          </cell>
        </row>
        <row r="13717">
          <cell r="B13717" t="str">
            <v>F515385</v>
          </cell>
          <cell r="C13717" t="str">
            <v>F515385</v>
          </cell>
          <cell r="D13717">
            <v>5</v>
          </cell>
          <cell r="E13717" t="str">
            <v>F</v>
          </cell>
        </row>
        <row r="13718">
          <cell r="B13718" t="str">
            <v>F515417</v>
          </cell>
          <cell r="C13718" t="str">
            <v>F515417</v>
          </cell>
          <cell r="D13718">
            <v>5</v>
          </cell>
          <cell r="E13718" t="str">
            <v>F</v>
          </cell>
        </row>
        <row r="13719">
          <cell r="B13719" t="str">
            <v>F515418</v>
          </cell>
          <cell r="C13719" t="str">
            <v>F515418</v>
          </cell>
          <cell r="D13719">
            <v>5</v>
          </cell>
          <cell r="E13719" t="str">
            <v>F</v>
          </cell>
        </row>
        <row r="13720">
          <cell r="B13720" t="str">
            <v>F516508</v>
          </cell>
          <cell r="C13720" t="str">
            <v>F516508</v>
          </cell>
          <cell r="D13720">
            <v>5</v>
          </cell>
          <cell r="E13720" t="str">
            <v>F</v>
          </cell>
        </row>
        <row r="13721">
          <cell r="B13721" t="str">
            <v>F516509</v>
          </cell>
          <cell r="C13721" t="str">
            <v>F516509</v>
          </cell>
          <cell r="D13721">
            <v>5</v>
          </cell>
          <cell r="E13721" t="str">
            <v>F</v>
          </cell>
        </row>
        <row r="13722">
          <cell r="B13722" t="str">
            <v>F516510</v>
          </cell>
          <cell r="C13722" t="str">
            <v>F516510</v>
          </cell>
          <cell r="D13722">
            <v>5</v>
          </cell>
          <cell r="E13722" t="str">
            <v>F</v>
          </cell>
        </row>
        <row r="13723">
          <cell r="B13723" t="str">
            <v>1000GF_CNTRL</v>
          </cell>
          <cell r="C13723" t="str">
            <v>GF_CNTRL</v>
          </cell>
          <cell r="D13723">
            <v>4</v>
          </cell>
          <cell r="E13723" t="str">
            <v>G</v>
          </cell>
        </row>
        <row r="13724">
          <cell r="B13724" t="str">
            <v>1000GF_CN-OM</v>
          </cell>
          <cell r="C13724" t="str">
            <v>GF_CN-OM</v>
          </cell>
          <cell r="D13724">
            <v>6</v>
          </cell>
          <cell r="E13724" t="str">
            <v>G</v>
          </cell>
        </row>
        <row r="13725">
          <cell r="B13725" t="str">
            <v>F502952</v>
          </cell>
          <cell r="C13725" t="str">
            <v>F502952</v>
          </cell>
          <cell r="D13725">
            <v>7</v>
          </cell>
          <cell r="E13725" t="str">
            <v>F</v>
          </cell>
        </row>
        <row r="13726">
          <cell r="B13726" t="str">
            <v>F502953</v>
          </cell>
          <cell r="C13726" t="str">
            <v>F502953</v>
          </cell>
          <cell r="D13726">
            <v>7</v>
          </cell>
          <cell r="E13726" t="str">
            <v>F</v>
          </cell>
        </row>
        <row r="13727">
          <cell r="B13727" t="str">
            <v>F502955</v>
          </cell>
          <cell r="C13727" t="str">
            <v>F502955</v>
          </cell>
          <cell r="D13727">
            <v>7</v>
          </cell>
          <cell r="E13727" t="str">
            <v>F</v>
          </cell>
        </row>
        <row r="13728">
          <cell r="B13728" t="str">
            <v>F502956</v>
          </cell>
          <cell r="C13728" t="str">
            <v>F502956</v>
          </cell>
          <cell r="D13728">
            <v>7</v>
          </cell>
          <cell r="E13728" t="str">
            <v>F</v>
          </cell>
        </row>
        <row r="13729">
          <cell r="B13729" t="str">
            <v>F502959</v>
          </cell>
          <cell r="C13729" t="str">
            <v>F502959</v>
          </cell>
          <cell r="D13729">
            <v>7</v>
          </cell>
          <cell r="E13729" t="str">
            <v>F</v>
          </cell>
        </row>
        <row r="13730">
          <cell r="B13730" t="str">
            <v>F502960</v>
          </cell>
          <cell r="C13730" t="str">
            <v>F502960</v>
          </cell>
          <cell r="D13730">
            <v>7</v>
          </cell>
          <cell r="E13730" t="str">
            <v>F</v>
          </cell>
        </row>
        <row r="13731">
          <cell r="B13731" t="str">
            <v>F502961</v>
          </cell>
          <cell r="C13731" t="str">
            <v>F502961</v>
          </cell>
          <cell r="D13731">
            <v>7</v>
          </cell>
          <cell r="E13731" t="str">
            <v>F</v>
          </cell>
        </row>
        <row r="13732">
          <cell r="B13732" t="str">
            <v>F502962</v>
          </cell>
          <cell r="C13732" t="str">
            <v>F502962</v>
          </cell>
          <cell r="D13732">
            <v>7</v>
          </cell>
          <cell r="E13732" t="str">
            <v>F</v>
          </cell>
        </row>
        <row r="13733">
          <cell r="B13733" t="str">
            <v>F502963</v>
          </cell>
          <cell r="C13733" t="str">
            <v>F502963</v>
          </cell>
          <cell r="D13733">
            <v>7</v>
          </cell>
          <cell r="E13733" t="str">
            <v>F</v>
          </cell>
        </row>
        <row r="13734">
          <cell r="B13734" t="str">
            <v>F502964</v>
          </cell>
          <cell r="C13734" t="str">
            <v>F502964</v>
          </cell>
          <cell r="D13734">
            <v>7</v>
          </cell>
          <cell r="E13734" t="str">
            <v>F</v>
          </cell>
        </row>
        <row r="13735">
          <cell r="B13735" t="str">
            <v>F502965</v>
          </cell>
          <cell r="C13735" t="str">
            <v>F502965</v>
          </cell>
          <cell r="D13735">
            <v>7</v>
          </cell>
          <cell r="E13735" t="str">
            <v>F</v>
          </cell>
        </row>
        <row r="13736">
          <cell r="B13736" t="str">
            <v>F502968</v>
          </cell>
          <cell r="C13736" t="str">
            <v>F502968</v>
          </cell>
          <cell r="D13736">
            <v>7</v>
          </cell>
          <cell r="E13736" t="str">
            <v>F</v>
          </cell>
        </row>
        <row r="13737">
          <cell r="B13737" t="str">
            <v>F502969</v>
          </cell>
          <cell r="C13737" t="str">
            <v>F502969</v>
          </cell>
          <cell r="D13737">
            <v>7</v>
          </cell>
          <cell r="E13737" t="str">
            <v>F</v>
          </cell>
        </row>
        <row r="13738">
          <cell r="B13738" t="str">
            <v>F502971</v>
          </cell>
          <cell r="C13738" t="str">
            <v>F502971</v>
          </cell>
          <cell r="D13738">
            <v>7</v>
          </cell>
          <cell r="E13738" t="str">
            <v>F</v>
          </cell>
        </row>
        <row r="13739">
          <cell r="B13739" t="str">
            <v>F502972</v>
          </cell>
          <cell r="C13739" t="str">
            <v>F502972</v>
          </cell>
          <cell r="D13739">
            <v>7</v>
          </cell>
          <cell r="E13739" t="str">
            <v>F</v>
          </cell>
        </row>
        <row r="13740">
          <cell r="B13740" t="str">
            <v>F502973</v>
          </cell>
          <cell r="C13740" t="str">
            <v>F502973</v>
          </cell>
          <cell r="D13740">
            <v>7</v>
          </cell>
          <cell r="E13740" t="str">
            <v>F</v>
          </cell>
        </row>
        <row r="13741">
          <cell r="B13741" t="str">
            <v>F502975</v>
          </cell>
          <cell r="C13741" t="str">
            <v>F502975</v>
          </cell>
          <cell r="D13741">
            <v>7</v>
          </cell>
          <cell r="E13741" t="str">
            <v>F</v>
          </cell>
        </row>
        <row r="13742">
          <cell r="B13742" t="str">
            <v>F502976</v>
          </cell>
          <cell r="C13742" t="str">
            <v>F502976</v>
          </cell>
          <cell r="D13742">
            <v>7</v>
          </cell>
          <cell r="E13742" t="str">
            <v>F</v>
          </cell>
        </row>
        <row r="13743">
          <cell r="B13743" t="str">
            <v>F502977</v>
          </cell>
          <cell r="C13743" t="str">
            <v>F502977</v>
          </cell>
          <cell r="D13743">
            <v>7</v>
          </cell>
          <cell r="E13743" t="str">
            <v>F</v>
          </cell>
        </row>
        <row r="13744">
          <cell r="B13744" t="str">
            <v>F502979</v>
          </cell>
          <cell r="C13744" t="str">
            <v>F502979</v>
          </cell>
          <cell r="D13744">
            <v>7</v>
          </cell>
          <cell r="E13744" t="str">
            <v>F</v>
          </cell>
        </row>
        <row r="13745">
          <cell r="B13745" t="str">
            <v>F502981</v>
          </cell>
          <cell r="C13745" t="str">
            <v>F502981</v>
          </cell>
          <cell r="D13745">
            <v>7</v>
          </cell>
          <cell r="E13745" t="str">
            <v>F</v>
          </cell>
        </row>
        <row r="13746">
          <cell r="B13746" t="str">
            <v>F502982</v>
          </cell>
          <cell r="C13746" t="str">
            <v>F502982</v>
          </cell>
          <cell r="D13746">
            <v>7</v>
          </cell>
          <cell r="E13746" t="str">
            <v>F</v>
          </cell>
        </row>
        <row r="13747">
          <cell r="B13747" t="str">
            <v>F502983</v>
          </cell>
          <cell r="C13747" t="str">
            <v>F502983</v>
          </cell>
          <cell r="D13747">
            <v>7</v>
          </cell>
          <cell r="E13747" t="str">
            <v>F</v>
          </cell>
        </row>
        <row r="13748">
          <cell r="B13748" t="str">
            <v>F502984</v>
          </cell>
          <cell r="C13748" t="str">
            <v>F502984</v>
          </cell>
          <cell r="D13748">
            <v>7</v>
          </cell>
          <cell r="E13748" t="str">
            <v>F</v>
          </cell>
        </row>
        <row r="13749">
          <cell r="B13749" t="str">
            <v>F502985</v>
          </cell>
          <cell r="C13749" t="str">
            <v>F502985</v>
          </cell>
          <cell r="D13749">
            <v>7</v>
          </cell>
          <cell r="E13749" t="str">
            <v>F</v>
          </cell>
        </row>
        <row r="13750">
          <cell r="B13750" t="str">
            <v>F502986</v>
          </cell>
          <cell r="C13750" t="str">
            <v>F502986</v>
          </cell>
          <cell r="D13750">
            <v>7</v>
          </cell>
          <cell r="E13750" t="str">
            <v>F</v>
          </cell>
        </row>
        <row r="13751">
          <cell r="B13751" t="str">
            <v>F503002</v>
          </cell>
          <cell r="C13751" t="str">
            <v>F503002</v>
          </cell>
          <cell r="D13751">
            <v>7</v>
          </cell>
          <cell r="E13751" t="str">
            <v>F</v>
          </cell>
        </row>
        <row r="13752">
          <cell r="B13752" t="str">
            <v>F503004</v>
          </cell>
          <cell r="C13752" t="str">
            <v>F503004</v>
          </cell>
          <cell r="D13752">
            <v>7</v>
          </cell>
          <cell r="E13752" t="str">
            <v>F</v>
          </cell>
        </row>
        <row r="13753">
          <cell r="B13753" t="str">
            <v>F503008</v>
          </cell>
          <cell r="C13753" t="str">
            <v>F503008</v>
          </cell>
          <cell r="D13753">
            <v>7</v>
          </cell>
          <cell r="E13753" t="str">
            <v>F</v>
          </cell>
        </row>
        <row r="13754">
          <cell r="B13754" t="str">
            <v>F503009</v>
          </cell>
          <cell r="C13754" t="str">
            <v>F503009</v>
          </cell>
          <cell r="D13754">
            <v>7</v>
          </cell>
          <cell r="E13754" t="str">
            <v>F</v>
          </cell>
        </row>
        <row r="13755">
          <cell r="B13755" t="str">
            <v>F503010</v>
          </cell>
          <cell r="C13755" t="str">
            <v>F503010</v>
          </cell>
          <cell r="D13755">
            <v>7</v>
          </cell>
          <cell r="E13755" t="str">
            <v>F</v>
          </cell>
        </row>
        <row r="13756">
          <cell r="B13756" t="str">
            <v>F503011</v>
          </cell>
          <cell r="C13756" t="str">
            <v>F503011</v>
          </cell>
          <cell r="D13756">
            <v>7</v>
          </cell>
          <cell r="E13756" t="str">
            <v>F</v>
          </cell>
        </row>
        <row r="13757">
          <cell r="B13757" t="str">
            <v>F503012</v>
          </cell>
          <cell r="C13757" t="str">
            <v>F503012</v>
          </cell>
          <cell r="D13757">
            <v>7</v>
          </cell>
          <cell r="E13757" t="str">
            <v>F</v>
          </cell>
        </row>
        <row r="13758">
          <cell r="B13758" t="str">
            <v>F503013</v>
          </cell>
          <cell r="C13758" t="str">
            <v>F503013</v>
          </cell>
          <cell r="D13758">
            <v>7</v>
          </cell>
          <cell r="E13758" t="str">
            <v>F</v>
          </cell>
        </row>
        <row r="13759">
          <cell r="B13759" t="str">
            <v>F503027</v>
          </cell>
          <cell r="C13759" t="str">
            <v>F503027</v>
          </cell>
          <cell r="D13759">
            <v>7</v>
          </cell>
          <cell r="E13759" t="str">
            <v>F</v>
          </cell>
        </row>
        <row r="13760">
          <cell r="B13760" t="str">
            <v>F503032</v>
          </cell>
          <cell r="C13760" t="str">
            <v>F503032</v>
          </cell>
          <cell r="D13760">
            <v>7</v>
          </cell>
          <cell r="E13760" t="str">
            <v>F</v>
          </cell>
        </row>
        <row r="13761">
          <cell r="B13761" t="str">
            <v>F503033</v>
          </cell>
          <cell r="C13761" t="str">
            <v>F503033</v>
          </cell>
          <cell r="D13761">
            <v>7</v>
          </cell>
          <cell r="E13761" t="str">
            <v>F</v>
          </cell>
        </row>
        <row r="13762">
          <cell r="B13762" t="str">
            <v>F503034</v>
          </cell>
          <cell r="C13762" t="str">
            <v>F503034</v>
          </cell>
          <cell r="D13762">
            <v>7</v>
          </cell>
          <cell r="E13762" t="str">
            <v>F</v>
          </cell>
        </row>
        <row r="13763">
          <cell r="B13763" t="str">
            <v>F503055</v>
          </cell>
          <cell r="C13763" t="str">
            <v>F503055</v>
          </cell>
          <cell r="D13763">
            <v>7</v>
          </cell>
          <cell r="E13763" t="str">
            <v>F</v>
          </cell>
        </row>
        <row r="13764">
          <cell r="B13764" t="str">
            <v>F513074</v>
          </cell>
          <cell r="C13764" t="str">
            <v>F513074</v>
          </cell>
          <cell r="D13764">
            <v>7</v>
          </cell>
          <cell r="E13764" t="str">
            <v>F</v>
          </cell>
        </row>
        <row r="13765">
          <cell r="B13765" t="str">
            <v>F513075</v>
          </cell>
          <cell r="C13765" t="str">
            <v>F513075</v>
          </cell>
          <cell r="D13765">
            <v>7</v>
          </cell>
          <cell r="E13765" t="str">
            <v>F</v>
          </cell>
        </row>
        <row r="13766">
          <cell r="B13766" t="str">
            <v>F513080</v>
          </cell>
          <cell r="C13766" t="str">
            <v>F513080</v>
          </cell>
          <cell r="D13766">
            <v>7</v>
          </cell>
          <cell r="E13766" t="str">
            <v>F</v>
          </cell>
        </row>
        <row r="13767">
          <cell r="B13767" t="str">
            <v>F513081</v>
          </cell>
          <cell r="C13767" t="str">
            <v>F513081</v>
          </cell>
          <cell r="D13767">
            <v>7</v>
          </cell>
          <cell r="E13767" t="str">
            <v>F</v>
          </cell>
        </row>
        <row r="13768">
          <cell r="B13768" t="str">
            <v>F513083</v>
          </cell>
          <cell r="C13768" t="str">
            <v>F513083</v>
          </cell>
          <cell r="D13768">
            <v>7</v>
          </cell>
          <cell r="E13768" t="str">
            <v>F</v>
          </cell>
        </row>
        <row r="13769">
          <cell r="B13769" t="str">
            <v>F515321</v>
          </cell>
          <cell r="C13769" t="str">
            <v>F515321</v>
          </cell>
          <cell r="D13769">
            <v>7</v>
          </cell>
          <cell r="E13769" t="str">
            <v>F</v>
          </cell>
        </row>
        <row r="13770">
          <cell r="B13770" t="str">
            <v>F515382</v>
          </cell>
          <cell r="C13770" t="str">
            <v>F515382</v>
          </cell>
          <cell r="D13770">
            <v>7</v>
          </cell>
          <cell r="E13770" t="str">
            <v>F</v>
          </cell>
        </row>
        <row r="13771">
          <cell r="B13771" t="str">
            <v>F515386</v>
          </cell>
          <cell r="C13771" t="str">
            <v>F515386</v>
          </cell>
          <cell r="D13771">
            <v>7</v>
          </cell>
          <cell r="E13771" t="str">
            <v>F</v>
          </cell>
        </row>
        <row r="13772">
          <cell r="B13772" t="str">
            <v>F515387</v>
          </cell>
          <cell r="C13772" t="str">
            <v>F515387</v>
          </cell>
          <cell r="D13772">
            <v>7</v>
          </cell>
          <cell r="E13772" t="str">
            <v>F</v>
          </cell>
        </row>
        <row r="13773">
          <cell r="B13773" t="str">
            <v>F515388</v>
          </cell>
          <cell r="C13773" t="str">
            <v>F515388</v>
          </cell>
          <cell r="D13773">
            <v>7</v>
          </cell>
          <cell r="E13773" t="str">
            <v>F</v>
          </cell>
        </row>
        <row r="13774">
          <cell r="B13774" t="str">
            <v>F515389</v>
          </cell>
          <cell r="C13774" t="str">
            <v>F515389</v>
          </cell>
          <cell r="D13774">
            <v>7</v>
          </cell>
          <cell r="E13774" t="str">
            <v>F</v>
          </cell>
        </row>
        <row r="13775">
          <cell r="B13775" t="str">
            <v>F515390</v>
          </cell>
          <cell r="C13775" t="str">
            <v>F515390</v>
          </cell>
          <cell r="D13775">
            <v>7</v>
          </cell>
          <cell r="E13775" t="str">
            <v>F</v>
          </cell>
        </row>
        <row r="13776">
          <cell r="B13776" t="str">
            <v>F515397</v>
          </cell>
          <cell r="C13776" t="str">
            <v>F515397</v>
          </cell>
          <cell r="D13776">
            <v>7</v>
          </cell>
          <cell r="E13776" t="str">
            <v>F</v>
          </cell>
        </row>
        <row r="13777">
          <cell r="B13777" t="str">
            <v>F515398</v>
          </cell>
          <cell r="C13777" t="str">
            <v>F515398</v>
          </cell>
          <cell r="D13777">
            <v>7</v>
          </cell>
          <cell r="E13777" t="str">
            <v>F</v>
          </cell>
        </row>
        <row r="13778">
          <cell r="B13778" t="str">
            <v>F515399</v>
          </cell>
          <cell r="C13778" t="str">
            <v>F515399</v>
          </cell>
          <cell r="D13778">
            <v>7</v>
          </cell>
          <cell r="E13778" t="str">
            <v>F</v>
          </cell>
        </row>
        <row r="13779">
          <cell r="B13779" t="str">
            <v>F515400</v>
          </cell>
          <cell r="C13779" t="str">
            <v>F515400</v>
          </cell>
          <cell r="D13779">
            <v>7</v>
          </cell>
          <cell r="E13779" t="str">
            <v>F</v>
          </cell>
        </row>
        <row r="13780">
          <cell r="B13780" t="str">
            <v>F515401</v>
          </cell>
          <cell r="C13780" t="str">
            <v>F515401</v>
          </cell>
          <cell r="D13780">
            <v>7</v>
          </cell>
          <cell r="E13780" t="str">
            <v>F</v>
          </cell>
        </row>
        <row r="13781">
          <cell r="B13781" t="str">
            <v>F515402</v>
          </cell>
          <cell r="C13781" t="str">
            <v>F515402</v>
          </cell>
          <cell r="D13781">
            <v>7</v>
          </cell>
          <cell r="E13781" t="str">
            <v>F</v>
          </cell>
        </row>
        <row r="13782">
          <cell r="B13782" t="str">
            <v>F515403</v>
          </cell>
          <cell r="C13782" t="str">
            <v>F515403</v>
          </cell>
          <cell r="D13782">
            <v>7</v>
          </cell>
          <cell r="E13782" t="str">
            <v>F</v>
          </cell>
        </row>
        <row r="13783">
          <cell r="B13783" t="str">
            <v>F515404</v>
          </cell>
          <cell r="C13783" t="str">
            <v>F515404</v>
          </cell>
          <cell r="D13783">
            <v>7</v>
          </cell>
          <cell r="E13783" t="str">
            <v>F</v>
          </cell>
        </row>
        <row r="13784">
          <cell r="B13784" t="str">
            <v>F515405</v>
          </cell>
          <cell r="C13784" t="str">
            <v>F515405</v>
          </cell>
          <cell r="D13784">
            <v>7</v>
          </cell>
          <cell r="E13784" t="str">
            <v>F</v>
          </cell>
        </row>
        <row r="13785">
          <cell r="B13785" t="str">
            <v>F515406</v>
          </cell>
          <cell r="C13785" t="str">
            <v>F515406</v>
          </cell>
          <cell r="D13785">
            <v>7</v>
          </cell>
          <cell r="E13785" t="str">
            <v>F</v>
          </cell>
        </row>
        <row r="13786">
          <cell r="B13786" t="str">
            <v>F515407</v>
          </cell>
          <cell r="C13786" t="str">
            <v>F515407</v>
          </cell>
          <cell r="D13786">
            <v>7</v>
          </cell>
          <cell r="E13786" t="str">
            <v>F</v>
          </cell>
        </row>
        <row r="13787">
          <cell r="B13787" t="str">
            <v>F515409</v>
          </cell>
          <cell r="C13787" t="str">
            <v>F515409</v>
          </cell>
          <cell r="D13787">
            <v>7</v>
          </cell>
          <cell r="E13787" t="str">
            <v>F</v>
          </cell>
        </row>
        <row r="13788">
          <cell r="B13788" t="str">
            <v>F515410</v>
          </cell>
          <cell r="C13788" t="str">
            <v>F515410</v>
          </cell>
          <cell r="D13788">
            <v>7</v>
          </cell>
          <cell r="E13788" t="str">
            <v>F</v>
          </cell>
        </row>
        <row r="13789">
          <cell r="B13789" t="str">
            <v>F515411</v>
          </cell>
          <cell r="C13789" t="str">
            <v>F515411</v>
          </cell>
          <cell r="D13789">
            <v>7</v>
          </cell>
          <cell r="E13789" t="str">
            <v>F</v>
          </cell>
        </row>
        <row r="13790">
          <cell r="B13790" t="str">
            <v>F515412</v>
          </cell>
          <cell r="C13790" t="str">
            <v>F515412</v>
          </cell>
          <cell r="D13790">
            <v>7</v>
          </cell>
          <cell r="E13790" t="str">
            <v>F</v>
          </cell>
        </row>
        <row r="13791">
          <cell r="B13791" t="str">
            <v>F515414</v>
          </cell>
          <cell r="C13791" t="str">
            <v>F515414</v>
          </cell>
          <cell r="D13791">
            <v>7</v>
          </cell>
          <cell r="E13791" t="str">
            <v>F</v>
          </cell>
        </row>
        <row r="13792">
          <cell r="B13792" t="str">
            <v>F515415</v>
          </cell>
          <cell r="C13792" t="str">
            <v>F515415</v>
          </cell>
          <cell r="D13792">
            <v>7</v>
          </cell>
          <cell r="E13792" t="str">
            <v>F</v>
          </cell>
        </row>
        <row r="13793">
          <cell r="B13793" t="str">
            <v>F525103</v>
          </cell>
          <cell r="C13793" t="str">
            <v>F525103</v>
          </cell>
          <cell r="D13793">
            <v>7</v>
          </cell>
          <cell r="E13793" t="str">
            <v>F</v>
          </cell>
        </row>
        <row r="13794">
          <cell r="B13794" t="str">
            <v>1000GF_CN-BTL</v>
          </cell>
          <cell r="C13794" t="str">
            <v>GF_CN-BTL</v>
          </cell>
          <cell r="D13794">
            <v>6</v>
          </cell>
          <cell r="E13794" t="str">
            <v>G</v>
          </cell>
        </row>
        <row r="13795">
          <cell r="B13795" t="str">
            <v>F502978</v>
          </cell>
          <cell r="C13795" t="str">
            <v>F502978</v>
          </cell>
          <cell r="D13795">
            <v>7</v>
          </cell>
          <cell r="E13795" t="str">
            <v>F</v>
          </cell>
        </row>
        <row r="13796">
          <cell r="B13796" t="str">
            <v>F503040</v>
          </cell>
          <cell r="C13796" t="str">
            <v>F503040</v>
          </cell>
          <cell r="D13796">
            <v>7</v>
          </cell>
          <cell r="E13796" t="str">
            <v>F</v>
          </cell>
        </row>
        <row r="13797">
          <cell r="B13797" t="str">
            <v>F525728</v>
          </cell>
          <cell r="C13797" t="str">
            <v>F525728</v>
          </cell>
          <cell r="D13797">
            <v>7</v>
          </cell>
          <cell r="E13797" t="str">
            <v>F</v>
          </cell>
        </row>
        <row r="13798">
          <cell r="B13798" t="str">
            <v>F525729</v>
          </cell>
          <cell r="C13798" t="str">
            <v>F525729</v>
          </cell>
          <cell r="D13798">
            <v>7</v>
          </cell>
          <cell r="E13798" t="str">
            <v>F</v>
          </cell>
        </row>
        <row r="13799">
          <cell r="B13799" t="str">
            <v>F525730</v>
          </cell>
          <cell r="C13799" t="str">
            <v>F525730</v>
          </cell>
          <cell r="D13799">
            <v>7</v>
          </cell>
          <cell r="E13799" t="str">
            <v>F</v>
          </cell>
        </row>
        <row r="13800">
          <cell r="B13800" t="str">
            <v>F525731</v>
          </cell>
          <cell r="C13800" t="str">
            <v>F525731</v>
          </cell>
          <cell r="D13800">
            <v>7</v>
          </cell>
          <cell r="E13800" t="str">
            <v>F</v>
          </cell>
        </row>
        <row r="13801">
          <cell r="B13801" t="str">
            <v>1000GF_CORP</v>
          </cell>
          <cell r="C13801" t="str">
            <v>GF_CORP</v>
          </cell>
          <cell r="D13801">
            <v>4</v>
          </cell>
          <cell r="E13801" t="str">
            <v>G</v>
          </cell>
        </row>
        <row r="13802">
          <cell r="B13802" t="str">
            <v>F516512</v>
          </cell>
          <cell r="C13802" t="str">
            <v>F516512</v>
          </cell>
          <cell r="D13802">
            <v>5</v>
          </cell>
          <cell r="E13802" t="str">
            <v>F</v>
          </cell>
        </row>
        <row r="13803">
          <cell r="B13803" t="str">
            <v>F516513</v>
          </cell>
          <cell r="C13803" t="str">
            <v>F516513</v>
          </cell>
          <cell r="D13803">
            <v>5</v>
          </cell>
          <cell r="E13803" t="str">
            <v>F</v>
          </cell>
        </row>
        <row r="13804">
          <cell r="B13804" t="str">
            <v>F516514</v>
          </cell>
          <cell r="C13804" t="str">
            <v>F516514</v>
          </cell>
          <cell r="D13804">
            <v>5</v>
          </cell>
          <cell r="E13804" t="str">
            <v>F</v>
          </cell>
        </row>
        <row r="13805">
          <cell r="B13805" t="str">
            <v>F516515</v>
          </cell>
          <cell r="C13805" t="str">
            <v>F516515</v>
          </cell>
          <cell r="D13805">
            <v>5</v>
          </cell>
          <cell r="E13805" t="str">
            <v>F</v>
          </cell>
        </row>
        <row r="13806">
          <cell r="B13806" t="str">
            <v>F516516</v>
          </cell>
          <cell r="C13806" t="str">
            <v>F516516</v>
          </cell>
          <cell r="D13806">
            <v>5</v>
          </cell>
          <cell r="E13806" t="str">
            <v>F</v>
          </cell>
        </row>
        <row r="13807">
          <cell r="B13807" t="str">
            <v>F516517</v>
          </cell>
          <cell r="C13807" t="str">
            <v>F516517</v>
          </cell>
          <cell r="D13807">
            <v>5</v>
          </cell>
          <cell r="E13807" t="str">
            <v>F</v>
          </cell>
        </row>
        <row r="13808">
          <cell r="B13808" t="str">
            <v>F516518</v>
          </cell>
          <cell r="C13808" t="str">
            <v>F516518</v>
          </cell>
          <cell r="D13808">
            <v>5</v>
          </cell>
          <cell r="E13808" t="str">
            <v>F</v>
          </cell>
        </row>
        <row r="13809">
          <cell r="B13809" t="str">
            <v>F516519</v>
          </cell>
          <cell r="C13809" t="str">
            <v>F516519</v>
          </cell>
          <cell r="D13809">
            <v>5</v>
          </cell>
          <cell r="E13809" t="str">
            <v>F</v>
          </cell>
        </row>
        <row r="13810">
          <cell r="B13810" t="str">
            <v>F516520</v>
          </cell>
          <cell r="C13810" t="str">
            <v>F516520</v>
          </cell>
          <cell r="D13810">
            <v>5</v>
          </cell>
          <cell r="E13810" t="str">
            <v>F</v>
          </cell>
        </row>
        <row r="13811">
          <cell r="B13811" t="str">
            <v>F516521</v>
          </cell>
          <cell r="C13811" t="str">
            <v>F516521</v>
          </cell>
          <cell r="D13811">
            <v>5</v>
          </cell>
          <cell r="E13811" t="str">
            <v>F</v>
          </cell>
        </row>
        <row r="13812">
          <cell r="B13812" t="str">
            <v>F516522</v>
          </cell>
          <cell r="C13812" t="str">
            <v>F516522</v>
          </cell>
          <cell r="D13812">
            <v>5</v>
          </cell>
          <cell r="E13812" t="str">
            <v>F</v>
          </cell>
        </row>
        <row r="13813">
          <cell r="B13813" t="str">
            <v>F516523</v>
          </cell>
          <cell r="C13813" t="str">
            <v>F516523</v>
          </cell>
          <cell r="D13813">
            <v>5</v>
          </cell>
          <cell r="E13813" t="str">
            <v>F</v>
          </cell>
        </row>
        <row r="13814">
          <cell r="B13814" t="str">
            <v>F516524</v>
          </cell>
          <cell r="C13814" t="str">
            <v>F516524</v>
          </cell>
          <cell r="D13814">
            <v>5</v>
          </cell>
          <cell r="E13814" t="str">
            <v>F</v>
          </cell>
        </row>
        <row r="13815">
          <cell r="B13815" t="str">
            <v>F516525</v>
          </cell>
          <cell r="C13815" t="str">
            <v>F516525</v>
          </cell>
          <cell r="D13815">
            <v>5</v>
          </cell>
          <cell r="E13815" t="str">
            <v>F</v>
          </cell>
        </row>
        <row r="13816">
          <cell r="B13816" t="str">
            <v>F516526</v>
          </cell>
          <cell r="C13816" t="str">
            <v>F516526</v>
          </cell>
          <cell r="D13816">
            <v>5</v>
          </cell>
          <cell r="E13816" t="str">
            <v>F</v>
          </cell>
        </row>
        <row r="13817">
          <cell r="B13817" t="str">
            <v>F516527</v>
          </cell>
          <cell r="C13817" t="str">
            <v>F516527</v>
          </cell>
          <cell r="D13817">
            <v>5</v>
          </cell>
          <cell r="E13817" t="str">
            <v>F</v>
          </cell>
        </row>
        <row r="13818">
          <cell r="B13818" t="str">
            <v>F516528</v>
          </cell>
          <cell r="C13818" t="str">
            <v>F516528</v>
          </cell>
          <cell r="D13818">
            <v>5</v>
          </cell>
          <cell r="E13818" t="str">
            <v>F</v>
          </cell>
        </row>
        <row r="13819">
          <cell r="B13819" t="str">
            <v>F516530</v>
          </cell>
          <cell r="C13819" t="str">
            <v>F516530</v>
          </cell>
          <cell r="D13819">
            <v>5</v>
          </cell>
          <cell r="E13819" t="str">
            <v>F</v>
          </cell>
        </row>
        <row r="13820">
          <cell r="B13820" t="str">
            <v>F516531</v>
          </cell>
          <cell r="C13820" t="str">
            <v>F516531</v>
          </cell>
          <cell r="D13820">
            <v>5</v>
          </cell>
          <cell r="E13820" t="str">
            <v>F</v>
          </cell>
        </row>
        <row r="13821">
          <cell r="B13821" t="str">
            <v>F516532</v>
          </cell>
          <cell r="C13821" t="str">
            <v>F516532</v>
          </cell>
          <cell r="D13821">
            <v>5</v>
          </cell>
          <cell r="E13821" t="str">
            <v>F</v>
          </cell>
        </row>
        <row r="13822">
          <cell r="B13822" t="str">
            <v>F516533</v>
          </cell>
          <cell r="C13822" t="str">
            <v>F516533</v>
          </cell>
          <cell r="D13822">
            <v>5</v>
          </cell>
          <cell r="E13822" t="str">
            <v>F</v>
          </cell>
        </row>
        <row r="13823">
          <cell r="B13823" t="str">
            <v>F516534</v>
          </cell>
          <cell r="C13823" t="str">
            <v>F516534</v>
          </cell>
          <cell r="D13823">
            <v>5</v>
          </cell>
          <cell r="E13823" t="str">
            <v>F</v>
          </cell>
        </row>
        <row r="13824">
          <cell r="B13824" t="str">
            <v>F516535</v>
          </cell>
          <cell r="C13824" t="str">
            <v>F516535</v>
          </cell>
          <cell r="D13824">
            <v>5</v>
          </cell>
          <cell r="E13824" t="str">
            <v>F</v>
          </cell>
        </row>
        <row r="13825">
          <cell r="B13825" t="str">
            <v>F516536</v>
          </cell>
          <cell r="C13825" t="str">
            <v>F516536</v>
          </cell>
          <cell r="D13825">
            <v>5</v>
          </cell>
          <cell r="E13825" t="str">
            <v>F</v>
          </cell>
        </row>
        <row r="13826">
          <cell r="B13826" t="str">
            <v>F516537</v>
          </cell>
          <cell r="C13826" t="str">
            <v>F516537</v>
          </cell>
          <cell r="D13826">
            <v>5</v>
          </cell>
          <cell r="E13826" t="str">
            <v>F</v>
          </cell>
        </row>
        <row r="13827">
          <cell r="B13827" t="str">
            <v>F516538</v>
          </cell>
          <cell r="C13827" t="str">
            <v>F516538</v>
          </cell>
          <cell r="D13827">
            <v>5</v>
          </cell>
          <cell r="E13827" t="str">
            <v>F</v>
          </cell>
        </row>
        <row r="13828">
          <cell r="B13828" t="str">
            <v>F516539</v>
          </cell>
          <cell r="C13828" t="str">
            <v>F516539</v>
          </cell>
          <cell r="D13828">
            <v>5</v>
          </cell>
          <cell r="E13828" t="str">
            <v>F</v>
          </cell>
        </row>
        <row r="13829">
          <cell r="B13829" t="str">
            <v>F516540</v>
          </cell>
          <cell r="C13829" t="str">
            <v>F516540</v>
          </cell>
          <cell r="D13829">
            <v>5</v>
          </cell>
          <cell r="E13829" t="str">
            <v>F</v>
          </cell>
        </row>
        <row r="13830">
          <cell r="B13830" t="str">
            <v>F516541</v>
          </cell>
          <cell r="C13830" t="str">
            <v>F516541</v>
          </cell>
          <cell r="D13830">
            <v>5</v>
          </cell>
          <cell r="E13830" t="str">
            <v>F</v>
          </cell>
        </row>
        <row r="13831">
          <cell r="B13831" t="str">
            <v>F516542</v>
          </cell>
          <cell r="C13831" t="str">
            <v>F516542</v>
          </cell>
          <cell r="D13831">
            <v>5</v>
          </cell>
          <cell r="E13831" t="str">
            <v>F</v>
          </cell>
        </row>
        <row r="13832">
          <cell r="B13832" t="str">
            <v>F516543</v>
          </cell>
          <cell r="C13832" t="str">
            <v>F516543</v>
          </cell>
          <cell r="D13832">
            <v>5</v>
          </cell>
          <cell r="E13832" t="str">
            <v>F</v>
          </cell>
        </row>
        <row r="13833">
          <cell r="B13833" t="str">
            <v>F516544</v>
          </cell>
          <cell r="C13833" t="str">
            <v>F516544</v>
          </cell>
          <cell r="D13833">
            <v>5</v>
          </cell>
          <cell r="E13833" t="str">
            <v>F</v>
          </cell>
        </row>
        <row r="13834">
          <cell r="B13834" t="str">
            <v>F516545</v>
          </cell>
          <cell r="C13834" t="str">
            <v>F516545</v>
          </cell>
          <cell r="D13834">
            <v>5</v>
          </cell>
          <cell r="E13834" t="str">
            <v>F</v>
          </cell>
        </row>
        <row r="13835">
          <cell r="B13835" t="str">
            <v>F516546</v>
          </cell>
          <cell r="C13835" t="str">
            <v>F516546</v>
          </cell>
          <cell r="D13835">
            <v>5</v>
          </cell>
          <cell r="E13835" t="str">
            <v>F</v>
          </cell>
        </row>
        <row r="13836">
          <cell r="B13836" t="str">
            <v>F516547</v>
          </cell>
          <cell r="C13836" t="str">
            <v>F516547</v>
          </cell>
          <cell r="D13836">
            <v>5</v>
          </cell>
          <cell r="E13836" t="str">
            <v>F</v>
          </cell>
        </row>
        <row r="13837">
          <cell r="B13837" t="str">
            <v>F516548</v>
          </cell>
          <cell r="C13837" t="str">
            <v>F516548</v>
          </cell>
          <cell r="D13837">
            <v>5</v>
          </cell>
          <cell r="E13837" t="str">
            <v>F</v>
          </cell>
        </row>
        <row r="13838">
          <cell r="B13838" t="str">
            <v>F516549</v>
          </cell>
          <cell r="C13838" t="str">
            <v>F516549</v>
          </cell>
          <cell r="D13838">
            <v>5</v>
          </cell>
          <cell r="E13838" t="str">
            <v>F</v>
          </cell>
        </row>
        <row r="13839">
          <cell r="B13839" t="str">
            <v>F516550</v>
          </cell>
          <cell r="C13839" t="str">
            <v>F516550</v>
          </cell>
          <cell r="D13839">
            <v>5</v>
          </cell>
          <cell r="E13839" t="str">
            <v>F</v>
          </cell>
        </row>
        <row r="13840">
          <cell r="B13840" t="str">
            <v>F516551</v>
          </cell>
          <cell r="C13840" t="str">
            <v>F516551</v>
          </cell>
          <cell r="D13840">
            <v>5</v>
          </cell>
          <cell r="E13840" t="str">
            <v>F</v>
          </cell>
        </row>
        <row r="13841">
          <cell r="B13841" t="str">
            <v>F516552</v>
          </cell>
          <cell r="C13841" t="str">
            <v>F516552</v>
          </cell>
          <cell r="D13841">
            <v>5</v>
          </cell>
          <cell r="E13841" t="str">
            <v>F</v>
          </cell>
        </row>
        <row r="13842">
          <cell r="B13842" t="str">
            <v>F516661</v>
          </cell>
          <cell r="C13842" t="str">
            <v>F516661</v>
          </cell>
          <cell r="D13842">
            <v>5</v>
          </cell>
          <cell r="E13842" t="str">
            <v>F</v>
          </cell>
        </row>
        <row r="13843">
          <cell r="B13843" t="str">
            <v>F900000</v>
          </cell>
          <cell r="C13843" t="str">
            <v>F900000</v>
          </cell>
          <cell r="D13843">
            <v>5</v>
          </cell>
          <cell r="E13843" t="str">
            <v>F</v>
          </cell>
        </row>
        <row r="13844">
          <cell r="B13844" t="str">
            <v>1000GF_CSBU</v>
          </cell>
          <cell r="C13844" t="str">
            <v>GF_CSBU</v>
          </cell>
          <cell r="D13844">
            <v>4</v>
          </cell>
          <cell r="E13844" t="str">
            <v>G</v>
          </cell>
        </row>
        <row r="13845">
          <cell r="B13845" t="str">
            <v>F502990</v>
          </cell>
          <cell r="C13845" t="str">
            <v>F502990</v>
          </cell>
          <cell r="D13845">
            <v>5</v>
          </cell>
          <cell r="E13845" t="str">
            <v>F</v>
          </cell>
        </row>
        <row r="13846">
          <cell r="B13846" t="str">
            <v>F525170</v>
          </cell>
          <cell r="C13846" t="str">
            <v>F525170</v>
          </cell>
          <cell r="D13846">
            <v>5</v>
          </cell>
          <cell r="E13846" t="str">
            <v>F</v>
          </cell>
        </row>
        <row r="13847">
          <cell r="B13847" t="str">
            <v>F525171</v>
          </cell>
          <cell r="C13847" t="str">
            <v>F525171</v>
          </cell>
          <cell r="D13847">
            <v>5</v>
          </cell>
          <cell r="E13847" t="str">
            <v>F</v>
          </cell>
        </row>
        <row r="13848">
          <cell r="B13848" t="str">
            <v>F525172</v>
          </cell>
          <cell r="C13848" t="str">
            <v>F525172</v>
          </cell>
          <cell r="D13848">
            <v>5</v>
          </cell>
          <cell r="E13848" t="str">
            <v>F</v>
          </cell>
        </row>
        <row r="13849">
          <cell r="B13849" t="str">
            <v>F525173</v>
          </cell>
          <cell r="C13849" t="str">
            <v>F525173</v>
          </cell>
          <cell r="D13849">
            <v>5</v>
          </cell>
          <cell r="E13849" t="str">
            <v>F</v>
          </cell>
        </row>
        <row r="13850">
          <cell r="B13850" t="str">
            <v>F526050</v>
          </cell>
          <cell r="C13850" t="str">
            <v>F526050</v>
          </cell>
          <cell r="D13850">
            <v>5</v>
          </cell>
          <cell r="E13850" t="str">
            <v>F</v>
          </cell>
        </row>
        <row r="13851">
          <cell r="B13851" t="str">
            <v>1000GF_ECS</v>
          </cell>
          <cell r="C13851" t="str">
            <v>GF_ECS</v>
          </cell>
          <cell r="D13851">
            <v>4</v>
          </cell>
          <cell r="E13851" t="str">
            <v>G</v>
          </cell>
        </row>
        <row r="13852">
          <cell r="B13852" t="str">
            <v>F502957</v>
          </cell>
          <cell r="C13852" t="str">
            <v>F502957</v>
          </cell>
          <cell r="D13852">
            <v>5</v>
          </cell>
          <cell r="E13852" t="str">
            <v>F</v>
          </cell>
        </row>
        <row r="13853">
          <cell r="B13853" t="str">
            <v>F515366</v>
          </cell>
          <cell r="C13853" t="str">
            <v>F515366</v>
          </cell>
          <cell r="D13853">
            <v>5</v>
          </cell>
          <cell r="E13853" t="str">
            <v>F</v>
          </cell>
        </row>
        <row r="13854">
          <cell r="B13854" t="str">
            <v>F525199</v>
          </cell>
          <cell r="C13854" t="str">
            <v>F525199</v>
          </cell>
          <cell r="D13854">
            <v>5</v>
          </cell>
          <cell r="E13854" t="str">
            <v>F</v>
          </cell>
        </row>
        <row r="13855">
          <cell r="B13855" t="str">
            <v>1000GF_HR</v>
          </cell>
          <cell r="C13855" t="str">
            <v>GF_HR</v>
          </cell>
          <cell r="D13855">
            <v>4</v>
          </cell>
          <cell r="E13855" t="str">
            <v>G</v>
          </cell>
        </row>
        <row r="13856">
          <cell r="B13856" t="str">
            <v>1000GF_HR-OM</v>
          </cell>
          <cell r="C13856" t="str">
            <v>GF_HR-OM</v>
          </cell>
          <cell r="D13856">
            <v>6</v>
          </cell>
          <cell r="E13856" t="str">
            <v>G</v>
          </cell>
        </row>
        <row r="13857">
          <cell r="B13857" t="str">
            <v>1000DISABILITY</v>
          </cell>
          <cell r="C13857" t="str">
            <v>DISABILITY</v>
          </cell>
          <cell r="D13857">
            <v>8</v>
          </cell>
          <cell r="E13857" t="str">
            <v>G</v>
          </cell>
        </row>
        <row r="13858">
          <cell r="B13858" t="str">
            <v>F503016</v>
          </cell>
          <cell r="C13858" t="str">
            <v>F503016</v>
          </cell>
          <cell r="D13858">
            <v>9</v>
          </cell>
          <cell r="E13858" t="str">
            <v>F</v>
          </cell>
        </row>
        <row r="13859">
          <cell r="B13859" t="str">
            <v>F515393</v>
          </cell>
          <cell r="C13859" t="str">
            <v>F515393</v>
          </cell>
          <cell r="D13859">
            <v>9</v>
          </cell>
          <cell r="E13859" t="str">
            <v>F</v>
          </cell>
        </row>
        <row r="13860">
          <cell r="B13860" t="str">
            <v>F515394</v>
          </cell>
          <cell r="C13860" t="str">
            <v>F515394</v>
          </cell>
          <cell r="D13860">
            <v>9</v>
          </cell>
          <cell r="E13860" t="str">
            <v>F</v>
          </cell>
        </row>
        <row r="13861">
          <cell r="B13861" t="str">
            <v>1000EXEC_COMP</v>
          </cell>
          <cell r="C13861" t="str">
            <v>EXEC_COMP</v>
          </cell>
          <cell r="D13861">
            <v>8</v>
          </cell>
          <cell r="E13861" t="str">
            <v>G</v>
          </cell>
        </row>
        <row r="13862">
          <cell r="B13862" t="str">
            <v>1000EXEC_OFFCR</v>
          </cell>
          <cell r="C13862" t="str">
            <v>EXEC_OFFCR</v>
          </cell>
          <cell r="D13862">
            <v>10</v>
          </cell>
          <cell r="E13862" t="str">
            <v>G</v>
          </cell>
        </row>
        <row r="13863">
          <cell r="B13863" t="str">
            <v>F502951</v>
          </cell>
          <cell r="C13863" t="str">
            <v>F502951</v>
          </cell>
          <cell r="D13863">
            <v>11</v>
          </cell>
          <cell r="E13863" t="str">
            <v>F</v>
          </cell>
        </row>
        <row r="13864">
          <cell r="B13864" t="str">
            <v>F503017</v>
          </cell>
          <cell r="C13864" t="str">
            <v>F503017</v>
          </cell>
          <cell r="D13864">
            <v>11</v>
          </cell>
          <cell r="E13864" t="str">
            <v>F</v>
          </cell>
        </row>
        <row r="13865">
          <cell r="B13865" t="str">
            <v>F503018</v>
          </cell>
          <cell r="C13865" t="str">
            <v>F503018</v>
          </cell>
          <cell r="D13865">
            <v>11</v>
          </cell>
          <cell r="E13865" t="str">
            <v>F</v>
          </cell>
        </row>
        <row r="13866">
          <cell r="B13866" t="str">
            <v>F503019</v>
          </cell>
          <cell r="C13866" t="str">
            <v>F503019</v>
          </cell>
          <cell r="D13866">
            <v>11</v>
          </cell>
          <cell r="E13866" t="str">
            <v>F</v>
          </cell>
        </row>
        <row r="13867">
          <cell r="B13867" t="str">
            <v>F503020</v>
          </cell>
          <cell r="C13867" t="str">
            <v>F503020</v>
          </cell>
          <cell r="D13867">
            <v>11</v>
          </cell>
          <cell r="E13867" t="str">
            <v>F</v>
          </cell>
        </row>
        <row r="13868">
          <cell r="B13868" t="str">
            <v>F503022</v>
          </cell>
          <cell r="C13868" t="str">
            <v>F503022</v>
          </cell>
          <cell r="D13868">
            <v>11</v>
          </cell>
          <cell r="E13868" t="str">
            <v>F</v>
          </cell>
        </row>
        <row r="13869">
          <cell r="B13869" t="str">
            <v>F513076</v>
          </cell>
          <cell r="C13869" t="str">
            <v>F513076</v>
          </cell>
          <cell r="D13869">
            <v>11</v>
          </cell>
          <cell r="E13869" t="str">
            <v>F</v>
          </cell>
        </row>
        <row r="13870">
          <cell r="B13870" t="str">
            <v>1000EXEC_BNFTS</v>
          </cell>
          <cell r="C13870" t="str">
            <v>EXEC_BNFTS</v>
          </cell>
          <cell r="D13870">
            <v>10</v>
          </cell>
          <cell r="E13870" t="str">
            <v>G</v>
          </cell>
        </row>
        <row r="13871">
          <cell r="B13871" t="str">
            <v>F503000</v>
          </cell>
          <cell r="C13871" t="str">
            <v>F503000</v>
          </cell>
          <cell r="D13871">
            <v>11</v>
          </cell>
          <cell r="E13871" t="str">
            <v>F</v>
          </cell>
        </row>
        <row r="13872">
          <cell r="B13872" t="str">
            <v>F513077</v>
          </cell>
          <cell r="C13872" t="str">
            <v>F513077</v>
          </cell>
          <cell r="D13872">
            <v>11</v>
          </cell>
          <cell r="E13872" t="str">
            <v>F</v>
          </cell>
        </row>
        <row r="13873">
          <cell r="B13873" t="str">
            <v>1000HLTH_PLANS</v>
          </cell>
          <cell r="C13873" t="str">
            <v>HLTH_PLANS</v>
          </cell>
          <cell r="D13873">
            <v>8</v>
          </cell>
          <cell r="E13873" t="str">
            <v>G</v>
          </cell>
        </row>
        <row r="13874">
          <cell r="B13874" t="str">
            <v>F502970</v>
          </cell>
          <cell r="C13874" t="str">
            <v>F502970</v>
          </cell>
          <cell r="D13874">
            <v>9</v>
          </cell>
          <cell r="E13874" t="str">
            <v>F</v>
          </cell>
        </row>
        <row r="13875">
          <cell r="B13875" t="str">
            <v>F515395</v>
          </cell>
          <cell r="C13875" t="str">
            <v>F515395</v>
          </cell>
          <cell r="D13875">
            <v>9</v>
          </cell>
          <cell r="E13875" t="str">
            <v>F</v>
          </cell>
        </row>
        <row r="13876">
          <cell r="B13876" t="str">
            <v>F515396</v>
          </cell>
          <cell r="C13876" t="str">
            <v>F515396</v>
          </cell>
          <cell r="D13876">
            <v>9</v>
          </cell>
          <cell r="E13876" t="str">
            <v>F</v>
          </cell>
        </row>
        <row r="13877">
          <cell r="B13877" t="str">
            <v>1000DENTAL</v>
          </cell>
          <cell r="C13877" t="str">
            <v>DENTAL</v>
          </cell>
          <cell r="D13877">
            <v>10</v>
          </cell>
          <cell r="E13877" t="str">
            <v>G</v>
          </cell>
        </row>
        <row r="13878">
          <cell r="B13878" t="str">
            <v>F503015</v>
          </cell>
          <cell r="C13878" t="str">
            <v>F503015</v>
          </cell>
          <cell r="D13878">
            <v>11</v>
          </cell>
          <cell r="E13878" t="str">
            <v>F</v>
          </cell>
        </row>
        <row r="13879">
          <cell r="B13879" t="str">
            <v>F526437</v>
          </cell>
          <cell r="C13879" t="str">
            <v>F526437</v>
          </cell>
          <cell r="D13879">
            <v>11</v>
          </cell>
          <cell r="E13879" t="str">
            <v>F</v>
          </cell>
        </row>
        <row r="13880">
          <cell r="B13880" t="str">
            <v>F526438</v>
          </cell>
          <cell r="C13880" t="str">
            <v>F526438</v>
          </cell>
          <cell r="D13880">
            <v>11</v>
          </cell>
          <cell r="E13880" t="str">
            <v>F</v>
          </cell>
        </row>
        <row r="13881">
          <cell r="B13881" t="str">
            <v>F526439</v>
          </cell>
          <cell r="C13881" t="str">
            <v>F526439</v>
          </cell>
          <cell r="D13881">
            <v>11</v>
          </cell>
          <cell r="E13881" t="str">
            <v>F</v>
          </cell>
        </row>
        <row r="13882">
          <cell r="B13882" t="str">
            <v>F526440</v>
          </cell>
          <cell r="C13882" t="str">
            <v>F526440</v>
          </cell>
          <cell r="D13882">
            <v>11</v>
          </cell>
          <cell r="E13882" t="str">
            <v>F</v>
          </cell>
        </row>
        <row r="13883">
          <cell r="B13883" t="str">
            <v>F526441</v>
          </cell>
          <cell r="C13883" t="str">
            <v>F526441</v>
          </cell>
          <cell r="D13883">
            <v>11</v>
          </cell>
          <cell r="E13883" t="str">
            <v>F</v>
          </cell>
        </row>
        <row r="13884">
          <cell r="B13884" t="str">
            <v>F526442</v>
          </cell>
          <cell r="C13884" t="str">
            <v>F526442</v>
          </cell>
          <cell r="D13884">
            <v>11</v>
          </cell>
          <cell r="E13884" t="str">
            <v>F</v>
          </cell>
        </row>
        <row r="13885">
          <cell r="B13885" t="str">
            <v>F526443</v>
          </cell>
          <cell r="C13885" t="str">
            <v>F526443</v>
          </cell>
          <cell r="D13885">
            <v>11</v>
          </cell>
          <cell r="E13885" t="str">
            <v>F</v>
          </cell>
        </row>
        <row r="13886">
          <cell r="B13886" t="str">
            <v>1000MEDICAL</v>
          </cell>
          <cell r="C13886" t="str">
            <v>MEDICAL</v>
          </cell>
          <cell r="D13886">
            <v>10</v>
          </cell>
          <cell r="E13886" t="str">
            <v>G</v>
          </cell>
        </row>
        <row r="13887">
          <cell r="B13887" t="str">
            <v>F503014</v>
          </cell>
          <cell r="C13887" t="str">
            <v>F503014</v>
          </cell>
          <cell r="D13887">
            <v>11</v>
          </cell>
          <cell r="E13887" t="str">
            <v>F</v>
          </cell>
        </row>
        <row r="13888">
          <cell r="B13888" t="str">
            <v>F526418</v>
          </cell>
          <cell r="C13888" t="str">
            <v>F526418</v>
          </cell>
          <cell r="D13888">
            <v>11</v>
          </cell>
          <cell r="E13888" t="str">
            <v>F</v>
          </cell>
        </row>
        <row r="13889">
          <cell r="B13889" t="str">
            <v>F526419</v>
          </cell>
          <cell r="C13889" t="str">
            <v>F526419</v>
          </cell>
          <cell r="D13889">
            <v>11</v>
          </cell>
          <cell r="E13889" t="str">
            <v>F</v>
          </cell>
        </row>
        <row r="13890">
          <cell r="B13890" t="str">
            <v>F526420</v>
          </cell>
          <cell r="C13890" t="str">
            <v>F526420</v>
          </cell>
          <cell r="D13890">
            <v>11</v>
          </cell>
          <cell r="E13890" t="str">
            <v>F</v>
          </cell>
        </row>
        <row r="13891">
          <cell r="B13891" t="str">
            <v>F526421</v>
          </cell>
          <cell r="C13891" t="str">
            <v>F526421</v>
          </cell>
          <cell r="D13891">
            <v>11</v>
          </cell>
          <cell r="E13891" t="str">
            <v>F</v>
          </cell>
        </row>
        <row r="13892">
          <cell r="B13892" t="str">
            <v>F526422</v>
          </cell>
          <cell r="C13892" t="str">
            <v>F526422</v>
          </cell>
          <cell r="D13892">
            <v>11</v>
          </cell>
          <cell r="E13892" t="str">
            <v>F</v>
          </cell>
        </row>
        <row r="13893">
          <cell r="B13893" t="str">
            <v>F526423</v>
          </cell>
          <cell r="C13893" t="str">
            <v>F526423</v>
          </cell>
          <cell r="D13893">
            <v>11</v>
          </cell>
          <cell r="E13893" t="str">
            <v>F</v>
          </cell>
        </row>
        <row r="13894">
          <cell r="B13894" t="str">
            <v>F526424</v>
          </cell>
          <cell r="C13894" t="str">
            <v>F526424</v>
          </cell>
          <cell r="D13894">
            <v>11</v>
          </cell>
          <cell r="E13894" t="str">
            <v>F</v>
          </cell>
        </row>
        <row r="13895">
          <cell r="B13895" t="str">
            <v>F526425</v>
          </cell>
          <cell r="C13895" t="str">
            <v>F526425</v>
          </cell>
          <cell r="D13895">
            <v>11</v>
          </cell>
          <cell r="E13895" t="str">
            <v>F</v>
          </cell>
        </row>
        <row r="13896">
          <cell r="B13896" t="str">
            <v>F526426</v>
          </cell>
          <cell r="C13896" t="str">
            <v>F526426</v>
          </cell>
          <cell r="D13896">
            <v>11</v>
          </cell>
          <cell r="E13896" t="str">
            <v>F</v>
          </cell>
        </row>
        <row r="13897">
          <cell r="B13897" t="str">
            <v>F526427</v>
          </cell>
          <cell r="C13897" t="str">
            <v>F526427</v>
          </cell>
          <cell r="D13897">
            <v>11</v>
          </cell>
          <cell r="E13897" t="str">
            <v>F</v>
          </cell>
        </row>
        <row r="13898">
          <cell r="B13898" t="str">
            <v>F526428</v>
          </cell>
          <cell r="C13898" t="str">
            <v>F526428</v>
          </cell>
          <cell r="D13898">
            <v>11</v>
          </cell>
          <cell r="E13898" t="str">
            <v>F</v>
          </cell>
        </row>
        <row r="13899">
          <cell r="B13899" t="str">
            <v>F526429</v>
          </cell>
          <cell r="C13899" t="str">
            <v>F526429</v>
          </cell>
          <cell r="D13899">
            <v>11</v>
          </cell>
          <cell r="E13899" t="str">
            <v>F</v>
          </cell>
        </row>
        <row r="13900">
          <cell r="B13900" t="str">
            <v>F526430</v>
          </cell>
          <cell r="C13900" t="str">
            <v>F526430</v>
          </cell>
          <cell r="D13900">
            <v>11</v>
          </cell>
          <cell r="E13900" t="str">
            <v>F</v>
          </cell>
        </row>
        <row r="13901">
          <cell r="B13901" t="str">
            <v>F526431</v>
          </cell>
          <cell r="C13901" t="str">
            <v>F526431</v>
          </cell>
          <cell r="D13901">
            <v>11</v>
          </cell>
          <cell r="E13901" t="str">
            <v>F</v>
          </cell>
        </row>
        <row r="13902">
          <cell r="B13902" t="str">
            <v>F526432</v>
          </cell>
          <cell r="C13902" t="str">
            <v>F526432</v>
          </cell>
          <cell r="D13902">
            <v>11</v>
          </cell>
          <cell r="E13902" t="str">
            <v>F</v>
          </cell>
        </row>
        <row r="13903">
          <cell r="B13903" t="str">
            <v>F526433</v>
          </cell>
          <cell r="C13903" t="str">
            <v>F526433</v>
          </cell>
          <cell r="D13903">
            <v>11</v>
          </cell>
          <cell r="E13903" t="str">
            <v>F</v>
          </cell>
        </row>
        <row r="13904">
          <cell r="B13904" t="str">
            <v>F526434</v>
          </cell>
          <cell r="C13904" t="str">
            <v>F526434</v>
          </cell>
          <cell r="D13904">
            <v>11</v>
          </cell>
          <cell r="E13904" t="str">
            <v>F</v>
          </cell>
        </row>
        <row r="13905">
          <cell r="B13905" t="str">
            <v>F526435</v>
          </cell>
          <cell r="C13905" t="str">
            <v>F526435</v>
          </cell>
          <cell r="D13905">
            <v>11</v>
          </cell>
          <cell r="E13905" t="str">
            <v>F</v>
          </cell>
        </row>
        <row r="13906">
          <cell r="B13906" t="str">
            <v>F526436</v>
          </cell>
          <cell r="C13906" t="str">
            <v>F526436</v>
          </cell>
          <cell r="D13906">
            <v>11</v>
          </cell>
          <cell r="E13906" t="str">
            <v>F</v>
          </cell>
        </row>
        <row r="13907">
          <cell r="B13907" t="str">
            <v>1000VISION</v>
          </cell>
          <cell r="C13907" t="str">
            <v>VISION</v>
          </cell>
          <cell r="D13907">
            <v>10</v>
          </cell>
          <cell r="E13907" t="str">
            <v>G</v>
          </cell>
        </row>
        <row r="13908">
          <cell r="B13908" t="str">
            <v>F503026</v>
          </cell>
          <cell r="C13908" t="str">
            <v>F503026</v>
          </cell>
          <cell r="D13908">
            <v>11</v>
          </cell>
          <cell r="E13908" t="str">
            <v>F</v>
          </cell>
        </row>
        <row r="13909">
          <cell r="B13909" t="str">
            <v>F526444</v>
          </cell>
          <cell r="C13909" t="str">
            <v>F526444</v>
          </cell>
          <cell r="D13909">
            <v>11</v>
          </cell>
          <cell r="E13909" t="str">
            <v>F</v>
          </cell>
        </row>
        <row r="13910">
          <cell r="B13910" t="str">
            <v>F526445</v>
          </cell>
          <cell r="C13910" t="str">
            <v>F526445</v>
          </cell>
          <cell r="D13910">
            <v>11</v>
          </cell>
          <cell r="E13910" t="str">
            <v>F</v>
          </cell>
        </row>
        <row r="13911">
          <cell r="B13911" t="str">
            <v>1000MISC_BNFTS</v>
          </cell>
          <cell r="C13911" t="str">
            <v>MISC_BNFTS</v>
          </cell>
          <cell r="D13911">
            <v>8</v>
          </cell>
          <cell r="E13911" t="str">
            <v>G</v>
          </cell>
        </row>
        <row r="13912">
          <cell r="B13912" t="str">
            <v>F503023</v>
          </cell>
          <cell r="C13912" t="str">
            <v>F503023</v>
          </cell>
          <cell r="D13912">
            <v>9</v>
          </cell>
          <cell r="E13912" t="str">
            <v>F</v>
          </cell>
        </row>
        <row r="13913">
          <cell r="B13913" t="str">
            <v>F503025</v>
          </cell>
          <cell r="C13913" t="str">
            <v>F503025</v>
          </cell>
          <cell r="D13913">
            <v>9</v>
          </cell>
          <cell r="E13913" t="str">
            <v>F</v>
          </cell>
        </row>
        <row r="13914">
          <cell r="B13914" t="str">
            <v>F515392</v>
          </cell>
          <cell r="C13914" t="str">
            <v>F515392</v>
          </cell>
          <cell r="D13914">
            <v>9</v>
          </cell>
          <cell r="E13914" t="str">
            <v>F</v>
          </cell>
        </row>
        <row r="13915">
          <cell r="B13915" t="str">
            <v>F5256411</v>
          </cell>
          <cell r="C13915" t="str">
            <v>F5256411</v>
          </cell>
          <cell r="D13915">
            <v>9</v>
          </cell>
          <cell r="E13915" t="str">
            <v>F</v>
          </cell>
        </row>
        <row r="13916">
          <cell r="B13916" t="str">
            <v>F526400</v>
          </cell>
          <cell r="C13916" t="str">
            <v>F526400</v>
          </cell>
          <cell r="D13916">
            <v>9</v>
          </cell>
          <cell r="E13916" t="str">
            <v>F</v>
          </cell>
        </row>
        <row r="13917">
          <cell r="B13917" t="str">
            <v>F526401</v>
          </cell>
          <cell r="C13917" t="str">
            <v>F526401</v>
          </cell>
          <cell r="D13917">
            <v>9</v>
          </cell>
          <cell r="E13917" t="str">
            <v>F</v>
          </cell>
        </row>
        <row r="13918">
          <cell r="B13918" t="str">
            <v>F526402</v>
          </cell>
          <cell r="C13918" t="str">
            <v>F526402</v>
          </cell>
          <cell r="D13918">
            <v>9</v>
          </cell>
          <cell r="E13918" t="str">
            <v>F</v>
          </cell>
        </row>
        <row r="13919">
          <cell r="B13919" t="str">
            <v>F526403</v>
          </cell>
          <cell r="C13919" t="str">
            <v>F526403</v>
          </cell>
          <cell r="D13919">
            <v>9</v>
          </cell>
          <cell r="E13919" t="str">
            <v>F</v>
          </cell>
        </row>
        <row r="13920">
          <cell r="B13920" t="str">
            <v>F526404</v>
          </cell>
          <cell r="C13920" t="str">
            <v>F526404</v>
          </cell>
          <cell r="D13920">
            <v>9</v>
          </cell>
          <cell r="E13920" t="str">
            <v>F</v>
          </cell>
        </row>
        <row r="13921">
          <cell r="B13921" t="str">
            <v>F526405</v>
          </cell>
          <cell r="C13921" t="str">
            <v>F526405</v>
          </cell>
          <cell r="D13921">
            <v>9</v>
          </cell>
          <cell r="E13921" t="str">
            <v>F</v>
          </cell>
        </row>
        <row r="13922">
          <cell r="B13922" t="str">
            <v>F526406</v>
          </cell>
          <cell r="C13922" t="str">
            <v>F526406</v>
          </cell>
          <cell r="D13922">
            <v>9</v>
          </cell>
          <cell r="E13922" t="str">
            <v>F</v>
          </cell>
        </row>
        <row r="13923">
          <cell r="B13923" t="str">
            <v>F526407</v>
          </cell>
          <cell r="C13923" t="str">
            <v>F526407</v>
          </cell>
          <cell r="D13923">
            <v>9</v>
          </cell>
          <cell r="E13923" t="str">
            <v>F</v>
          </cell>
        </row>
        <row r="13924">
          <cell r="B13924" t="str">
            <v>F526408</v>
          </cell>
          <cell r="C13924" t="str">
            <v>F526408</v>
          </cell>
          <cell r="D13924">
            <v>9</v>
          </cell>
          <cell r="E13924" t="str">
            <v>F</v>
          </cell>
        </row>
        <row r="13925">
          <cell r="B13925" t="str">
            <v>F526409</v>
          </cell>
          <cell r="C13925" t="str">
            <v>F526409</v>
          </cell>
          <cell r="D13925">
            <v>9</v>
          </cell>
          <cell r="E13925" t="str">
            <v>F</v>
          </cell>
        </row>
        <row r="13926">
          <cell r="B13926" t="str">
            <v>F526410</v>
          </cell>
          <cell r="C13926" t="str">
            <v>F526410</v>
          </cell>
          <cell r="D13926">
            <v>9</v>
          </cell>
          <cell r="E13926" t="str">
            <v>F</v>
          </cell>
        </row>
        <row r="13927">
          <cell r="B13927" t="str">
            <v>F526412</v>
          </cell>
          <cell r="C13927" t="str">
            <v>F526412</v>
          </cell>
          <cell r="D13927">
            <v>9</v>
          </cell>
          <cell r="E13927" t="str">
            <v>F</v>
          </cell>
        </row>
        <row r="13928">
          <cell r="B13928" t="str">
            <v>F526413</v>
          </cell>
          <cell r="C13928" t="str">
            <v>F526413</v>
          </cell>
          <cell r="D13928">
            <v>9</v>
          </cell>
          <cell r="E13928" t="str">
            <v>F</v>
          </cell>
        </row>
        <row r="13929">
          <cell r="B13929" t="str">
            <v>1000SHRLDR_BEN</v>
          </cell>
          <cell r="C13929" t="str">
            <v>SHRLDR_BEN</v>
          </cell>
          <cell r="D13929">
            <v>8</v>
          </cell>
          <cell r="E13929" t="str">
            <v>G</v>
          </cell>
        </row>
        <row r="13930">
          <cell r="B13930" t="str">
            <v>1000OTHER_MISC</v>
          </cell>
          <cell r="C13930" t="str">
            <v>OTHER_MISC</v>
          </cell>
          <cell r="D13930">
            <v>10</v>
          </cell>
          <cell r="E13930" t="str">
            <v>G</v>
          </cell>
        </row>
        <row r="13931">
          <cell r="B13931" t="str">
            <v>F503024</v>
          </cell>
          <cell r="C13931" t="str">
            <v>F503024</v>
          </cell>
          <cell r="D13931">
            <v>11</v>
          </cell>
          <cell r="E13931" t="str">
            <v>F</v>
          </cell>
        </row>
        <row r="13932">
          <cell r="B13932" t="str">
            <v>F526414</v>
          </cell>
          <cell r="C13932" t="str">
            <v>F526414</v>
          </cell>
          <cell r="D13932">
            <v>11</v>
          </cell>
          <cell r="E13932" t="str">
            <v>F</v>
          </cell>
        </row>
        <row r="13933">
          <cell r="B13933" t="str">
            <v>F526415</v>
          </cell>
          <cell r="C13933" t="str">
            <v>F526415</v>
          </cell>
          <cell r="D13933">
            <v>11</v>
          </cell>
          <cell r="E13933" t="str">
            <v>F</v>
          </cell>
        </row>
        <row r="13934">
          <cell r="B13934" t="str">
            <v>F526416</v>
          </cell>
          <cell r="C13934" t="str">
            <v>F526416</v>
          </cell>
          <cell r="D13934">
            <v>11</v>
          </cell>
          <cell r="E13934" t="str">
            <v>F</v>
          </cell>
        </row>
        <row r="13935">
          <cell r="B13935" t="str">
            <v>F526417</v>
          </cell>
          <cell r="C13935" t="str">
            <v>F526417</v>
          </cell>
          <cell r="D13935">
            <v>11</v>
          </cell>
          <cell r="E13935" t="str">
            <v>F</v>
          </cell>
        </row>
        <row r="13936">
          <cell r="B13936" t="str">
            <v>1000OTHER_EXEC</v>
          </cell>
          <cell r="C13936" t="str">
            <v>OTHER_EXEC</v>
          </cell>
          <cell r="D13936">
            <v>10</v>
          </cell>
          <cell r="E13936" t="str">
            <v>G</v>
          </cell>
        </row>
        <row r="13937">
          <cell r="B13937" t="str">
            <v>F526552</v>
          </cell>
          <cell r="C13937" t="str">
            <v>F526552</v>
          </cell>
          <cell r="D13937">
            <v>11</v>
          </cell>
          <cell r="E13937" t="str">
            <v>F</v>
          </cell>
        </row>
        <row r="13938">
          <cell r="B13938" t="str">
            <v>1000GF_HR-BTL</v>
          </cell>
          <cell r="C13938" t="str">
            <v>GF_HR-BTL</v>
          </cell>
          <cell r="D13938">
            <v>6</v>
          </cell>
          <cell r="E13938" t="str">
            <v>G</v>
          </cell>
        </row>
        <row r="13939">
          <cell r="B13939" t="str">
            <v>F502994</v>
          </cell>
          <cell r="C13939" t="str">
            <v>F502994</v>
          </cell>
          <cell r="D13939">
            <v>7</v>
          </cell>
          <cell r="E13939" t="str">
            <v>F</v>
          </cell>
        </row>
        <row r="13940">
          <cell r="B13940" t="str">
            <v>F502995</v>
          </cell>
          <cell r="C13940" t="str">
            <v>F502995</v>
          </cell>
          <cell r="D13940">
            <v>7</v>
          </cell>
          <cell r="E13940" t="str">
            <v>F</v>
          </cell>
        </row>
        <row r="13941">
          <cell r="B13941" t="str">
            <v>F502996</v>
          </cell>
          <cell r="C13941" t="str">
            <v>F502996</v>
          </cell>
          <cell r="D13941">
            <v>7</v>
          </cell>
          <cell r="E13941" t="str">
            <v>F</v>
          </cell>
        </row>
        <row r="13942">
          <cell r="B13942" t="str">
            <v>F502997</v>
          </cell>
          <cell r="C13942" t="str">
            <v>F502997</v>
          </cell>
          <cell r="D13942">
            <v>7</v>
          </cell>
          <cell r="E13942" t="str">
            <v>F</v>
          </cell>
        </row>
        <row r="13943">
          <cell r="B13943" t="str">
            <v>F502998</v>
          </cell>
          <cell r="C13943" t="str">
            <v>F502998</v>
          </cell>
          <cell r="D13943">
            <v>7</v>
          </cell>
          <cell r="E13943" t="str">
            <v>F</v>
          </cell>
        </row>
        <row r="13944">
          <cell r="B13944" t="str">
            <v>F502999</v>
          </cell>
          <cell r="C13944" t="str">
            <v>F502999</v>
          </cell>
          <cell r="D13944">
            <v>7</v>
          </cell>
          <cell r="E13944" t="str">
            <v>F</v>
          </cell>
        </row>
        <row r="13945">
          <cell r="B13945" t="str">
            <v>F513078</v>
          </cell>
          <cell r="C13945" t="str">
            <v>F513078</v>
          </cell>
          <cell r="D13945">
            <v>7</v>
          </cell>
          <cell r="E13945" t="str">
            <v>F</v>
          </cell>
        </row>
        <row r="13946">
          <cell r="B13946" t="str">
            <v>1000GF_LAW</v>
          </cell>
          <cell r="C13946" t="str">
            <v>GF_LAW</v>
          </cell>
          <cell r="D13946">
            <v>4</v>
          </cell>
          <cell r="E13946" t="str">
            <v>G</v>
          </cell>
        </row>
        <row r="13947">
          <cell r="B13947" t="str">
            <v>F502966</v>
          </cell>
          <cell r="C13947" t="str">
            <v>F502966</v>
          </cell>
          <cell r="D13947">
            <v>5</v>
          </cell>
          <cell r="E13947" t="str">
            <v>F</v>
          </cell>
        </row>
        <row r="13948">
          <cell r="B13948" t="str">
            <v>F503028</v>
          </cell>
          <cell r="C13948" t="str">
            <v>F503028</v>
          </cell>
          <cell r="D13948">
            <v>5</v>
          </cell>
          <cell r="E13948" t="str">
            <v>F</v>
          </cell>
        </row>
        <row r="13949">
          <cell r="B13949" t="str">
            <v>F503029</v>
          </cell>
          <cell r="C13949" t="str">
            <v>F503029</v>
          </cell>
          <cell r="D13949">
            <v>5</v>
          </cell>
          <cell r="E13949" t="str">
            <v>F</v>
          </cell>
        </row>
        <row r="13950">
          <cell r="B13950" t="str">
            <v>1000GF_LAW-OM</v>
          </cell>
          <cell r="C13950" t="str">
            <v>GF_LAW-OM</v>
          </cell>
          <cell r="D13950">
            <v>6</v>
          </cell>
          <cell r="E13950" t="str">
            <v>G</v>
          </cell>
        </row>
        <row r="13951">
          <cell r="B13951" t="str">
            <v>F100261</v>
          </cell>
          <cell r="C13951" t="str">
            <v>F100261</v>
          </cell>
          <cell r="D13951">
            <v>7</v>
          </cell>
          <cell r="E13951" t="str">
            <v>F</v>
          </cell>
        </row>
        <row r="13952">
          <cell r="B13952" t="str">
            <v>F100262</v>
          </cell>
          <cell r="C13952" t="str">
            <v>F100262</v>
          </cell>
          <cell r="D13952">
            <v>7</v>
          </cell>
          <cell r="E13952" t="str">
            <v>F</v>
          </cell>
        </row>
        <row r="13953">
          <cell r="B13953" t="str">
            <v>F515322</v>
          </cell>
          <cell r="C13953" t="str">
            <v>F515322</v>
          </cell>
          <cell r="D13953">
            <v>7</v>
          </cell>
          <cell r="E13953" t="str">
            <v>F</v>
          </cell>
        </row>
        <row r="13954">
          <cell r="B13954" t="str">
            <v>F515323</v>
          </cell>
          <cell r="C13954" t="str">
            <v>F515323</v>
          </cell>
          <cell r="D13954">
            <v>7</v>
          </cell>
          <cell r="E13954" t="str">
            <v>F</v>
          </cell>
        </row>
        <row r="13955">
          <cell r="B13955" t="str">
            <v>F515324</v>
          </cell>
          <cell r="C13955" t="str">
            <v>F515324</v>
          </cell>
          <cell r="D13955">
            <v>7</v>
          </cell>
          <cell r="E13955" t="str">
            <v>F</v>
          </cell>
        </row>
        <row r="13956">
          <cell r="B13956" t="str">
            <v>F515325</v>
          </cell>
          <cell r="C13956" t="str">
            <v>F515325</v>
          </cell>
          <cell r="D13956">
            <v>7</v>
          </cell>
          <cell r="E13956" t="str">
            <v>F</v>
          </cell>
        </row>
        <row r="13957">
          <cell r="B13957" t="str">
            <v>F515326</v>
          </cell>
          <cell r="C13957" t="str">
            <v>F515326</v>
          </cell>
          <cell r="D13957">
            <v>7</v>
          </cell>
          <cell r="E13957" t="str">
            <v>F</v>
          </cell>
        </row>
        <row r="13958">
          <cell r="B13958" t="str">
            <v>F515328</v>
          </cell>
          <cell r="C13958" t="str">
            <v>F515328</v>
          </cell>
          <cell r="D13958">
            <v>7</v>
          </cell>
          <cell r="E13958" t="str">
            <v>F</v>
          </cell>
        </row>
        <row r="13959">
          <cell r="B13959" t="str">
            <v>1000GF_LAW-BTL</v>
          </cell>
          <cell r="C13959" t="str">
            <v>GF_LAW-BTL</v>
          </cell>
          <cell r="D13959">
            <v>6</v>
          </cell>
          <cell r="E13959" t="str">
            <v>G</v>
          </cell>
        </row>
        <row r="13960">
          <cell r="B13960" t="str">
            <v>F502967</v>
          </cell>
          <cell r="C13960" t="str">
            <v>F502967</v>
          </cell>
          <cell r="D13960">
            <v>7</v>
          </cell>
          <cell r="E13960" t="str">
            <v>F</v>
          </cell>
        </row>
        <row r="13961">
          <cell r="B13961" t="str">
            <v>1000GF_NUC</v>
          </cell>
          <cell r="C13961" t="str">
            <v>GF_NUC</v>
          </cell>
          <cell r="D13961">
            <v>4</v>
          </cell>
          <cell r="E13961" t="str">
            <v>G</v>
          </cell>
        </row>
        <row r="13962">
          <cell r="B13962" t="str">
            <v>F503030</v>
          </cell>
          <cell r="C13962" t="str">
            <v>F503030</v>
          </cell>
          <cell r="D13962">
            <v>5</v>
          </cell>
          <cell r="E13962" t="str">
            <v>F</v>
          </cell>
        </row>
        <row r="13963">
          <cell r="B13963" t="str">
            <v>F503064</v>
          </cell>
          <cell r="C13963" t="str">
            <v>F503064</v>
          </cell>
          <cell r="D13963">
            <v>5</v>
          </cell>
          <cell r="E13963" t="str">
            <v>F</v>
          </cell>
        </row>
        <row r="13964">
          <cell r="B13964" t="str">
            <v>F515391</v>
          </cell>
          <cell r="C13964" t="str">
            <v>F515391</v>
          </cell>
          <cell r="D13964">
            <v>5</v>
          </cell>
          <cell r="E13964" t="str">
            <v>F</v>
          </cell>
        </row>
        <row r="13965">
          <cell r="B13965" t="str">
            <v>F525104</v>
          </cell>
          <cell r="C13965" t="str">
            <v>F525104</v>
          </cell>
          <cell r="D13965">
            <v>5</v>
          </cell>
          <cell r="E13965" t="str">
            <v>F</v>
          </cell>
        </row>
        <row r="13966">
          <cell r="B13966" t="str">
            <v>1000GF_OSBU</v>
          </cell>
          <cell r="C13966" t="str">
            <v>GF_OSBU</v>
          </cell>
          <cell r="D13966">
            <v>4</v>
          </cell>
          <cell r="E13966" t="str">
            <v>G</v>
          </cell>
        </row>
        <row r="13967">
          <cell r="B13967" t="str">
            <v>1000GF_CRE</v>
          </cell>
          <cell r="C13967" t="str">
            <v>GF_CRE</v>
          </cell>
          <cell r="D13967">
            <v>6</v>
          </cell>
          <cell r="E13967" t="str">
            <v>G</v>
          </cell>
        </row>
        <row r="13968">
          <cell r="B13968" t="str">
            <v>F502987</v>
          </cell>
          <cell r="C13968" t="str">
            <v>F502987</v>
          </cell>
          <cell r="D13968">
            <v>7</v>
          </cell>
          <cell r="E13968" t="str">
            <v>F</v>
          </cell>
        </row>
        <row r="13969">
          <cell r="B13969" t="str">
            <v>F502988</v>
          </cell>
          <cell r="C13969" t="str">
            <v>F502988</v>
          </cell>
          <cell r="D13969">
            <v>7</v>
          </cell>
          <cell r="E13969" t="str">
            <v>F</v>
          </cell>
        </row>
        <row r="13970">
          <cell r="B13970" t="str">
            <v>F502989</v>
          </cell>
          <cell r="C13970" t="str">
            <v>F502989</v>
          </cell>
          <cell r="D13970">
            <v>7</v>
          </cell>
          <cell r="E13970" t="str">
            <v>F</v>
          </cell>
        </row>
        <row r="13971">
          <cell r="B13971" t="str">
            <v>1000GF_SCM</v>
          </cell>
          <cell r="C13971" t="str">
            <v>GF_SCM</v>
          </cell>
          <cell r="D13971">
            <v>6</v>
          </cell>
          <cell r="E13971" t="str">
            <v>G</v>
          </cell>
        </row>
        <row r="13972">
          <cell r="B13972" t="str">
            <v>F300330</v>
          </cell>
          <cell r="C13972" t="str">
            <v>F300330</v>
          </cell>
          <cell r="D13972">
            <v>7</v>
          </cell>
          <cell r="E13972" t="str">
            <v>F</v>
          </cell>
        </row>
        <row r="13973">
          <cell r="B13973" t="str">
            <v>1000GF_EMS</v>
          </cell>
          <cell r="C13973" t="str">
            <v>GF_EMS</v>
          </cell>
          <cell r="D13973">
            <v>6</v>
          </cell>
          <cell r="E13973" t="str">
            <v>G</v>
          </cell>
        </row>
        <row r="13974">
          <cell r="B13974" t="str">
            <v>F503037</v>
          </cell>
          <cell r="C13974" t="str">
            <v>F503037</v>
          </cell>
          <cell r="D13974">
            <v>7</v>
          </cell>
          <cell r="E13974" t="str">
            <v>F</v>
          </cell>
        </row>
        <row r="13975">
          <cell r="B13975" t="str">
            <v>F503038</v>
          </cell>
          <cell r="C13975" t="str">
            <v>F503038</v>
          </cell>
          <cell r="D13975">
            <v>7</v>
          </cell>
          <cell r="E13975" t="str">
            <v>F</v>
          </cell>
        </row>
        <row r="13976">
          <cell r="B13976" t="str">
            <v>F503039</v>
          </cell>
          <cell r="C13976" t="str">
            <v>F503039</v>
          </cell>
          <cell r="D13976">
            <v>7</v>
          </cell>
          <cell r="E13976" t="str">
            <v>F</v>
          </cell>
        </row>
        <row r="13977">
          <cell r="B13977" t="str">
            <v>F503058</v>
          </cell>
          <cell r="C13977" t="str">
            <v>F503058</v>
          </cell>
          <cell r="D13977">
            <v>7</v>
          </cell>
          <cell r="E13977" t="str">
            <v>F</v>
          </cell>
        </row>
        <row r="13978">
          <cell r="B13978" t="str">
            <v>1000GF_TSD</v>
          </cell>
          <cell r="C13978" t="str">
            <v>GF_TSD</v>
          </cell>
          <cell r="D13978">
            <v>6</v>
          </cell>
          <cell r="E13978" t="str">
            <v>G</v>
          </cell>
        </row>
        <row r="13979">
          <cell r="B13979" t="str">
            <v>F503057</v>
          </cell>
          <cell r="C13979" t="str">
            <v>F503057</v>
          </cell>
          <cell r="D13979">
            <v>7</v>
          </cell>
          <cell r="E13979" t="str">
            <v>F</v>
          </cell>
        </row>
        <row r="13980">
          <cell r="B13980" t="str">
            <v>1000GF_EHS</v>
          </cell>
          <cell r="C13980" t="str">
            <v>GF_EHS</v>
          </cell>
          <cell r="D13980">
            <v>6</v>
          </cell>
          <cell r="E13980" t="str">
            <v>G</v>
          </cell>
        </row>
        <row r="13981">
          <cell r="B13981" t="str">
            <v>F502991</v>
          </cell>
          <cell r="C13981" t="str">
            <v>F502991</v>
          </cell>
          <cell r="D13981">
            <v>7</v>
          </cell>
          <cell r="E13981" t="str">
            <v>F</v>
          </cell>
        </row>
        <row r="13982">
          <cell r="B13982" t="str">
            <v>F502992</v>
          </cell>
          <cell r="C13982" t="str">
            <v>F502992</v>
          </cell>
          <cell r="D13982">
            <v>7</v>
          </cell>
          <cell r="E13982" t="str">
            <v>F</v>
          </cell>
        </row>
        <row r="13983">
          <cell r="B13983" t="str">
            <v>1000GF_PA</v>
          </cell>
          <cell r="C13983" t="str">
            <v>GF_PA</v>
          </cell>
          <cell r="D13983">
            <v>4</v>
          </cell>
          <cell r="E13983" t="str">
            <v>G</v>
          </cell>
        </row>
        <row r="13984">
          <cell r="B13984" t="str">
            <v>1000GF_PA-OM</v>
          </cell>
          <cell r="C13984" t="str">
            <v>GF_PA-OM</v>
          </cell>
          <cell r="D13984">
            <v>6</v>
          </cell>
          <cell r="E13984" t="str">
            <v>G</v>
          </cell>
        </row>
        <row r="13985">
          <cell r="B13985" t="str">
            <v>F503035</v>
          </cell>
          <cell r="C13985" t="str">
            <v>F503035</v>
          </cell>
          <cell r="D13985">
            <v>7</v>
          </cell>
          <cell r="E13985" t="str">
            <v>F</v>
          </cell>
        </row>
        <row r="13986">
          <cell r="B13986" t="str">
            <v>1000GF_PA-BTL</v>
          </cell>
          <cell r="C13986" t="str">
            <v>GF_PA-BTL</v>
          </cell>
          <cell r="D13986">
            <v>6</v>
          </cell>
          <cell r="E13986" t="str">
            <v>G</v>
          </cell>
        </row>
        <row r="13987">
          <cell r="B13987" t="str">
            <v>F503036</v>
          </cell>
          <cell r="C13987" t="str">
            <v>F503036</v>
          </cell>
          <cell r="D13987">
            <v>7</v>
          </cell>
          <cell r="E13987" t="str">
            <v>F</v>
          </cell>
        </row>
        <row r="13988">
          <cell r="B13988" t="str">
            <v>F515346</v>
          </cell>
          <cell r="C13988" t="str">
            <v>F515346</v>
          </cell>
          <cell r="D13988">
            <v>7</v>
          </cell>
          <cell r="E13988" t="str">
            <v>F</v>
          </cell>
        </row>
        <row r="13989">
          <cell r="B13989" t="str">
            <v>1000GF_PPBU</v>
          </cell>
          <cell r="C13989" t="str">
            <v>GF_PPBU</v>
          </cell>
          <cell r="D13989">
            <v>4</v>
          </cell>
          <cell r="E13989" t="str">
            <v>G</v>
          </cell>
        </row>
        <row r="13990">
          <cell r="B13990" t="str">
            <v>F526053</v>
          </cell>
          <cell r="C13990" t="str">
            <v>F526053</v>
          </cell>
          <cell r="D13990">
            <v>5</v>
          </cell>
          <cell r="E13990" t="str">
            <v>F</v>
          </cell>
        </row>
        <row r="13991">
          <cell r="B13991" t="str">
            <v>1000GF_TAX</v>
          </cell>
          <cell r="C13991" t="str">
            <v>GF_TAX</v>
          </cell>
          <cell r="D13991">
            <v>4</v>
          </cell>
          <cell r="E13991" t="str">
            <v>G</v>
          </cell>
        </row>
        <row r="13992">
          <cell r="B13992" t="str">
            <v>1000GF_TX-OP</v>
          </cell>
          <cell r="C13992" t="str">
            <v>GF_TX-OP</v>
          </cell>
          <cell r="D13992">
            <v>6</v>
          </cell>
          <cell r="E13992" t="str">
            <v>G</v>
          </cell>
        </row>
        <row r="13993">
          <cell r="B13993" t="str">
            <v>F513260</v>
          </cell>
          <cell r="C13993" t="str">
            <v>F513260</v>
          </cell>
          <cell r="D13993">
            <v>7</v>
          </cell>
          <cell r="E13993" t="str">
            <v>F</v>
          </cell>
        </row>
        <row r="13994">
          <cell r="B13994" t="str">
            <v>F513261</v>
          </cell>
          <cell r="C13994" t="str">
            <v>F513261</v>
          </cell>
          <cell r="D13994">
            <v>7</v>
          </cell>
          <cell r="E13994" t="str">
            <v>F</v>
          </cell>
        </row>
        <row r="13995">
          <cell r="B13995" t="str">
            <v>F513262</v>
          </cell>
          <cell r="C13995" t="str">
            <v>F513262</v>
          </cell>
          <cell r="D13995">
            <v>7</v>
          </cell>
          <cell r="E13995" t="str">
            <v>F</v>
          </cell>
        </row>
        <row r="13996">
          <cell r="B13996" t="str">
            <v>F513263</v>
          </cell>
          <cell r="C13996" t="str">
            <v>F513263</v>
          </cell>
          <cell r="D13996">
            <v>7</v>
          </cell>
          <cell r="E13996" t="str">
            <v>F</v>
          </cell>
        </row>
        <row r="13997">
          <cell r="B13997" t="str">
            <v>F513264</v>
          </cell>
          <cell r="C13997" t="str">
            <v>F513264</v>
          </cell>
          <cell r="D13997">
            <v>7</v>
          </cell>
          <cell r="E13997" t="str">
            <v>F</v>
          </cell>
        </row>
        <row r="13998">
          <cell r="B13998" t="str">
            <v>F513265</v>
          </cell>
          <cell r="C13998" t="str">
            <v>F513265</v>
          </cell>
          <cell r="D13998">
            <v>7</v>
          </cell>
          <cell r="E13998" t="str">
            <v>F</v>
          </cell>
        </row>
        <row r="13999">
          <cell r="B13999" t="str">
            <v>F513269</v>
          </cell>
          <cell r="C13999" t="str">
            <v>F513269</v>
          </cell>
          <cell r="D13999">
            <v>7</v>
          </cell>
          <cell r="E13999" t="str">
            <v>F</v>
          </cell>
        </row>
        <row r="14000">
          <cell r="B14000" t="str">
            <v>F513270</v>
          </cell>
          <cell r="C14000" t="str">
            <v>F513270</v>
          </cell>
          <cell r="D14000">
            <v>7</v>
          </cell>
          <cell r="E14000" t="str">
            <v>F</v>
          </cell>
        </row>
        <row r="14001">
          <cell r="B14001" t="str">
            <v>F513271</v>
          </cell>
          <cell r="C14001" t="str">
            <v>F513271</v>
          </cell>
          <cell r="D14001">
            <v>7</v>
          </cell>
          <cell r="E14001" t="str">
            <v>F</v>
          </cell>
        </row>
        <row r="14002">
          <cell r="B14002" t="str">
            <v>F513272</v>
          </cell>
          <cell r="C14002" t="str">
            <v>F513272</v>
          </cell>
          <cell r="D14002">
            <v>7</v>
          </cell>
          <cell r="E14002" t="str">
            <v>F</v>
          </cell>
        </row>
        <row r="14003">
          <cell r="B14003" t="str">
            <v>F513273</v>
          </cell>
          <cell r="C14003" t="str">
            <v>F513273</v>
          </cell>
          <cell r="D14003">
            <v>7</v>
          </cell>
          <cell r="E14003" t="str">
            <v>F</v>
          </cell>
        </row>
        <row r="14004">
          <cell r="B14004" t="str">
            <v>F513274</v>
          </cell>
          <cell r="C14004" t="str">
            <v>F513274</v>
          </cell>
          <cell r="D14004">
            <v>7</v>
          </cell>
          <cell r="E14004" t="str">
            <v>F</v>
          </cell>
        </row>
        <row r="14005">
          <cell r="B14005" t="str">
            <v>F513275</v>
          </cell>
          <cell r="C14005" t="str">
            <v>F513275</v>
          </cell>
          <cell r="D14005">
            <v>7</v>
          </cell>
          <cell r="E14005" t="str">
            <v>F</v>
          </cell>
        </row>
        <row r="14006">
          <cell r="B14006" t="str">
            <v>F513276</v>
          </cell>
          <cell r="C14006" t="str">
            <v>F513276</v>
          </cell>
          <cell r="D14006">
            <v>7</v>
          </cell>
          <cell r="E14006" t="str">
            <v>F</v>
          </cell>
        </row>
        <row r="14007">
          <cell r="B14007" t="str">
            <v>F515352</v>
          </cell>
          <cell r="C14007" t="str">
            <v>F515352</v>
          </cell>
          <cell r="D14007">
            <v>7</v>
          </cell>
          <cell r="E14007" t="str">
            <v>F</v>
          </cell>
        </row>
        <row r="14008">
          <cell r="B14008" t="str">
            <v>F515353</v>
          </cell>
          <cell r="C14008" t="str">
            <v>F515353</v>
          </cell>
          <cell r="D14008">
            <v>7</v>
          </cell>
          <cell r="E14008" t="str">
            <v>F</v>
          </cell>
        </row>
        <row r="14009">
          <cell r="B14009" t="str">
            <v>F515354</v>
          </cell>
          <cell r="C14009" t="str">
            <v>F515354</v>
          </cell>
          <cell r="D14009">
            <v>7</v>
          </cell>
          <cell r="E14009" t="str">
            <v>F</v>
          </cell>
        </row>
        <row r="14010">
          <cell r="B14010" t="str">
            <v>F515355</v>
          </cell>
          <cell r="C14010" t="str">
            <v>F515355</v>
          </cell>
          <cell r="D14010">
            <v>7</v>
          </cell>
          <cell r="E14010" t="str">
            <v>F</v>
          </cell>
        </row>
        <row r="14011">
          <cell r="B14011" t="str">
            <v>F515356</v>
          </cell>
          <cell r="C14011" t="str">
            <v>F515356</v>
          </cell>
          <cell r="D14011">
            <v>7</v>
          </cell>
          <cell r="E14011" t="str">
            <v>F</v>
          </cell>
        </row>
        <row r="14012">
          <cell r="B14012" t="str">
            <v>F515357</v>
          </cell>
          <cell r="C14012" t="str">
            <v>F515357</v>
          </cell>
          <cell r="D14012">
            <v>7</v>
          </cell>
          <cell r="E14012" t="str">
            <v>F</v>
          </cell>
        </row>
        <row r="14013">
          <cell r="B14013" t="str">
            <v>F515358</v>
          </cell>
          <cell r="C14013" t="str">
            <v>F515358</v>
          </cell>
          <cell r="D14013">
            <v>7</v>
          </cell>
          <cell r="E14013" t="str">
            <v>F</v>
          </cell>
        </row>
        <row r="14014">
          <cell r="B14014" t="str">
            <v>F515359</v>
          </cell>
          <cell r="C14014" t="str">
            <v>F515359</v>
          </cell>
          <cell r="D14014">
            <v>7</v>
          </cell>
          <cell r="E14014" t="str">
            <v>F</v>
          </cell>
        </row>
        <row r="14015">
          <cell r="B14015" t="str">
            <v>F515360</v>
          </cell>
          <cell r="C14015" t="str">
            <v>F515360</v>
          </cell>
          <cell r="D14015">
            <v>7</v>
          </cell>
          <cell r="E14015" t="str">
            <v>F</v>
          </cell>
        </row>
        <row r="14016">
          <cell r="B14016" t="str">
            <v>F515361</v>
          </cell>
          <cell r="C14016" t="str">
            <v>F515361</v>
          </cell>
          <cell r="D14016">
            <v>7</v>
          </cell>
          <cell r="E14016" t="str">
            <v>F</v>
          </cell>
        </row>
        <row r="14017">
          <cell r="B14017" t="str">
            <v>F515362</v>
          </cell>
          <cell r="C14017" t="str">
            <v>F515362</v>
          </cell>
          <cell r="D14017">
            <v>7</v>
          </cell>
          <cell r="E14017" t="str">
            <v>F</v>
          </cell>
        </row>
        <row r="14018">
          <cell r="B14018" t="str">
            <v>F515367</v>
          </cell>
          <cell r="C14018" t="str">
            <v>F515367</v>
          </cell>
          <cell r="D14018">
            <v>7</v>
          </cell>
          <cell r="E14018" t="str">
            <v>F</v>
          </cell>
        </row>
        <row r="14019">
          <cell r="B14019" t="str">
            <v>F525102</v>
          </cell>
          <cell r="C14019" t="str">
            <v>F525102</v>
          </cell>
          <cell r="D14019">
            <v>7</v>
          </cell>
          <cell r="E14019" t="str">
            <v>F</v>
          </cell>
        </row>
        <row r="14020">
          <cell r="B14020" t="str">
            <v>1000GF_TX-BTL</v>
          </cell>
          <cell r="C14020" t="str">
            <v>GF_TX-BTL</v>
          </cell>
          <cell r="D14020">
            <v>6</v>
          </cell>
          <cell r="E14020" t="str">
            <v>G</v>
          </cell>
        </row>
        <row r="14021">
          <cell r="B14021" t="str">
            <v>F515363</v>
          </cell>
          <cell r="C14021" t="str">
            <v>F515363</v>
          </cell>
          <cell r="D14021">
            <v>7</v>
          </cell>
          <cell r="E14021" t="str">
            <v>F</v>
          </cell>
        </row>
        <row r="14022">
          <cell r="B14022" t="str">
            <v>F515364</v>
          </cell>
          <cell r="C14022" t="str">
            <v>F515364</v>
          </cell>
          <cell r="D14022">
            <v>7</v>
          </cell>
          <cell r="E14022" t="str">
            <v>F</v>
          </cell>
        </row>
        <row r="14023">
          <cell r="B14023" t="str">
            <v>F515365</v>
          </cell>
          <cell r="C14023" t="str">
            <v>F515365</v>
          </cell>
          <cell r="D14023">
            <v>7</v>
          </cell>
          <cell r="E14023" t="str">
            <v>F</v>
          </cell>
        </row>
        <row r="14024">
          <cell r="B14024" t="str">
            <v>1000GF_TDBU</v>
          </cell>
          <cell r="C14024" t="str">
            <v>GF_TDBU</v>
          </cell>
          <cell r="D14024">
            <v>4</v>
          </cell>
          <cell r="E14024" t="str">
            <v>G</v>
          </cell>
        </row>
        <row r="14025">
          <cell r="B14025" t="str">
            <v>F503042</v>
          </cell>
          <cell r="C14025" t="str">
            <v>F503042</v>
          </cell>
          <cell r="D14025">
            <v>5</v>
          </cell>
          <cell r="E14025" t="str">
            <v>F</v>
          </cell>
        </row>
        <row r="14026">
          <cell r="B14026" t="str">
            <v>F503043</v>
          </cell>
          <cell r="C14026" t="str">
            <v>F503043</v>
          </cell>
          <cell r="D14026">
            <v>5</v>
          </cell>
          <cell r="E14026" t="str">
            <v>F</v>
          </cell>
        </row>
        <row r="14027">
          <cell r="B14027" t="str">
            <v>F503044</v>
          </cell>
          <cell r="C14027" t="str">
            <v>F503044</v>
          </cell>
          <cell r="D14027">
            <v>5</v>
          </cell>
          <cell r="E14027" t="str">
            <v>F</v>
          </cell>
        </row>
        <row r="14028">
          <cell r="B14028" t="str">
            <v>F503046</v>
          </cell>
          <cell r="C14028" t="str">
            <v>F503046</v>
          </cell>
          <cell r="D14028">
            <v>5</v>
          </cell>
          <cell r="E14028" t="str">
            <v>F</v>
          </cell>
        </row>
        <row r="14029">
          <cell r="B14029" t="str">
            <v>F515413</v>
          </cell>
          <cell r="C14029" t="str">
            <v>F515413</v>
          </cell>
          <cell r="D14029">
            <v>5</v>
          </cell>
          <cell r="E14029" t="str">
            <v>F</v>
          </cell>
        </row>
        <row r="14030">
          <cell r="B14030" t="str">
            <v>1000GFGRDCNTRT</v>
          </cell>
          <cell r="C14030" t="str">
            <v>GFGRDCNTRT</v>
          </cell>
          <cell r="D14030">
            <v>6</v>
          </cell>
          <cell r="E14030" t="str">
            <v>G</v>
          </cell>
        </row>
        <row r="14031">
          <cell r="B14031" t="str">
            <v>F503045</v>
          </cell>
          <cell r="C14031" t="str">
            <v>F503045</v>
          </cell>
          <cell r="D14031">
            <v>7</v>
          </cell>
          <cell r="E14031" t="str">
            <v>F</v>
          </cell>
        </row>
        <row r="14032">
          <cell r="B14032" t="str">
            <v>F516529</v>
          </cell>
          <cell r="C14032" t="str">
            <v>F516529</v>
          </cell>
          <cell r="D14032">
            <v>7</v>
          </cell>
          <cell r="E14032" t="str">
            <v>F</v>
          </cell>
        </row>
        <row r="14033">
          <cell r="B14033" t="str">
            <v>1000GSYLCONST</v>
          </cell>
          <cell r="C14033" t="str">
            <v>GSYLCONST</v>
          </cell>
          <cell r="D14033">
            <v>8</v>
          </cell>
          <cell r="E14033" t="str">
            <v>G</v>
          </cell>
        </row>
        <row r="14034">
          <cell r="B14034" t="str">
            <v>F500063</v>
          </cell>
          <cell r="C14034" t="str">
            <v>F500063</v>
          </cell>
          <cell r="D14034">
            <v>9</v>
          </cell>
          <cell r="E14034" t="str">
            <v>F</v>
          </cell>
        </row>
        <row r="14035">
          <cell r="B14035" t="str">
            <v>F500064</v>
          </cell>
          <cell r="C14035" t="str">
            <v>F500064</v>
          </cell>
          <cell r="D14035">
            <v>9</v>
          </cell>
          <cell r="E14035" t="str">
            <v>F</v>
          </cell>
        </row>
        <row r="14036">
          <cell r="B14036" t="str">
            <v>F500065</v>
          </cell>
          <cell r="C14036" t="str">
            <v>F500065</v>
          </cell>
          <cell r="D14036">
            <v>9</v>
          </cell>
          <cell r="E14036" t="str">
            <v>F</v>
          </cell>
        </row>
        <row r="14037">
          <cell r="B14037" t="str">
            <v>F500066</v>
          </cell>
          <cell r="C14037" t="str">
            <v>F500066</v>
          </cell>
          <cell r="D14037">
            <v>9</v>
          </cell>
          <cell r="E14037" t="str">
            <v>F</v>
          </cell>
        </row>
        <row r="14038">
          <cell r="B14038" t="str">
            <v>F500067</v>
          </cell>
          <cell r="C14038" t="str">
            <v>F500067</v>
          </cell>
          <cell r="D14038">
            <v>9</v>
          </cell>
          <cell r="E14038" t="str">
            <v>F</v>
          </cell>
        </row>
        <row r="14039">
          <cell r="B14039" t="str">
            <v>F500068</v>
          </cell>
          <cell r="C14039" t="str">
            <v>F500068</v>
          </cell>
          <cell r="D14039">
            <v>9</v>
          </cell>
          <cell r="E14039" t="str">
            <v>F</v>
          </cell>
        </row>
        <row r="14040">
          <cell r="B14040" t="str">
            <v>F500069</v>
          </cell>
          <cell r="C14040" t="str">
            <v>F500069</v>
          </cell>
          <cell r="D14040">
            <v>9</v>
          </cell>
          <cell r="E14040" t="str">
            <v>F</v>
          </cell>
        </row>
        <row r="14041">
          <cell r="B14041" t="str">
            <v>F500070</v>
          </cell>
          <cell r="C14041" t="str">
            <v>F500070</v>
          </cell>
          <cell r="D14041">
            <v>9</v>
          </cell>
          <cell r="E14041" t="str">
            <v>F</v>
          </cell>
        </row>
        <row r="14042">
          <cell r="B14042" t="str">
            <v>F500071</v>
          </cell>
          <cell r="C14042" t="str">
            <v>F500071</v>
          </cell>
          <cell r="D14042">
            <v>9</v>
          </cell>
          <cell r="E14042" t="str">
            <v>F</v>
          </cell>
        </row>
        <row r="14043">
          <cell r="B14043" t="str">
            <v>F500072</v>
          </cell>
          <cell r="C14043" t="str">
            <v>F500072</v>
          </cell>
          <cell r="D14043">
            <v>9</v>
          </cell>
          <cell r="E14043" t="str">
            <v>F</v>
          </cell>
        </row>
        <row r="14044">
          <cell r="B14044" t="str">
            <v>F500073</v>
          </cell>
          <cell r="C14044" t="str">
            <v>F500073</v>
          </cell>
          <cell r="D14044">
            <v>9</v>
          </cell>
          <cell r="E14044" t="str">
            <v>F</v>
          </cell>
        </row>
        <row r="14045">
          <cell r="B14045" t="str">
            <v>F500074</v>
          </cell>
          <cell r="C14045" t="str">
            <v>F500074</v>
          </cell>
          <cell r="D14045">
            <v>9</v>
          </cell>
          <cell r="E14045" t="str">
            <v>F</v>
          </cell>
        </row>
        <row r="14046">
          <cell r="B14046" t="str">
            <v>F500075</v>
          </cell>
          <cell r="C14046" t="str">
            <v>F500075</v>
          </cell>
          <cell r="D14046">
            <v>9</v>
          </cell>
          <cell r="E14046" t="str">
            <v>F</v>
          </cell>
        </row>
        <row r="14047">
          <cell r="B14047" t="str">
            <v>F500076</v>
          </cell>
          <cell r="C14047" t="str">
            <v>F500076</v>
          </cell>
          <cell r="D14047">
            <v>9</v>
          </cell>
          <cell r="E14047" t="str">
            <v>F</v>
          </cell>
        </row>
        <row r="14048">
          <cell r="B14048" t="str">
            <v>F500077</v>
          </cell>
          <cell r="C14048" t="str">
            <v>F500077</v>
          </cell>
          <cell r="D14048">
            <v>9</v>
          </cell>
          <cell r="E14048" t="str">
            <v>F</v>
          </cell>
        </row>
        <row r="14049">
          <cell r="B14049" t="str">
            <v>F500078</v>
          </cell>
          <cell r="C14049" t="str">
            <v>F500078</v>
          </cell>
          <cell r="D14049">
            <v>9</v>
          </cell>
          <cell r="E14049" t="str">
            <v>F</v>
          </cell>
        </row>
        <row r="14050">
          <cell r="B14050" t="str">
            <v>F500079</v>
          </cell>
          <cell r="C14050" t="str">
            <v>F500079</v>
          </cell>
          <cell r="D14050">
            <v>9</v>
          </cell>
          <cell r="E14050" t="str">
            <v>F</v>
          </cell>
        </row>
        <row r="14051">
          <cell r="B14051" t="str">
            <v>F500080</v>
          </cell>
          <cell r="C14051" t="str">
            <v>F500080</v>
          </cell>
          <cell r="D14051">
            <v>9</v>
          </cell>
          <cell r="E14051" t="str">
            <v>F</v>
          </cell>
        </row>
        <row r="14052">
          <cell r="B14052" t="str">
            <v>F500081</v>
          </cell>
          <cell r="C14052" t="str">
            <v>F500081</v>
          </cell>
          <cell r="D14052">
            <v>9</v>
          </cell>
          <cell r="E14052" t="str">
            <v>F</v>
          </cell>
        </row>
        <row r="14053">
          <cell r="B14053" t="str">
            <v>F500082</v>
          </cell>
          <cell r="C14053" t="str">
            <v>F500082</v>
          </cell>
          <cell r="D14053">
            <v>9</v>
          </cell>
          <cell r="E14053" t="str">
            <v>F</v>
          </cell>
        </row>
        <row r="14054">
          <cell r="B14054" t="str">
            <v>F500083</v>
          </cell>
          <cell r="C14054" t="str">
            <v>F500083</v>
          </cell>
          <cell r="D14054">
            <v>9</v>
          </cell>
          <cell r="E14054" t="str">
            <v>F</v>
          </cell>
        </row>
        <row r="14055">
          <cell r="B14055" t="str">
            <v>F500084</v>
          </cell>
          <cell r="C14055" t="str">
            <v>F500084</v>
          </cell>
          <cell r="D14055">
            <v>9</v>
          </cell>
          <cell r="E14055" t="str">
            <v>F</v>
          </cell>
        </row>
        <row r="14056">
          <cell r="B14056" t="str">
            <v>F500085</v>
          </cell>
          <cell r="C14056" t="str">
            <v>F500085</v>
          </cell>
          <cell r="D14056">
            <v>9</v>
          </cell>
          <cell r="E14056" t="str">
            <v>F</v>
          </cell>
        </row>
        <row r="14057">
          <cell r="B14057" t="str">
            <v>F500086</v>
          </cell>
          <cell r="C14057" t="str">
            <v>F500086</v>
          </cell>
          <cell r="D14057">
            <v>9</v>
          </cell>
          <cell r="E14057" t="str">
            <v>F</v>
          </cell>
        </row>
        <row r="14058">
          <cell r="B14058" t="str">
            <v>F500087</v>
          </cell>
          <cell r="C14058" t="str">
            <v>F500087</v>
          </cell>
          <cell r="D14058">
            <v>9</v>
          </cell>
          <cell r="E14058" t="str">
            <v>F</v>
          </cell>
        </row>
        <row r="14059">
          <cell r="B14059" t="str">
            <v>F520157</v>
          </cell>
          <cell r="C14059" t="str">
            <v>F520157</v>
          </cell>
          <cell r="D14059">
            <v>9</v>
          </cell>
          <cell r="E14059" t="str">
            <v>F</v>
          </cell>
        </row>
        <row r="14060">
          <cell r="B14060" t="str">
            <v>F520158</v>
          </cell>
          <cell r="C14060" t="str">
            <v>F520158</v>
          </cell>
          <cell r="D14060">
            <v>9</v>
          </cell>
          <cell r="E14060" t="str">
            <v>F</v>
          </cell>
        </row>
        <row r="14061">
          <cell r="B14061" t="str">
            <v>F520159</v>
          </cell>
          <cell r="C14061" t="str">
            <v>F520159</v>
          </cell>
          <cell r="D14061">
            <v>9</v>
          </cell>
          <cell r="E14061" t="str">
            <v>F</v>
          </cell>
        </row>
        <row r="14062">
          <cell r="B14062" t="str">
            <v>F520160</v>
          </cell>
          <cell r="C14062" t="str">
            <v>F520160</v>
          </cell>
          <cell r="D14062">
            <v>9</v>
          </cell>
          <cell r="E14062" t="str">
            <v>F</v>
          </cell>
        </row>
        <row r="14063">
          <cell r="B14063" t="str">
            <v>F520161</v>
          </cell>
          <cell r="C14063" t="str">
            <v>F520161</v>
          </cell>
          <cell r="D14063">
            <v>9</v>
          </cell>
          <cell r="E14063" t="str">
            <v>F</v>
          </cell>
        </row>
        <row r="14064">
          <cell r="B14064" t="str">
            <v>F520162</v>
          </cell>
          <cell r="C14064" t="str">
            <v>F520162</v>
          </cell>
          <cell r="D14064">
            <v>9</v>
          </cell>
          <cell r="E14064" t="str">
            <v>F</v>
          </cell>
        </row>
        <row r="14065">
          <cell r="B14065" t="str">
            <v>F520163</v>
          </cell>
          <cell r="C14065" t="str">
            <v>F520163</v>
          </cell>
          <cell r="D14065">
            <v>9</v>
          </cell>
          <cell r="E14065" t="str">
            <v>F</v>
          </cell>
        </row>
        <row r="14066">
          <cell r="B14066" t="str">
            <v>F520164</v>
          </cell>
          <cell r="C14066" t="str">
            <v>F520164</v>
          </cell>
          <cell r="D14066">
            <v>9</v>
          </cell>
          <cell r="E14066" t="str">
            <v>F</v>
          </cell>
        </row>
        <row r="14067">
          <cell r="B14067" t="str">
            <v>F520165</v>
          </cell>
          <cell r="C14067" t="str">
            <v>F520165</v>
          </cell>
          <cell r="D14067">
            <v>9</v>
          </cell>
          <cell r="E14067" t="str">
            <v>F</v>
          </cell>
        </row>
        <row r="14068">
          <cell r="B14068" t="str">
            <v>F520166</v>
          </cell>
          <cell r="C14068" t="str">
            <v>F520166</v>
          </cell>
          <cell r="D14068">
            <v>9</v>
          </cell>
          <cell r="E14068" t="str">
            <v>F</v>
          </cell>
        </row>
        <row r="14069">
          <cell r="B14069" t="str">
            <v>F520167</v>
          </cell>
          <cell r="C14069" t="str">
            <v>F520167</v>
          </cell>
          <cell r="D14069">
            <v>9</v>
          </cell>
          <cell r="E14069" t="str">
            <v>F</v>
          </cell>
        </row>
        <row r="14070">
          <cell r="B14070" t="str">
            <v>F520168</v>
          </cell>
          <cell r="C14070" t="str">
            <v>F520168</v>
          </cell>
          <cell r="D14070">
            <v>9</v>
          </cell>
          <cell r="E14070" t="str">
            <v>F</v>
          </cell>
        </row>
        <row r="14071">
          <cell r="B14071" t="str">
            <v>F520169</v>
          </cell>
          <cell r="C14071" t="str">
            <v>F520169</v>
          </cell>
          <cell r="D14071">
            <v>9</v>
          </cell>
          <cell r="E14071" t="str">
            <v>F</v>
          </cell>
        </row>
        <row r="14072">
          <cell r="B14072" t="str">
            <v>F520170</v>
          </cell>
          <cell r="C14072" t="str">
            <v>F520170</v>
          </cell>
          <cell r="D14072">
            <v>9</v>
          </cell>
          <cell r="E14072" t="str">
            <v>F</v>
          </cell>
        </row>
        <row r="14073">
          <cell r="B14073" t="str">
            <v>F520171</v>
          </cell>
          <cell r="C14073" t="str">
            <v>F520171</v>
          </cell>
          <cell r="D14073">
            <v>9</v>
          </cell>
          <cell r="E14073" t="str">
            <v>F</v>
          </cell>
        </row>
        <row r="14074">
          <cell r="B14074" t="str">
            <v>F520172</v>
          </cell>
          <cell r="C14074" t="str">
            <v>F520172</v>
          </cell>
          <cell r="D14074">
            <v>9</v>
          </cell>
          <cell r="E14074" t="str">
            <v>F</v>
          </cell>
        </row>
        <row r="14075">
          <cell r="B14075" t="str">
            <v>F520173</v>
          </cell>
          <cell r="C14075" t="str">
            <v>F520173</v>
          </cell>
          <cell r="D14075">
            <v>9</v>
          </cell>
          <cell r="E14075" t="str">
            <v>F</v>
          </cell>
        </row>
        <row r="14076">
          <cell r="B14076" t="str">
            <v>F520174</v>
          </cell>
          <cell r="C14076" t="str">
            <v>F520174</v>
          </cell>
          <cell r="D14076">
            <v>9</v>
          </cell>
          <cell r="E14076" t="str">
            <v>F</v>
          </cell>
        </row>
        <row r="14077">
          <cell r="B14077" t="str">
            <v>F520175</v>
          </cell>
          <cell r="C14077" t="str">
            <v>F520175</v>
          </cell>
          <cell r="D14077">
            <v>9</v>
          </cell>
          <cell r="E14077" t="str">
            <v>F</v>
          </cell>
        </row>
        <row r="14078">
          <cell r="B14078" t="str">
            <v>F520176</v>
          </cell>
          <cell r="C14078" t="str">
            <v>F520176</v>
          </cell>
          <cell r="D14078">
            <v>9</v>
          </cell>
          <cell r="E14078" t="str">
            <v>F</v>
          </cell>
        </row>
        <row r="14079">
          <cell r="B14079" t="str">
            <v>F520177</v>
          </cell>
          <cell r="C14079" t="str">
            <v>F520177</v>
          </cell>
          <cell r="D14079">
            <v>9</v>
          </cell>
          <cell r="E14079" t="str">
            <v>F</v>
          </cell>
        </row>
        <row r="14080">
          <cell r="B14080" t="str">
            <v>F520178</v>
          </cell>
          <cell r="C14080" t="str">
            <v>F520178</v>
          </cell>
          <cell r="D14080">
            <v>9</v>
          </cell>
          <cell r="E14080" t="str">
            <v>F</v>
          </cell>
        </row>
        <row r="14081">
          <cell r="B14081" t="str">
            <v>F520179</v>
          </cell>
          <cell r="C14081" t="str">
            <v>F520179</v>
          </cell>
          <cell r="D14081">
            <v>9</v>
          </cell>
          <cell r="E14081" t="str">
            <v>F</v>
          </cell>
        </row>
        <row r="14082">
          <cell r="B14082" t="str">
            <v>F520180</v>
          </cell>
          <cell r="C14082" t="str">
            <v>F520180</v>
          </cell>
          <cell r="D14082">
            <v>9</v>
          </cell>
          <cell r="E14082" t="str">
            <v>F</v>
          </cell>
        </row>
        <row r="14083">
          <cell r="B14083" t="str">
            <v>F520181</v>
          </cell>
          <cell r="C14083" t="str">
            <v>F520181</v>
          </cell>
          <cell r="D14083">
            <v>9</v>
          </cell>
          <cell r="E14083" t="str">
            <v>F</v>
          </cell>
        </row>
        <row r="14084">
          <cell r="B14084" t="str">
            <v>F520182</v>
          </cell>
          <cell r="C14084" t="str">
            <v>F520182</v>
          </cell>
          <cell r="D14084">
            <v>9</v>
          </cell>
          <cell r="E14084" t="str">
            <v>F</v>
          </cell>
        </row>
        <row r="14085">
          <cell r="B14085" t="str">
            <v>F520850</v>
          </cell>
          <cell r="C14085" t="str">
            <v>F520850</v>
          </cell>
          <cell r="D14085">
            <v>9</v>
          </cell>
          <cell r="E14085" t="str">
            <v>F</v>
          </cell>
        </row>
        <row r="14086">
          <cell r="B14086" t="str">
            <v>F521210</v>
          </cell>
          <cell r="C14086" t="str">
            <v>F521210</v>
          </cell>
          <cell r="D14086">
            <v>9</v>
          </cell>
          <cell r="E14086" t="str">
            <v>F</v>
          </cell>
        </row>
        <row r="14087">
          <cell r="B14087" t="str">
            <v>F521570</v>
          </cell>
          <cell r="C14087" t="str">
            <v>F521570</v>
          </cell>
          <cell r="D14087">
            <v>9</v>
          </cell>
          <cell r="E14087" t="str">
            <v>F</v>
          </cell>
        </row>
        <row r="14088">
          <cell r="B14088" t="str">
            <v>F521930</v>
          </cell>
          <cell r="C14088" t="str">
            <v>F521930</v>
          </cell>
          <cell r="D14088">
            <v>9</v>
          </cell>
          <cell r="E14088" t="str">
            <v>F</v>
          </cell>
        </row>
        <row r="14089">
          <cell r="B14089" t="str">
            <v>F522290</v>
          </cell>
          <cell r="C14089" t="str">
            <v>F522290</v>
          </cell>
          <cell r="D14089">
            <v>9</v>
          </cell>
          <cell r="E14089" t="str">
            <v>F</v>
          </cell>
        </row>
        <row r="14090">
          <cell r="B14090" t="str">
            <v>F526239</v>
          </cell>
          <cell r="C14090" t="str">
            <v>F526239</v>
          </cell>
          <cell r="D14090">
            <v>9</v>
          </cell>
          <cell r="E14090" t="str">
            <v>F</v>
          </cell>
        </row>
        <row r="14091">
          <cell r="B14091" t="str">
            <v>F526240</v>
          </cell>
          <cell r="C14091" t="str">
            <v>F526240</v>
          </cell>
          <cell r="D14091">
            <v>9</v>
          </cell>
          <cell r="E14091" t="str">
            <v>F</v>
          </cell>
        </row>
        <row r="14092">
          <cell r="B14092" t="str">
            <v>F526241</v>
          </cell>
          <cell r="C14092" t="str">
            <v>F526241</v>
          </cell>
          <cell r="D14092">
            <v>9</v>
          </cell>
          <cell r="E14092" t="str">
            <v>F</v>
          </cell>
        </row>
        <row r="14093">
          <cell r="B14093" t="str">
            <v>F526242</v>
          </cell>
          <cell r="C14093" t="str">
            <v>F526242</v>
          </cell>
          <cell r="D14093">
            <v>9</v>
          </cell>
          <cell r="E14093" t="str">
            <v>F</v>
          </cell>
        </row>
        <row r="14094">
          <cell r="B14094" t="str">
            <v>F526243</v>
          </cell>
          <cell r="C14094" t="str">
            <v>F526243</v>
          </cell>
          <cell r="D14094">
            <v>9</v>
          </cell>
          <cell r="E14094" t="str">
            <v>F</v>
          </cell>
        </row>
        <row r="14095">
          <cell r="B14095" t="str">
            <v>F526244</v>
          </cell>
          <cell r="C14095" t="str">
            <v>F526244</v>
          </cell>
          <cell r="D14095">
            <v>9</v>
          </cell>
          <cell r="E14095" t="str">
            <v>F</v>
          </cell>
        </row>
        <row r="14096">
          <cell r="B14096" t="str">
            <v>F526245</v>
          </cell>
          <cell r="C14096" t="str">
            <v>F526245</v>
          </cell>
          <cell r="D14096">
            <v>9</v>
          </cell>
          <cell r="E14096" t="str">
            <v>F</v>
          </cell>
        </row>
        <row r="14097">
          <cell r="B14097" t="str">
            <v>F526246</v>
          </cell>
          <cell r="C14097" t="str">
            <v>F526246</v>
          </cell>
          <cell r="D14097">
            <v>9</v>
          </cell>
          <cell r="E14097" t="str">
            <v>F</v>
          </cell>
        </row>
        <row r="14098">
          <cell r="B14098" t="str">
            <v>F526247</v>
          </cell>
          <cell r="C14098" t="str">
            <v>F526247</v>
          </cell>
          <cell r="D14098">
            <v>9</v>
          </cell>
          <cell r="E14098" t="str">
            <v>F</v>
          </cell>
        </row>
        <row r="14099">
          <cell r="B14099" t="str">
            <v>F526248</v>
          </cell>
          <cell r="C14099" t="str">
            <v>F526248</v>
          </cell>
          <cell r="D14099">
            <v>9</v>
          </cell>
          <cell r="E14099" t="str">
            <v>F</v>
          </cell>
        </row>
        <row r="14100">
          <cell r="B14100" t="str">
            <v>F526249</v>
          </cell>
          <cell r="C14100" t="str">
            <v>F526249</v>
          </cell>
          <cell r="D14100">
            <v>9</v>
          </cell>
          <cell r="E14100" t="str">
            <v>F</v>
          </cell>
        </row>
        <row r="14101">
          <cell r="B14101" t="str">
            <v>F526250</v>
          </cell>
          <cell r="C14101" t="str">
            <v>F526250</v>
          </cell>
          <cell r="D14101">
            <v>9</v>
          </cell>
          <cell r="E14101" t="str">
            <v>F</v>
          </cell>
        </row>
        <row r="14102">
          <cell r="B14102" t="str">
            <v>F526251</v>
          </cell>
          <cell r="C14102" t="str">
            <v>F526251</v>
          </cell>
          <cell r="D14102">
            <v>9</v>
          </cell>
          <cell r="E14102" t="str">
            <v>F</v>
          </cell>
        </row>
        <row r="14103">
          <cell r="B14103" t="str">
            <v>F526252</v>
          </cell>
          <cell r="C14103" t="str">
            <v>F526252</v>
          </cell>
          <cell r="D14103">
            <v>9</v>
          </cell>
          <cell r="E14103" t="str">
            <v>F</v>
          </cell>
        </row>
        <row r="14104">
          <cell r="B14104" t="str">
            <v>F526253</v>
          </cell>
          <cell r="C14104" t="str">
            <v>F526253</v>
          </cell>
          <cell r="D14104">
            <v>9</v>
          </cell>
          <cell r="E14104" t="str">
            <v>F</v>
          </cell>
        </row>
        <row r="14105">
          <cell r="B14105" t="str">
            <v>F526254</v>
          </cell>
          <cell r="C14105" t="str">
            <v>F526254</v>
          </cell>
          <cell r="D14105">
            <v>9</v>
          </cell>
          <cell r="E14105" t="str">
            <v>F</v>
          </cell>
        </row>
        <row r="14106">
          <cell r="B14106" t="str">
            <v>F526255</v>
          </cell>
          <cell r="C14106" t="str">
            <v>F526255</v>
          </cell>
          <cell r="D14106">
            <v>9</v>
          </cell>
          <cell r="E14106" t="str">
            <v>F</v>
          </cell>
        </row>
        <row r="14107">
          <cell r="B14107" t="str">
            <v>F526256</v>
          </cell>
          <cell r="C14107" t="str">
            <v>F526256</v>
          </cell>
          <cell r="D14107">
            <v>9</v>
          </cell>
          <cell r="E14107" t="str">
            <v>F</v>
          </cell>
        </row>
        <row r="14108">
          <cell r="B14108" t="str">
            <v>F526257</v>
          </cell>
          <cell r="C14108" t="str">
            <v>F526257</v>
          </cell>
          <cell r="D14108">
            <v>9</v>
          </cell>
          <cell r="E14108" t="str">
            <v>F</v>
          </cell>
        </row>
        <row r="14109">
          <cell r="B14109" t="str">
            <v>F526258</v>
          </cell>
          <cell r="C14109" t="str">
            <v>F526258</v>
          </cell>
          <cell r="D14109">
            <v>9</v>
          </cell>
          <cell r="E14109" t="str">
            <v>F</v>
          </cell>
        </row>
        <row r="14110">
          <cell r="B14110" t="str">
            <v>F526259</v>
          </cell>
          <cell r="C14110" t="str">
            <v>F526259</v>
          </cell>
          <cell r="D14110">
            <v>9</v>
          </cell>
          <cell r="E14110" t="str">
            <v>F</v>
          </cell>
        </row>
        <row r="14111">
          <cell r="B14111" t="str">
            <v>F526260</v>
          </cell>
          <cell r="C14111" t="str">
            <v>F526260</v>
          </cell>
          <cell r="D14111">
            <v>9</v>
          </cell>
          <cell r="E14111" t="str">
            <v>F</v>
          </cell>
        </row>
        <row r="14112">
          <cell r="B14112" t="str">
            <v>F526261</v>
          </cell>
          <cell r="C14112" t="str">
            <v>F526261</v>
          </cell>
          <cell r="D14112">
            <v>9</v>
          </cell>
          <cell r="E14112" t="str">
            <v>F</v>
          </cell>
        </row>
        <row r="14113">
          <cell r="B14113" t="str">
            <v>F526262</v>
          </cell>
          <cell r="C14113" t="str">
            <v>F526262</v>
          </cell>
          <cell r="D14113">
            <v>9</v>
          </cell>
          <cell r="E14113" t="str">
            <v>F</v>
          </cell>
        </row>
        <row r="14114">
          <cell r="B14114" t="str">
            <v>F526263</v>
          </cell>
          <cell r="C14114" t="str">
            <v>F526263</v>
          </cell>
          <cell r="D14114">
            <v>9</v>
          </cell>
          <cell r="E14114" t="str">
            <v>F</v>
          </cell>
        </row>
        <row r="14115">
          <cell r="B14115" t="str">
            <v>F526264</v>
          </cell>
          <cell r="C14115" t="str">
            <v>F526264</v>
          </cell>
          <cell r="D14115">
            <v>9</v>
          </cell>
          <cell r="E14115" t="str">
            <v>F</v>
          </cell>
        </row>
        <row r="14116">
          <cell r="B14116" t="str">
            <v>F526265</v>
          </cell>
          <cell r="C14116" t="str">
            <v>F526265</v>
          </cell>
          <cell r="D14116">
            <v>9</v>
          </cell>
          <cell r="E14116" t="str">
            <v>F</v>
          </cell>
        </row>
        <row r="14117">
          <cell r="B14117" t="str">
            <v>F526266</v>
          </cell>
          <cell r="C14117" t="str">
            <v>F526266</v>
          </cell>
          <cell r="D14117">
            <v>9</v>
          </cell>
          <cell r="E14117" t="str">
            <v>F</v>
          </cell>
        </row>
        <row r="14118">
          <cell r="B14118" t="str">
            <v>F526267</v>
          </cell>
          <cell r="C14118" t="str">
            <v>F526267</v>
          </cell>
          <cell r="D14118">
            <v>9</v>
          </cell>
          <cell r="E14118" t="str">
            <v>F</v>
          </cell>
        </row>
        <row r="14119">
          <cell r="B14119" t="str">
            <v>F526268</v>
          </cell>
          <cell r="C14119" t="str">
            <v>F526268</v>
          </cell>
          <cell r="D14119">
            <v>9</v>
          </cell>
          <cell r="E14119" t="str">
            <v>F</v>
          </cell>
        </row>
        <row r="14120">
          <cell r="B14120" t="str">
            <v>F526269</v>
          </cell>
          <cell r="C14120" t="str">
            <v>F526269</v>
          </cell>
          <cell r="D14120">
            <v>9</v>
          </cell>
          <cell r="E14120" t="str">
            <v>F</v>
          </cell>
        </row>
        <row r="14121">
          <cell r="B14121" t="str">
            <v>F526270</v>
          </cell>
          <cell r="C14121" t="str">
            <v>F526270</v>
          </cell>
          <cell r="D14121">
            <v>9</v>
          </cell>
          <cell r="E14121" t="str">
            <v>F</v>
          </cell>
        </row>
        <row r="14122">
          <cell r="B14122" t="str">
            <v>1000GFBLY/WAPA</v>
          </cell>
          <cell r="C14122" t="str">
            <v>GFBLY/WAPA</v>
          </cell>
          <cell r="D14122">
            <v>8</v>
          </cell>
          <cell r="E14122" t="str">
            <v>G</v>
          </cell>
        </row>
        <row r="14123">
          <cell r="B14123" t="str">
            <v>F526611</v>
          </cell>
          <cell r="C14123" t="str">
            <v>F526611</v>
          </cell>
          <cell r="D14123">
            <v>9</v>
          </cell>
          <cell r="E14123" t="str">
            <v>F</v>
          </cell>
        </row>
        <row r="14124">
          <cell r="B14124" t="str">
            <v>1000GFUPLPHSST</v>
          </cell>
          <cell r="C14124" t="str">
            <v>GFUPLPHSST</v>
          </cell>
          <cell r="D14124">
            <v>8</v>
          </cell>
          <cell r="E14124" t="str">
            <v>G</v>
          </cell>
        </row>
        <row r="14125">
          <cell r="B14125" t="str">
            <v>F503041</v>
          </cell>
          <cell r="C14125" t="str">
            <v>F503041</v>
          </cell>
          <cell r="D14125">
            <v>9</v>
          </cell>
          <cell r="E14125" t="str">
            <v>F</v>
          </cell>
        </row>
        <row r="14126">
          <cell r="B14126" t="str">
            <v>1000GFMEADPRKR</v>
          </cell>
          <cell r="C14126" t="str">
            <v>GFMEADPRKR</v>
          </cell>
          <cell r="D14126">
            <v>8</v>
          </cell>
          <cell r="E14126" t="str">
            <v>G</v>
          </cell>
        </row>
        <row r="14127">
          <cell r="B14127" t="str">
            <v>F526610</v>
          </cell>
          <cell r="C14127" t="str">
            <v>F526610</v>
          </cell>
          <cell r="D14127">
            <v>9</v>
          </cell>
          <cell r="E14127" t="str">
            <v>F</v>
          </cell>
        </row>
        <row r="14128">
          <cell r="B14128" t="str">
            <v>1000GPALSWRCK</v>
          </cell>
          <cell r="C14128" t="str">
            <v>GPALSWRCK</v>
          </cell>
          <cell r="D14128">
            <v>8</v>
          </cell>
          <cell r="E14128" t="str">
            <v>G</v>
          </cell>
        </row>
        <row r="14129">
          <cell r="B14129" t="str">
            <v>F500088</v>
          </cell>
          <cell r="C14129" t="str">
            <v>F500088</v>
          </cell>
          <cell r="D14129">
            <v>9</v>
          </cell>
          <cell r="E14129" t="str">
            <v>F</v>
          </cell>
        </row>
        <row r="14130">
          <cell r="B14130" t="str">
            <v>F500089</v>
          </cell>
          <cell r="C14130" t="str">
            <v>F500089</v>
          </cell>
          <cell r="D14130">
            <v>9</v>
          </cell>
          <cell r="E14130" t="str">
            <v>F</v>
          </cell>
        </row>
        <row r="14131">
          <cell r="B14131" t="str">
            <v>F520851</v>
          </cell>
          <cell r="C14131" t="str">
            <v>F520851</v>
          </cell>
          <cell r="D14131">
            <v>9</v>
          </cell>
          <cell r="E14131" t="str">
            <v>F</v>
          </cell>
        </row>
        <row r="14132">
          <cell r="B14132" t="str">
            <v>F521211</v>
          </cell>
          <cell r="C14132" t="str">
            <v>F521211</v>
          </cell>
          <cell r="D14132">
            <v>9</v>
          </cell>
          <cell r="E14132" t="str">
            <v>F</v>
          </cell>
        </row>
        <row r="14133">
          <cell r="B14133" t="str">
            <v>F521571</v>
          </cell>
          <cell r="C14133" t="str">
            <v>F521571</v>
          </cell>
          <cell r="D14133">
            <v>9</v>
          </cell>
          <cell r="E14133" t="str">
            <v>F</v>
          </cell>
        </row>
        <row r="14134">
          <cell r="B14134" t="str">
            <v>F521931</v>
          </cell>
          <cell r="C14134" t="str">
            <v>F521931</v>
          </cell>
          <cell r="D14134">
            <v>9</v>
          </cell>
          <cell r="E14134" t="str">
            <v>F</v>
          </cell>
        </row>
        <row r="14135">
          <cell r="B14135" t="str">
            <v>F522291</v>
          </cell>
          <cell r="C14135" t="str">
            <v>F522291</v>
          </cell>
          <cell r="D14135">
            <v>9</v>
          </cell>
          <cell r="E14135" t="str">
            <v>F</v>
          </cell>
        </row>
        <row r="14136">
          <cell r="B14136" t="str">
            <v>F526272</v>
          </cell>
          <cell r="C14136" t="str">
            <v>F526272</v>
          </cell>
          <cell r="D14136">
            <v>9</v>
          </cell>
          <cell r="E14136" t="str">
            <v>F</v>
          </cell>
        </row>
        <row r="14137">
          <cell r="B14137" t="str">
            <v>F526273</v>
          </cell>
          <cell r="C14137" t="str">
            <v>F526273</v>
          </cell>
          <cell r="D14137">
            <v>9</v>
          </cell>
          <cell r="E14137" t="str">
            <v>F</v>
          </cell>
        </row>
        <row r="14138">
          <cell r="B14138" t="str">
            <v>1000GFSTORM</v>
          </cell>
          <cell r="C14138" t="str">
            <v>GFSTORM</v>
          </cell>
          <cell r="D14138">
            <v>6</v>
          </cell>
          <cell r="E14138" t="str">
            <v>G</v>
          </cell>
        </row>
        <row r="14139">
          <cell r="B14139" t="str">
            <v>F526064</v>
          </cell>
          <cell r="C14139" t="str">
            <v>F526064</v>
          </cell>
          <cell r="D14139">
            <v>7</v>
          </cell>
          <cell r="E14139" t="str">
            <v>F</v>
          </cell>
        </row>
        <row r="14140">
          <cell r="B14140" t="str">
            <v>F526065</v>
          </cell>
          <cell r="C14140" t="str">
            <v>F526065</v>
          </cell>
          <cell r="D14140">
            <v>7</v>
          </cell>
          <cell r="E14140" t="str">
            <v>F</v>
          </cell>
        </row>
        <row r="14141">
          <cell r="B14141" t="str">
            <v>F526066</v>
          </cell>
          <cell r="C14141" t="str">
            <v>F526066</v>
          </cell>
          <cell r="D14141">
            <v>7</v>
          </cell>
          <cell r="E14141" t="str">
            <v>F</v>
          </cell>
        </row>
        <row r="14142">
          <cell r="B14142" t="str">
            <v>F526067</v>
          </cell>
          <cell r="C14142" t="str">
            <v>F526067</v>
          </cell>
          <cell r="D14142">
            <v>7</v>
          </cell>
          <cell r="E14142" t="str">
            <v>F</v>
          </cell>
        </row>
        <row r="14143">
          <cell r="B14143" t="str">
            <v>F526068</v>
          </cell>
          <cell r="C14143" t="str">
            <v>F526068</v>
          </cell>
          <cell r="D14143">
            <v>7</v>
          </cell>
          <cell r="E14143" t="str">
            <v>F</v>
          </cell>
        </row>
        <row r="14144">
          <cell r="B14144" t="str">
            <v>F526069</v>
          </cell>
          <cell r="C14144" t="str">
            <v>F526069</v>
          </cell>
          <cell r="D14144">
            <v>7</v>
          </cell>
          <cell r="E14144" t="str">
            <v>F</v>
          </cell>
        </row>
        <row r="14145">
          <cell r="B14145" t="str">
            <v>F526070</v>
          </cell>
          <cell r="C14145" t="str">
            <v>F526070</v>
          </cell>
          <cell r="D14145">
            <v>7</v>
          </cell>
          <cell r="E14145" t="str">
            <v>F</v>
          </cell>
        </row>
        <row r="14146">
          <cell r="B14146" t="str">
            <v>F526071</v>
          </cell>
          <cell r="C14146" t="str">
            <v>F526071</v>
          </cell>
          <cell r="D14146">
            <v>7</v>
          </cell>
          <cell r="E14146" t="str">
            <v>F</v>
          </cell>
        </row>
        <row r="14147">
          <cell r="B14147" t="str">
            <v>F526072</v>
          </cell>
          <cell r="C14147" t="str">
            <v>F526072</v>
          </cell>
          <cell r="D14147">
            <v>7</v>
          </cell>
          <cell r="E14147" t="str">
            <v>F</v>
          </cell>
        </row>
        <row r="14148">
          <cell r="B14148" t="str">
            <v>F526073</v>
          </cell>
          <cell r="C14148" t="str">
            <v>F526073</v>
          </cell>
          <cell r="D14148">
            <v>7</v>
          </cell>
          <cell r="E14148" t="str">
            <v>F</v>
          </cell>
        </row>
        <row r="14149">
          <cell r="B14149" t="str">
            <v>F526074</v>
          </cell>
          <cell r="C14149" t="str">
            <v>F526074</v>
          </cell>
          <cell r="D14149">
            <v>7</v>
          </cell>
          <cell r="E14149" t="str">
            <v>F</v>
          </cell>
        </row>
        <row r="14150">
          <cell r="B14150" t="str">
            <v>F526075</v>
          </cell>
          <cell r="C14150" t="str">
            <v>F526075</v>
          </cell>
          <cell r="D14150">
            <v>7</v>
          </cell>
          <cell r="E14150" t="str">
            <v>F</v>
          </cell>
        </row>
        <row r="14151">
          <cell r="B14151" t="str">
            <v>F526076</v>
          </cell>
          <cell r="C14151" t="str">
            <v>F526076</v>
          </cell>
          <cell r="D14151">
            <v>7</v>
          </cell>
          <cell r="E14151" t="str">
            <v>F</v>
          </cell>
        </row>
        <row r="14152">
          <cell r="B14152" t="str">
            <v>F526077</v>
          </cell>
          <cell r="C14152" t="str">
            <v>F526077</v>
          </cell>
          <cell r="D14152">
            <v>7</v>
          </cell>
          <cell r="E14152" t="str">
            <v>F</v>
          </cell>
        </row>
        <row r="14153">
          <cell r="B14153" t="str">
            <v>F526078</v>
          </cell>
          <cell r="C14153" t="str">
            <v>F526078</v>
          </cell>
          <cell r="D14153">
            <v>7</v>
          </cell>
          <cell r="E14153" t="str">
            <v>F</v>
          </cell>
        </row>
        <row r="14154">
          <cell r="B14154" t="str">
            <v>F526079</v>
          </cell>
          <cell r="C14154" t="str">
            <v>F526079</v>
          </cell>
          <cell r="D14154">
            <v>7</v>
          </cell>
          <cell r="E14154" t="str">
            <v>F</v>
          </cell>
        </row>
        <row r="14155">
          <cell r="B14155" t="str">
            <v>F526080</v>
          </cell>
          <cell r="C14155" t="str">
            <v>F526080</v>
          </cell>
          <cell r="D14155">
            <v>7</v>
          </cell>
          <cell r="E14155" t="str">
            <v>F</v>
          </cell>
        </row>
        <row r="14156">
          <cell r="B14156" t="str">
            <v>F526081</v>
          </cell>
          <cell r="C14156" t="str">
            <v>F526081</v>
          </cell>
          <cell r="D14156">
            <v>7</v>
          </cell>
          <cell r="E14156" t="str">
            <v>F</v>
          </cell>
        </row>
        <row r="14157">
          <cell r="B14157" t="str">
            <v>F526082</v>
          </cell>
          <cell r="C14157" t="str">
            <v>F526082</v>
          </cell>
          <cell r="D14157">
            <v>7</v>
          </cell>
          <cell r="E14157" t="str">
            <v>F</v>
          </cell>
        </row>
        <row r="14158">
          <cell r="B14158" t="str">
            <v>F526083</v>
          </cell>
          <cell r="C14158" t="str">
            <v>F526083</v>
          </cell>
          <cell r="D14158">
            <v>7</v>
          </cell>
          <cell r="E14158" t="str">
            <v>F</v>
          </cell>
        </row>
        <row r="14159">
          <cell r="B14159" t="str">
            <v>F526084</v>
          </cell>
          <cell r="C14159" t="str">
            <v>F526084</v>
          </cell>
          <cell r="D14159">
            <v>7</v>
          </cell>
          <cell r="E14159" t="str">
            <v>F</v>
          </cell>
        </row>
        <row r="14160">
          <cell r="B14160" t="str">
            <v>F526085</v>
          </cell>
          <cell r="C14160" t="str">
            <v>F526085</v>
          </cell>
          <cell r="D14160">
            <v>7</v>
          </cell>
          <cell r="E14160" t="str">
            <v>F</v>
          </cell>
        </row>
        <row r="14161">
          <cell r="B14161" t="str">
            <v>F526086</v>
          </cell>
          <cell r="C14161" t="str">
            <v>F526086</v>
          </cell>
          <cell r="D14161">
            <v>7</v>
          </cell>
          <cell r="E14161" t="str">
            <v>F</v>
          </cell>
        </row>
        <row r="14162">
          <cell r="B14162" t="str">
            <v>F526087</v>
          </cell>
          <cell r="C14162" t="str">
            <v>F526087</v>
          </cell>
          <cell r="D14162">
            <v>7</v>
          </cell>
          <cell r="E14162" t="str">
            <v>F</v>
          </cell>
        </row>
        <row r="14163">
          <cell r="B14163" t="str">
            <v>F526088</v>
          </cell>
          <cell r="C14163" t="str">
            <v>F526088</v>
          </cell>
          <cell r="D14163">
            <v>7</v>
          </cell>
          <cell r="E14163" t="str">
            <v>F</v>
          </cell>
        </row>
        <row r="14164">
          <cell r="B14164" t="str">
            <v>F526089</v>
          </cell>
          <cell r="C14164" t="str">
            <v>F526089</v>
          </cell>
          <cell r="D14164">
            <v>7</v>
          </cell>
          <cell r="E14164" t="str">
            <v>F</v>
          </cell>
        </row>
        <row r="14165">
          <cell r="B14165" t="str">
            <v>F526090</v>
          </cell>
          <cell r="C14165" t="str">
            <v>F526090</v>
          </cell>
          <cell r="D14165">
            <v>7</v>
          </cell>
          <cell r="E14165" t="str">
            <v>F</v>
          </cell>
        </row>
        <row r="14166">
          <cell r="B14166" t="str">
            <v>F526091</v>
          </cell>
          <cell r="C14166" t="str">
            <v>F526091</v>
          </cell>
          <cell r="D14166">
            <v>7</v>
          </cell>
          <cell r="E14166" t="str">
            <v>F</v>
          </cell>
        </row>
        <row r="14167">
          <cell r="B14167" t="str">
            <v>F526092</v>
          </cell>
          <cell r="C14167" t="str">
            <v>F526092</v>
          </cell>
          <cell r="D14167">
            <v>7</v>
          </cell>
          <cell r="E14167" t="str">
            <v>F</v>
          </cell>
        </row>
        <row r="14168">
          <cell r="B14168" t="str">
            <v>F526093</v>
          </cell>
          <cell r="C14168" t="str">
            <v>F526093</v>
          </cell>
          <cell r="D14168">
            <v>7</v>
          </cell>
          <cell r="E14168" t="str">
            <v>F</v>
          </cell>
        </row>
        <row r="14169">
          <cell r="B14169" t="str">
            <v>F526094</v>
          </cell>
          <cell r="C14169" t="str">
            <v>F526094</v>
          </cell>
          <cell r="D14169">
            <v>7</v>
          </cell>
          <cell r="E14169" t="str">
            <v>F</v>
          </cell>
        </row>
        <row r="14170">
          <cell r="B14170" t="str">
            <v>F526095</v>
          </cell>
          <cell r="C14170" t="str">
            <v>F526095</v>
          </cell>
          <cell r="D14170">
            <v>7</v>
          </cell>
          <cell r="E14170" t="str">
            <v>F</v>
          </cell>
        </row>
        <row r="14171">
          <cell r="B14171" t="str">
            <v>F526096</v>
          </cell>
          <cell r="C14171" t="str">
            <v>F526096</v>
          </cell>
          <cell r="D14171">
            <v>7</v>
          </cell>
          <cell r="E14171" t="str">
            <v>F</v>
          </cell>
        </row>
        <row r="14172">
          <cell r="B14172" t="str">
            <v>F526097</v>
          </cell>
          <cell r="C14172" t="str">
            <v>F526097</v>
          </cell>
          <cell r="D14172">
            <v>7</v>
          </cell>
          <cell r="E14172" t="str">
            <v>F</v>
          </cell>
        </row>
        <row r="14173">
          <cell r="B14173" t="str">
            <v>F526098</v>
          </cell>
          <cell r="C14173" t="str">
            <v>F526098</v>
          </cell>
          <cell r="D14173">
            <v>7</v>
          </cell>
          <cell r="E14173" t="str">
            <v>F</v>
          </cell>
        </row>
        <row r="14174">
          <cell r="B14174" t="str">
            <v>F526099</v>
          </cell>
          <cell r="C14174" t="str">
            <v>F526099</v>
          </cell>
          <cell r="D14174">
            <v>7</v>
          </cell>
          <cell r="E14174" t="str">
            <v>F</v>
          </cell>
        </row>
        <row r="14175">
          <cell r="B14175" t="str">
            <v>F526100</v>
          </cell>
          <cell r="C14175" t="str">
            <v>F526100</v>
          </cell>
          <cell r="D14175">
            <v>7</v>
          </cell>
          <cell r="E14175" t="str">
            <v>F</v>
          </cell>
        </row>
        <row r="14176">
          <cell r="B14176" t="str">
            <v>F526101</v>
          </cell>
          <cell r="C14176" t="str">
            <v>F526101</v>
          </cell>
          <cell r="D14176">
            <v>7</v>
          </cell>
          <cell r="E14176" t="str">
            <v>F</v>
          </cell>
        </row>
        <row r="14177">
          <cell r="B14177" t="str">
            <v>F526102</v>
          </cell>
          <cell r="C14177" t="str">
            <v>F526102</v>
          </cell>
          <cell r="D14177">
            <v>7</v>
          </cell>
          <cell r="E14177" t="str">
            <v>F</v>
          </cell>
        </row>
        <row r="14178">
          <cell r="B14178" t="str">
            <v>F526103</v>
          </cell>
          <cell r="C14178" t="str">
            <v>F526103</v>
          </cell>
          <cell r="D14178">
            <v>7</v>
          </cell>
          <cell r="E14178" t="str">
            <v>F</v>
          </cell>
        </row>
        <row r="14179">
          <cell r="B14179" t="str">
            <v>F526104</v>
          </cell>
          <cell r="C14179" t="str">
            <v>F526104</v>
          </cell>
          <cell r="D14179">
            <v>7</v>
          </cell>
          <cell r="E14179" t="str">
            <v>F</v>
          </cell>
        </row>
        <row r="14180">
          <cell r="B14180" t="str">
            <v>F526105</v>
          </cell>
          <cell r="C14180" t="str">
            <v>F526105</v>
          </cell>
          <cell r="D14180">
            <v>7</v>
          </cell>
          <cell r="E14180" t="str">
            <v>F</v>
          </cell>
        </row>
        <row r="14181">
          <cell r="B14181" t="str">
            <v>F526106</v>
          </cell>
          <cell r="C14181" t="str">
            <v>F526106</v>
          </cell>
          <cell r="D14181">
            <v>7</v>
          </cell>
          <cell r="E14181" t="str">
            <v>F</v>
          </cell>
        </row>
        <row r="14182">
          <cell r="B14182" t="str">
            <v>F526107</v>
          </cell>
          <cell r="C14182" t="str">
            <v>F526107</v>
          </cell>
          <cell r="D14182">
            <v>7</v>
          </cell>
          <cell r="E14182" t="str">
            <v>F</v>
          </cell>
        </row>
        <row r="14183">
          <cell r="B14183" t="str">
            <v>F526108</v>
          </cell>
          <cell r="C14183" t="str">
            <v>F526108</v>
          </cell>
          <cell r="D14183">
            <v>7</v>
          </cell>
          <cell r="E14183" t="str">
            <v>F</v>
          </cell>
        </row>
        <row r="14184">
          <cell r="B14184" t="str">
            <v>F526109</v>
          </cell>
          <cell r="C14184" t="str">
            <v>F526109</v>
          </cell>
          <cell r="D14184">
            <v>7</v>
          </cell>
          <cell r="E14184" t="str">
            <v>F</v>
          </cell>
        </row>
        <row r="14185">
          <cell r="B14185" t="str">
            <v>F526110</v>
          </cell>
          <cell r="C14185" t="str">
            <v>F526110</v>
          </cell>
          <cell r="D14185">
            <v>7</v>
          </cell>
          <cell r="E14185" t="str">
            <v>F</v>
          </cell>
        </row>
        <row r="14186">
          <cell r="B14186" t="str">
            <v>F526111</v>
          </cell>
          <cell r="C14186" t="str">
            <v>F526111</v>
          </cell>
          <cell r="D14186">
            <v>7</v>
          </cell>
          <cell r="E14186" t="str">
            <v>F</v>
          </cell>
        </row>
        <row r="14187">
          <cell r="B14187" t="str">
            <v>F526112</v>
          </cell>
          <cell r="C14187" t="str">
            <v>F526112</v>
          </cell>
          <cell r="D14187">
            <v>7</v>
          </cell>
          <cell r="E14187" t="str">
            <v>F</v>
          </cell>
        </row>
        <row r="14188">
          <cell r="B14188" t="str">
            <v>F526113</v>
          </cell>
          <cell r="C14188" t="str">
            <v>F526113</v>
          </cell>
          <cell r="D14188">
            <v>7</v>
          </cell>
          <cell r="E14188" t="str">
            <v>F</v>
          </cell>
        </row>
        <row r="14189">
          <cell r="B14189" t="str">
            <v>F526114</v>
          </cell>
          <cell r="C14189" t="str">
            <v>F526114</v>
          </cell>
          <cell r="D14189">
            <v>7</v>
          </cell>
          <cell r="E14189" t="str">
            <v>F</v>
          </cell>
        </row>
        <row r="14190">
          <cell r="B14190" t="str">
            <v>F526115</v>
          </cell>
          <cell r="C14190" t="str">
            <v>F526115</v>
          </cell>
          <cell r="D14190">
            <v>7</v>
          </cell>
          <cell r="E14190" t="str">
            <v>F</v>
          </cell>
        </row>
        <row r="14191">
          <cell r="B14191" t="str">
            <v>F526116</v>
          </cell>
          <cell r="C14191" t="str">
            <v>F526116</v>
          </cell>
          <cell r="D14191">
            <v>7</v>
          </cell>
          <cell r="E14191" t="str">
            <v>F</v>
          </cell>
        </row>
        <row r="14192">
          <cell r="B14192" t="str">
            <v>F526117</v>
          </cell>
          <cell r="C14192" t="str">
            <v>F526117</v>
          </cell>
          <cell r="D14192">
            <v>7</v>
          </cell>
          <cell r="E14192" t="str">
            <v>F</v>
          </cell>
        </row>
        <row r="14193">
          <cell r="B14193" t="str">
            <v>F526118</v>
          </cell>
          <cell r="C14193" t="str">
            <v>F526118</v>
          </cell>
          <cell r="D14193">
            <v>7</v>
          </cell>
          <cell r="E14193" t="str">
            <v>F</v>
          </cell>
        </row>
        <row r="14194">
          <cell r="B14194" t="str">
            <v>F526119</v>
          </cell>
          <cell r="C14194" t="str">
            <v>F526119</v>
          </cell>
          <cell r="D14194">
            <v>7</v>
          </cell>
          <cell r="E14194" t="str">
            <v>F</v>
          </cell>
        </row>
        <row r="14195">
          <cell r="B14195" t="str">
            <v>F526120</v>
          </cell>
          <cell r="C14195" t="str">
            <v>F526120</v>
          </cell>
          <cell r="D14195">
            <v>7</v>
          </cell>
          <cell r="E14195" t="str">
            <v>F</v>
          </cell>
        </row>
        <row r="14196">
          <cell r="B14196" t="str">
            <v>1000GFTOXIC</v>
          </cell>
          <cell r="C14196" t="str">
            <v>GFTOXIC</v>
          </cell>
          <cell r="D14196">
            <v>6</v>
          </cell>
          <cell r="E14196" t="str">
            <v>G</v>
          </cell>
        </row>
        <row r="14197">
          <cell r="B14197" t="str">
            <v>F526121</v>
          </cell>
          <cell r="C14197" t="str">
            <v>F526121</v>
          </cell>
          <cell r="D14197">
            <v>7</v>
          </cell>
          <cell r="E14197" t="str">
            <v>F</v>
          </cell>
        </row>
        <row r="14198">
          <cell r="B14198" t="str">
            <v>F526122</v>
          </cell>
          <cell r="C14198" t="str">
            <v>F526122</v>
          </cell>
          <cell r="D14198">
            <v>7</v>
          </cell>
          <cell r="E14198" t="str">
            <v>F</v>
          </cell>
        </row>
        <row r="14199">
          <cell r="B14199" t="str">
            <v>F526123</v>
          </cell>
          <cell r="C14199" t="str">
            <v>F526123</v>
          </cell>
          <cell r="D14199">
            <v>7</v>
          </cell>
          <cell r="E14199" t="str">
            <v>F</v>
          </cell>
        </row>
        <row r="14200">
          <cell r="B14200" t="str">
            <v>F526124</v>
          </cell>
          <cell r="C14200" t="str">
            <v>F526124</v>
          </cell>
          <cell r="D14200">
            <v>7</v>
          </cell>
          <cell r="E14200" t="str">
            <v>F</v>
          </cell>
        </row>
        <row r="14201">
          <cell r="B14201" t="str">
            <v>F526125</v>
          </cell>
          <cell r="C14201" t="str">
            <v>F526125</v>
          </cell>
          <cell r="D14201">
            <v>7</v>
          </cell>
          <cell r="E14201" t="str">
            <v>F</v>
          </cell>
        </row>
        <row r="14202">
          <cell r="B14202" t="str">
            <v>F526126</v>
          </cell>
          <cell r="C14202" t="str">
            <v>F526126</v>
          </cell>
          <cell r="D14202">
            <v>7</v>
          </cell>
          <cell r="E14202" t="str">
            <v>F</v>
          </cell>
        </row>
        <row r="14203">
          <cell r="B14203" t="str">
            <v>F526127</v>
          </cell>
          <cell r="C14203" t="str">
            <v>F526127</v>
          </cell>
          <cell r="D14203">
            <v>7</v>
          </cell>
          <cell r="E14203" t="str">
            <v>F</v>
          </cell>
        </row>
        <row r="14204">
          <cell r="B14204" t="str">
            <v>F526128</v>
          </cell>
          <cell r="C14204" t="str">
            <v>F526128</v>
          </cell>
          <cell r="D14204">
            <v>7</v>
          </cell>
          <cell r="E14204" t="str">
            <v>F</v>
          </cell>
        </row>
        <row r="14205">
          <cell r="B14205" t="str">
            <v>F526129</v>
          </cell>
          <cell r="C14205" t="str">
            <v>F526129</v>
          </cell>
          <cell r="D14205">
            <v>7</v>
          </cell>
          <cell r="E14205" t="str">
            <v>F</v>
          </cell>
        </row>
        <row r="14206">
          <cell r="B14206" t="str">
            <v>F526130</v>
          </cell>
          <cell r="C14206" t="str">
            <v>F526130</v>
          </cell>
          <cell r="D14206">
            <v>7</v>
          </cell>
          <cell r="E14206" t="str">
            <v>F</v>
          </cell>
        </row>
        <row r="14207">
          <cell r="B14207" t="str">
            <v>F526131</v>
          </cell>
          <cell r="C14207" t="str">
            <v>F526131</v>
          </cell>
          <cell r="D14207">
            <v>7</v>
          </cell>
          <cell r="E14207" t="str">
            <v>F</v>
          </cell>
        </row>
        <row r="14208">
          <cell r="B14208" t="str">
            <v>F526132</v>
          </cell>
          <cell r="C14208" t="str">
            <v>F526132</v>
          </cell>
          <cell r="D14208">
            <v>7</v>
          </cell>
          <cell r="E14208" t="str">
            <v>F</v>
          </cell>
        </row>
        <row r="14209">
          <cell r="B14209" t="str">
            <v>F526133</v>
          </cell>
          <cell r="C14209" t="str">
            <v>F526133</v>
          </cell>
          <cell r="D14209">
            <v>7</v>
          </cell>
          <cell r="E14209" t="str">
            <v>F</v>
          </cell>
        </row>
        <row r="14210">
          <cell r="B14210" t="str">
            <v>F526134</v>
          </cell>
          <cell r="C14210" t="str">
            <v>F526134</v>
          </cell>
          <cell r="D14210">
            <v>7</v>
          </cell>
          <cell r="E14210" t="str">
            <v>F</v>
          </cell>
        </row>
        <row r="14211">
          <cell r="B14211" t="str">
            <v>F526135</v>
          </cell>
          <cell r="C14211" t="str">
            <v>F526135</v>
          </cell>
          <cell r="D14211">
            <v>7</v>
          </cell>
          <cell r="E14211" t="str">
            <v>F</v>
          </cell>
        </row>
        <row r="14212">
          <cell r="B14212" t="str">
            <v>F526136</v>
          </cell>
          <cell r="C14212" t="str">
            <v>F526136</v>
          </cell>
          <cell r="D14212">
            <v>7</v>
          </cell>
          <cell r="E14212" t="str">
            <v>F</v>
          </cell>
        </row>
        <row r="14213">
          <cell r="B14213" t="str">
            <v>F526137</v>
          </cell>
          <cell r="C14213" t="str">
            <v>F526137</v>
          </cell>
          <cell r="D14213">
            <v>7</v>
          </cell>
          <cell r="E14213" t="str">
            <v>F</v>
          </cell>
        </row>
        <row r="14214">
          <cell r="B14214" t="str">
            <v>F526138</v>
          </cell>
          <cell r="C14214" t="str">
            <v>F526138</v>
          </cell>
          <cell r="D14214">
            <v>7</v>
          </cell>
          <cell r="E14214" t="str">
            <v>F</v>
          </cell>
        </row>
        <row r="14215">
          <cell r="B14215" t="str">
            <v>F526139</v>
          </cell>
          <cell r="C14215" t="str">
            <v>F526139</v>
          </cell>
          <cell r="D14215">
            <v>7</v>
          </cell>
          <cell r="E14215" t="str">
            <v>F</v>
          </cell>
        </row>
        <row r="14216">
          <cell r="B14216" t="str">
            <v>F526140</v>
          </cell>
          <cell r="C14216" t="str">
            <v>F526140</v>
          </cell>
          <cell r="D14216">
            <v>7</v>
          </cell>
          <cell r="E14216" t="str">
            <v>F</v>
          </cell>
        </row>
        <row r="14217">
          <cell r="B14217" t="str">
            <v>F526141</v>
          </cell>
          <cell r="C14217" t="str">
            <v>F526141</v>
          </cell>
          <cell r="D14217">
            <v>7</v>
          </cell>
          <cell r="E14217" t="str">
            <v>F</v>
          </cell>
        </row>
        <row r="14218">
          <cell r="B14218" t="str">
            <v>F526142</v>
          </cell>
          <cell r="C14218" t="str">
            <v>F526142</v>
          </cell>
          <cell r="D14218">
            <v>7</v>
          </cell>
          <cell r="E14218" t="str">
            <v>F</v>
          </cell>
        </row>
        <row r="14219">
          <cell r="B14219" t="str">
            <v>F526143</v>
          </cell>
          <cell r="C14219" t="str">
            <v>F526143</v>
          </cell>
          <cell r="D14219">
            <v>7</v>
          </cell>
          <cell r="E14219" t="str">
            <v>F</v>
          </cell>
        </row>
        <row r="14220">
          <cell r="B14220" t="str">
            <v>F526144</v>
          </cell>
          <cell r="C14220" t="str">
            <v>F526144</v>
          </cell>
          <cell r="D14220">
            <v>7</v>
          </cell>
          <cell r="E14220" t="str">
            <v>F</v>
          </cell>
        </row>
        <row r="14221">
          <cell r="B14221" t="str">
            <v>F526145</v>
          </cell>
          <cell r="C14221" t="str">
            <v>F526145</v>
          </cell>
          <cell r="D14221">
            <v>7</v>
          </cell>
          <cell r="E14221" t="str">
            <v>F</v>
          </cell>
        </row>
        <row r="14222">
          <cell r="B14222" t="str">
            <v>F526146</v>
          </cell>
          <cell r="C14222" t="str">
            <v>F526146</v>
          </cell>
          <cell r="D14222">
            <v>7</v>
          </cell>
          <cell r="E14222" t="str">
            <v>F</v>
          </cell>
        </row>
        <row r="14223">
          <cell r="B14223" t="str">
            <v>F526147</v>
          </cell>
          <cell r="C14223" t="str">
            <v>F526147</v>
          </cell>
          <cell r="D14223">
            <v>7</v>
          </cell>
          <cell r="E14223" t="str">
            <v>F</v>
          </cell>
        </row>
        <row r="14224">
          <cell r="B14224" t="str">
            <v>F526148</v>
          </cell>
          <cell r="C14224" t="str">
            <v>F526148</v>
          </cell>
          <cell r="D14224">
            <v>7</v>
          </cell>
          <cell r="E14224" t="str">
            <v>F</v>
          </cell>
        </row>
        <row r="14225">
          <cell r="B14225" t="str">
            <v>F526149</v>
          </cell>
          <cell r="C14225" t="str">
            <v>F526149</v>
          </cell>
          <cell r="D14225">
            <v>7</v>
          </cell>
          <cell r="E14225" t="str">
            <v>F</v>
          </cell>
        </row>
        <row r="14226">
          <cell r="B14226" t="str">
            <v>F526150</v>
          </cell>
          <cell r="C14226" t="str">
            <v>F526150</v>
          </cell>
          <cell r="D14226">
            <v>7</v>
          </cell>
          <cell r="E14226" t="str">
            <v>F</v>
          </cell>
        </row>
        <row r="14227">
          <cell r="B14227" t="str">
            <v>F526151</v>
          </cell>
          <cell r="C14227" t="str">
            <v>F526151</v>
          </cell>
          <cell r="D14227">
            <v>7</v>
          </cell>
          <cell r="E14227" t="str">
            <v>F</v>
          </cell>
        </row>
        <row r="14228">
          <cell r="B14228" t="str">
            <v>F526152</v>
          </cell>
          <cell r="C14228" t="str">
            <v>F526152</v>
          </cell>
          <cell r="D14228">
            <v>7</v>
          </cell>
          <cell r="E14228" t="str">
            <v>F</v>
          </cell>
        </row>
        <row r="14229">
          <cell r="B14229" t="str">
            <v>F526153</v>
          </cell>
          <cell r="C14229" t="str">
            <v>F526153</v>
          </cell>
          <cell r="D14229">
            <v>7</v>
          </cell>
          <cell r="E14229" t="str">
            <v>F</v>
          </cell>
        </row>
        <row r="14230">
          <cell r="B14230" t="str">
            <v>F526154</v>
          </cell>
          <cell r="C14230" t="str">
            <v>F526154</v>
          </cell>
          <cell r="D14230">
            <v>7</v>
          </cell>
          <cell r="E14230" t="str">
            <v>F</v>
          </cell>
        </row>
        <row r="14231">
          <cell r="B14231" t="str">
            <v>F526155</v>
          </cell>
          <cell r="C14231" t="str">
            <v>F526155</v>
          </cell>
          <cell r="D14231">
            <v>7</v>
          </cell>
          <cell r="E14231" t="str">
            <v>F</v>
          </cell>
        </row>
        <row r="14232">
          <cell r="B14232" t="str">
            <v>F526156</v>
          </cell>
          <cell r="C14232" t="str">
            <v>F526156</v>
          </cell>
          <cell r="D14232">
            <v>7</v>
          </cell>
          <cell r="E14232" t="str">
            <v>F</v>
          </cell>
        </row>
        <row r="14233">
          <cell r="B14233" t="str">
            <v>F526157</v>
          </cell>
          <cell r="C14233" t="str">
            <v>F526157</v>
          </cell>
          <cell r="D14233">
            <v>7</v>
          </cell>
          <cell r="E14233" t="str">
            <v>F</v>
          </cell>
        </row>
        <row r="14234">
          <cell r="B14234" t="str">
            <v>F526158</v>
          </cell>
          <cell r="C14234" t="str">
            <v>F526158</v>
          </cell>
          <cell r="D14234">
            <v>7</v>
          </cell>
          <cell r="E14234" t="str">
            <v>F</v>
          </cell>
        </row>
        <row r="14235">
          <cell r="B14235" t="str">
            <v>F526159</v>
          </cell>
          <cell r="C14235" t="str">
            <v>F526159</v>
          </cell>
          <cell r="D14235">
            <v>7</v>
          </cell>
          <cell r="E14235" t="str">
            <v>F</v>
          </cell>
        </row>
        <row r="14236">
          <cell r="B14236" t="str">
            <v>F526160</v>
          </cell>
          <cell r="C14236" t="str">
            <v>F526160</v>
          </cell>
          <cell r="D14236">
            <v>7</v>
          </cell>
          <cell r="E14236" t="str">
            <v>F</v>
          </cell>
        </row>
        <row r="14237">
          <cell r="B14237" t="str">
            <v>F526161</v>
          </cell>
          <cell r="C14237" t="str">
            <v>F526161</v>
          </cell>
          <cell r="D14237">
            <v>7</v>
          </cell>
          <cell r="E14237" t="str">
            <v>F</v>
          </cell>
        </row>
        <row r="14238">
          <cell r="B14238" t="str">
            <v>F526162</v>
          </cell>
          <cell r="C14238" t="str">
            <v>F526162</v>
          </cell>
          <cell r="D14238">
            <v>7</v>
          </cell>
          <cell r="E14238" t="str">
            <v>F</v>
          </cell>
        </row>
        <row r="14239">
          <cell r="B14239" t="str">
            <v>F526163</v>
          </cell>
          <cell r="C14239" t="str">
            <v>F526163</v>
          </cell>
          <cell r="D14239">
            <v>7</v>
          </cell>
          <cell r="E14239" t="str">
            <v>F</v>
          </cell>
        </row>
        <row r="14240">
          <cell r="B14240" t="str">
            <v>F526164</v>
          </cell>
          <cell r="C14240" t="str">
            <v>F526164</v>
          </cell>
          <cell r="D14240">
            <v>7</v>
          </cell>
          <cell r="E14240" t="str">
            <v>F</v>
          </cell>
        </row>
        <row r="14241">
          <cell r="B14241" t="str">
            <v>F526165</v>
          </cell>
          <cell r="C14241" t="str">
            <v>F526165</v>
          </cell>
          <cell r="D14241">
            <v>7</v>
          </cell>
          <cell r="E14241" t="str">
            <v>F</v>
          </cell>
        </row>
        <row r="14242">
          <cell r="B14242" t="str">
            <v>F526166</v>
          </cell>
          <cell r="C14242" t="str">
            <v>F526166</v>
          </cell>
          <cell r="D14242">
            <v>7</v>
          </cell>
          <cell r="E14242" t="str">
            <v>F</v>
          </cell>
        </row>
        <row r="14243">
          <cell r="B14243" t="str">
            <v>F526167</v>
          </cell>
          <cell r="C14243" t="str">
            <v>F526167</v>
          </cell>
          <cell r="D14243">
            <v>7</v>
          </cell>
          <cell r="E14243" t="str">
            <v>F</v>
          </cell>
        </row>
        <row r="14244">
          <cell r="B14244" t="str">
            <v>F526168</v>
          </cell>
          <cell r="C14244" t="str">
            <v>F526168</v>
          </cell>
          <cell r="D14244">
            <v>7</v>
          </cell>
          <cell r="E14244" t="str">
            <v>F</v>
          </cell>
        </row>
        <row r="14245">
          <cell r="B14245" t="str">
            <v>F526169</v>
          </cell>
          <cell r="C14245" t="str">
            <v>F526169</v>
          </cell>
          <cell r="D14245">
            <v>7</v>
          </cell>
          <cell r="E14245" t="str">
            <v>F</v>
          </cell>
        </row>
        <row r="14246">
          <cell r="B14246" t="str">
            <v>F526170</v>
          </cell>
          <cell r="C14246" t="str">
            <v>F526170</v>
          </cell>
          <cell r="D14246">
            <v>7</v>
          </cell>
          <cell r="E14246" t="str">
            <v>F</v>
          </cell>
        </row>
        <row r="14247">
          <cell r="B14247" t="str">
            <v>F526171</v>
          </cell>
          <cell r="C14247" t="str">
            <v>F526171</v>
          </cell>
          <cell r="D14247">
            <v>7</v>
          </cell>
          <cell r="E14247" t="str">
            <v>F</v>
          </cell>
        </row>
        <row r="14248">
          <cell r="B14248" t="str">
            <v>F526172</v>
          </cell>
          <cell r="C14248" t="str">
            <v>F526172</v>
          </cell>
          <cell r="D14248">
            <v>7</v>
          </cell>
          <cell r="E14248" t="str">
            <v>F</v>
          </cell>
        </row>
        <row r="14249">
          <cell r="B14249" t="str">
            <v>F526174</v>
          </cell>
          <cell r="C14249" t="str">
            <v>F526174</v>
          </cell>
          <cell r="D14249">
            <v>7</v>
          </cell>
          <cell r="E14249" t="str">
            <v>F</v>
          </cell>
        </row>
        <row r="14250">
          <cell r="B14250" t="str">
            <v>F526175</v>
          </cell>
          <cell r="C14250" t="str">
            <v>F526175</v>
          </cell>
          <cell r="D14250">
            <v>7</v>
          </cell>
          <cell r="E14250" t="str">
            <v>F</v>
          </cell>
        </row>
        <row r="14251">
          <cell r="B14251" t="str">
            <v>F526176</v>
          </cell>
          <cell r="C14251" t="str">
            <v>F526176</v>
          </cell>
          <cell r="D14251">
            <v>7</v>
          </cell>
          <cell r="E14251" t="str">
            <v>F</v>
          </cell>
        </row>
        <row r="14252">
          <cell r="B14252" t="str">
            <v>F526177</v>
          </cell>
          <cell r="C14252" t="str">
            <v>F526177</v>
          </cell>
          <cell r="D14252">
            <v>7</v>
          </cell>
          <cell r="E14252" t="str">
            <v>F</v>
          </cell>
        </row>
        <row r="14253">
          <cell r="B14253" t="str">
            <v>1000GF_TREAS</v>
          </cell>
          <cell r="C14253" t="str">
            <v>GF_TREAS</v>
          </cell>
          <cell r="D14253">
            <v>4</v>
          </cell>
          <cell r="E14253" t="str">
            <v>G</v>
          </cell>
        </row>
        <row r="14254">
          <cell r="B14254" t="str">
            <v>1000GF_TR-OM</v>
          </cell>
          <cell r="C14254" t="str">
            <v>GF_TR-OM</v>
          </cell>
          <cell r="D14254">
            <v>6</v>
          </cell>
          <cell r="E14254" t="str">
            <v>G</v>
          </cell>
        </row>
        <row r="14255">
          <cell r="B14255" t="str">
            <v>F503047</v>
          </cell>
          <cell r="C14255" t="str">
            <v>F503047</v>
          </cell>
          <cell r="D14255">
            <v>7</v>
          </cell>
          <cell r="E14255" t="str">
            <v>F</v>
          </cell>
        </row>
        <row r="14256">
          <cell r="B14256" t="str">
            <v>F503048</v>
          </cell>
          <cell r="C14256" t="str">
            <v>F503048</v>
          </cell>
          <cell r="D14256">
            <v>7</v>
          </cell>
          <cell r="E14256" t="str">
            <v>F</v>
          </cell>
        </row>
        <row r="14257">
          <cell r="B14257" t="str">
            <v>F503049</v>
          </cell>
          <cell r="C14257" t="str">
            <v>F503049</v>
          </cell>
          <cell r="D14257">
            <v>7</v>
          </cell>
          <cell r="E14257" t="str">
            <v>F</v>
          </cell>
        </row>
        <row r="14258">
          <cell r="B14258" t="str">
            <v>F503050</v>
          </cell>
          <cell r="C14258" t="str">
            <v>F503050</v>
          </cell>
          <cell r="D14258">
            <v>7</v>
          </cell>
          <cell r="E14258" t="str">
            <v>F</v>
          </cell>
        </row>
        <row r="14259">
          <cell r="B14259" t="str">
            <v>F503051</v>
          </cell>
          <cell r="C14259" t="str">
            <v>F503051</v>
          </cell>
          <cell r="D14259">
            <v>7</v>
          </cell>
          <cell r="E14259" t="str">
            <v>F</v>
          </cell>
        </row>
        <row r="14260">
          <cell r="B14260" t="str">
            <v>F503052</v>
          </cell>
          <cell r="C14260" t="str">
            <v>F503052</v>
          </cell>
          <cell r="D14260">
            <v>7</v>
          </cell>
          <cell r="E14260" t="str">
            <v>F</v>
          </cell>
        </row>
        <row r="14261">
          <cell r="B14261" t="str">
            <v>F503054</v>
          </cell>
          <cell r="C14261" t="str">
            <v>F503054</v>
          </cell>
          <cell r="D14261">
            <v>7</v>
          </cell>
          <cell r="E14261" t="str">
            <v>F</v>
          </cell>
        </row>
        <row r="14262">
          <cell r="B14262" t="str">
            <v>F503056</v>
          </cell>
          <cell r="C14262" t="str">
            <v>F503056</v>
          </cell>
          <cell r="D14262">
            <v>7</v>
          </cell>
          <cell r="E14262" t="str">
            <v>F</v>
          </cell>
        </row>
        <row r="14263">
          <cell r="B14263" t="str">
            <v>F503059</v>
          </cell>
          <cell r="C14263" t="str">
            <v>F503059</v>
          </cell>
          <cell r="D14263">
            <v>7</v>
          </cell>
          <cell r="E14263" t="str">
            <v>F</v>
          </cell>
        </row>
        <row r="14264">
          <cell r="B14264" t="str">
            <v>F515327</v>
          </cell>
          <cell r="C14264" t="str">
            <v>F515327</v>
          </cell>
          <cell r="D14264">
            <v>7</v>
          </cell>
          <cell r="E14264" t="str">
            <v>F</v>
          </cell>
        </row>
        <row r="14265">
          <cell r="B14265" t="str">
            <v>F515329</v>
          </cell>
          <cell r="C14265" t="str">
            <v>F515329</v>
          </cell>
          <cell r="D14265">
            <v>7</v>
          </cell>
          <cell r="E14265" t="str">
            <v>F</v>
          </cell>
        </row>
        <row r="14266">
          <cell r="B14266" t="str">
            <v>F515330</v>
          </cell>
          <cell r="C14266" t="str">
            <v>F515330</v>
          </cell>
          <cell r="D14266">
            <v>7</v>
          </cell>
          <cell r="E14266" t="str">
            <v>F</v>
          </cell>
        </row>
        <row r="14267">
          <cell r="B14267" t="str">
            <v>F515331</v>
          </cell>
          <cell r="C14267" t="str">
            <v>F515331</v>
          </cell>
          <cell r="D14267">
            <v>7</v>
          </cell>
          <cell r="E14267" t="str">
            <v>F</v>
          </cell>
        </row>
        <row r="14268">
          <cell r="B14268" t="str">
            <v>F515332</v>
          </cell>
          <cell r="C14268" t="str">
            <v>F515332</v>
          </cell>
          <cell r="D14268">
            <v>7</v>
          </cell>
          <cell r="E14268" t="str">
            <v>F</v>
          </cell>
        </row>
        <row r="14269">
          <cell r="B14269" t="str">
            <v>F515333</v>
          </cell>
          <cell r="C14269" t="str">
            <v>F515333</v>
          </cell>
          <cell r="D14269">
            <v>7</v>
          </cell>
          <cell r="E14269" t="str">
            <v>F</v>
          </cell>
        </row>
        <row r="14270">
          <cell r="B14270" t="str">
            <v>F515334</v>
          </cell>
          <cell r="C14270" t="str">
            <v>F515334</v>
          </cell>
          <cell r="D14270">
            <v>7</v>
          </cell>
          <cell r="E14270" t="str">
            <v>F</v>
          </cell>
        </row>
        <row r="14271">
          <cell r="B14271" t="str">
            <v>F515335</v>
          </cell>
          <cell r="C14271" t="str">
            <v>F515335</v>
          </cell>
          <cell r="D14271">
            <v>7</v>
          </cell>
          <cell r="E14271" t="str">
            <v>F</v>
          </cell>
        </row>
        <row r="14272">
          <cell r="B14272" t="str">
            <v>F515336</v>
          </cell>
          <cell r="C14272" t="str">
            <v>F515336</v>
          </cell>
          <cell r="D14272">
            <v>7</v>
          </cell>
          <cell r="E14272" t="str">
            <v>F</v>
          </cell>
        </row>
        <row r="14273">
          <cell r="B14273" t="str">
            <v>F515337</v>
          </cell>
          <cell r="C14273" t="str">
            <v>F515337</v>
          </cell>
          <cell r="D14273">
            <v>7</v>
          </cell>
          <cell r="E14273" t="str">
            <v>F</v>
          </cell>
        </row>
        <row r="14274">
          <cell r="B14274" t="str">
            <v>F515338</v>
          </cell>
          <cell r="C14274" t="str">
            <v>F515338</v>
          </cell>
          <cell r="D14274">
            <v>7</v>
          </cell>
          <cell r="E14274" t="str">
            <v>F</v>
          </cell>
        </row>
        <row r="14275">
          <cell r="B14275" t="str">
            <v>F515339</v>
          </cell>
          <cell r="C14275" t="str">
            <v>F515339</v>
          </cell>
          <cell r="D14275">
            <v>7</v>
          </cell>
          <cell r="E14275" t="str">
            <v>F</v>
          </cell>
        </row>
        <row r="14276">
          <cell r="B14276" t="str">
            <v>F515340</v>
          </cell>
          <cell r="C14276" t="str">
            <v>F515340</v>
          </cell>
          <cell r="D14276">
            <v>7</v>
          </cell>
          <cell r="E14276" t="str">
            <v>F</v>
          </cell>
        </row>
        <row r="14277">
          <cell r="B14277" t="str">
            <v>F515341</v>
          </cell>
          <cell r="C14277" t="str">
            <v>F515341</v>
          </cell>
          <cell r="D14277">
            <v>7</v>
          </cell>
          <cell r="E14277" t="str">
            <v>F</v>
          </cell>
        </row>
        <row r="14278">
          <cell r="B14278" t="str">
            <v>F515342</v>
          </cell>
          <cell r="C14278" t="str">
            <v>F515342</v>
          </cell>
          <cell r="D14278">
            <v>7</v>
          </cell>
          <cell r="E14278" t="str">
            <v>F</v>
          </cell>
        </row>
        <row r="14279">
          <cell r="B14279" t="str">
            <v>F515344</v>
          </cell>
          <cell r="C14279" t="str">
            <v>F515344</v>
          </cell>
          <cell r="D14279">
            <v>7</v>
          </cell>
          <cell r="E14279" t="str">
            <v>F</v>
          </cell>
        </row>
        <row r="14280">
          <cell r="B14280" t="str">
            <v>F515345</v>
          </cell>
          <cell r="C14280" t="str">
            <v>F515345</v>
          </cell>
          <cell r="D14280">
            <v>7</v>
          </cell>
          <cell r="E14280" t="str">
            <v>F</v>
          </cell>
        </row>
        <row r="14281">
          <cell r="B14281" t="str">
            <v>F515416</v>
          </cell>
          <cell r="C14281" t="str">
            <v>F515416</v>
          </cell>
          <cell r="D14281">
            <v>7</v>
          </cell>
          <cell r="E14281" t="str">
            <v>F</v>
          </cell>
        </row>
        <row r="14282">
          <cell r="B14282" t="str">
            <v>1000GF_TR-BTL</v>
          </cell>
          <cell r="C14282" t="str">
            <v>GF_TR-BTL</v>
          </cell>
          <cell r="D14282">
            <v>6</v>
          </cell>
          <cell r="E14282" t="str">
            <v>G</v>
          </cell>
        </row>
        <row r="14283">
          <cell r="B14283" t="str">
            <v>F503053</v>
          </cell>
          <cell r="C14283" t="str">
            <v>F503053</v>
          </cell>
          <cell r="D14283">
            <v>7</v>
          </cell>
          <cell r="E14283" t="str">
            <v>F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</sheetNames>
    <sheetDataSet>
      <sheetData sheetId="0" refreshError="1"/>
      <sheetData sheetId="1">
        <row r="2">
          <cell r="B2" t="str">
            <v>TA</v>
          </cell>
          <cell r="G2" t="str">
            <v>0</v>
          </cell>
        </row>
        <row r="3">
          <cell r="B3" t="str">
            <v>TA</v>
          </cell>
          <cell r="G3" t="str">
            <v>08312006</v>
          </cell>
        </row>
        <row r="4">
          <cell r="B4" t="str">
            <v>TA</v>
          </cell>
          <cell r="G4" t="str">
            <v>2000RAR</v>
          </cell>
        </row>
        <row r="5">
          <cell r="B5" t="str">
            <v>TA</v>
          </cell>
          <cell r="G5" t="str">
            <v>2001RAR</v>
          </cell>
        </row>
        <row r="6">
          <cell r="B6" t="str">
            <v>TA</v>
          </cell>
          <cell r="G6" t="str">
            <v>200207RAR</v>
          </cell>
        </row>
        <row r="7">
          <cell r="B7" t="str">
            <v>TA</v>
          </cell>
          <cell r="G7" t="str">
            <v>200212RAR</v>
          </cell>
        </row>
        <row r="8">
          <cell r="B8" t="str">
            <v>TA</v>
          </cell>
          <cell r="G8" t="str">
            <v>2005 True-up</v>
          </cell>
        </row>
        <row r="9">
          <cell r="B9" t="str">
            <v>TA</v>
          </cell>
          <cell r="G9" t="str">
            <v>20051231</v>
          </cell>
        </row>
        <row r="10">
          <cell r="B10" t="str">
            <v>TV</v>
          </cell>
          <cell r="G10" t="str">
            <v>20051231</v>
          </cell>
        </row>
        <row r="11">
          <cell r="B11" t="str">
            <v>TA</v>
          </cell>
          <cell r="G11" t="str">
            <v>20060331</v>
          </cell>
        </row>
        <row r="12">
          <cell r="B12" t="str">
            <v>TA</v>
          </cell>
          <cell r="G12" t="str">
            <v>20060331</v>
          </cell>
        </row>
        <row r="13">
          <cell r="B13" t="str">
            <v>TA</v>
          </cell>
          <cell r="G13" t="str">
            <v>20060331</v>
          </cell>
        </row>
        <row r="14">
          <cell r="B14" t="str">
            <v>TA</v>
          </cell>
          <cell r="G14" t="str">
            <v>20060331</v>
          </cell>
        </row>
        <row r="15">
          <cell r="B15" t="str">
            <v>TA</v>
          </cell>
          <cell r="G15" t="str">
            <v>20060331</v>
          </cell>
        </row>
        <row r="16">
          <cell r="B16" t="str">
            <v>TA</v>
          </cell>
          <cell r="G16" t="str">
            <v>20060331</v>
          </cell>
        </row>
        <row r="17">
          <cell r="B17" t="str">
            <v>TA</v>
          </cell>
          <cell r="G17" t="str">
            <v>20060630</v>
          </cell>
        </row>
        <row r="18">
          <cell r="B18" t="str">
            <v>TA</v>
          </cell>
          <cell r="G18" t="str">
            <v>20060930</v>
          </cell>
        </row>
        <row r="19">
          <cell r="B19" t="str">
            <v>TA</v>
          </cell>
          <cell r="G19" t="str">
            <v>20061201</v>
          </cell>
        </row>
        <row r="20">
          <cell r="B20" t="str">
            <v>TA</v>
          </cell>
          <cell r="G20" t="str">
            <v>20061231</v>
          </cell>
        </row>
        <row r="21">
          <cell r="B21" t="str">
            <v>TA</v>
          </cell>
          <cell r="G21" t="str">
            <v>20061231</v>
          </cell>
        </row>
        <row r="22">
          <cell r="B22" t="str">
            <v>TA</v>
          </cell>
          <cell r="G22" t="str">
            <v>20061231</v>
          </cell>
        </row>
        <row r="23">
          <cell r="B23" t="str">
            <v>TA</v>
          </cell>
          <cell r="G23" t="str">
            <v>20061231</v>
          </cell>
        </row>
        <row r="24">
          <cell r="B24" t="str">
            <v>TA</v>
          </cell>
          <cell r="G24" t="str">
            <v>98-99 RAR</v>
          </cell>
        </row>
        <row r="25">
          <cell r="B25" t="str">
            <v>TA</v>
          </cell>
          <cell r="G25" t="str">
            <v>98-99 RAR</v>
          </cell>
        </row>
        <row r="26">
          <cell r="B26" t="str">
            <v>TA</v>
          </cell>
          <cell r="G26" t="str">
            <v>98-99 RAR</v>
          </cell>
        </row>
        <row r="27">
          <cell r="B27" t="str">
            <v>IC</v>
          </cell>
          <cell r="G27" t="str">
            <v>NONCASH</v>
          </cell>
        </row>
        <row r="28">
          <cell r="B28" t="str">
            <v>IC</v>
          </cell>
          <cell r="G28" t="str">
            <v>NONCASH</v>
          </cell>
        </row>
        <row r="29">
          <cell r="B29" t="str">
            <v>TA</v>
          </cell>
          <cell r="G29" t="str">
            <v>NONCASH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"/>
    </sheetNames>
    <sheetDataSet>
      <sheetData sheetId="0">
        <row r="75">
          <cell r="H75">
            <v>265507127.80000001</v>
          </cell>
        </row>
      </sheetData>
      <sheetData sheetId="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er and Reviewer"/>
      <sheetName val="Workpaper Index"/>
      <sheetName val="Open Items"/>
      <sheetName val="Carryforward Notes"/>
      <sheetName val="M3"/>
      <sheetName val="M1s"/>
      <sheetName val="M-1 v Accrual"/>
      <sheetName val="A1 Misc Perm or Flowthru Items"/>
      <sheetName val="Meals Query"/>
      <sheetName val="A3 Lobbying"/>
      <sheetName val="A20 Goodwill Summary"/>
      <sheetName val="A20-1 Goodwill Amort Queries"/>
      <sheetName val="B1 Vacation "/>
      <sheetName val="B2 Medical"/>
      <sheetName val="MED DENT QUERY"/>
      <sheetName val="B3 Pension"/>
      <sheetName val="B4 Employee Perf Pay"/>
      <sheetName val="B5 OPEB"/>
      <sheetName val="B6 Exec Retirement"/>
      <sheetName val="B7 Exec Def Comp"/>
      <sheetName val="B8 Exec Perf Pay &amp; NQSO"/>
      <sheetName val="B9 Restricted Shares"/>
      <sheetName val="B10 Directors Benefits"/>
      <sheetName val="B12 Medicare Subsidy"/>
      <sheetName val="C1 CIAC, Adv, Grossups"/>
      <sheetName val="CIAC Query"/>
      <sheetName val="CIAC Memo"/>
      <sheetName val="D5 Depr Charged to O M"/>
      <sheetName val="E1 Equity in Subs"/>
      <sheetName val="F1 Deferred Debits "/>
      <sheetName val="F2 Provision Regulatory Assets"/>
      <sheetName val="F3 Transmission Rebate"/>
      <sheetName val="G1 Amort of Def Land Gains"/>
      <sheetName val="H1 Bad Debt"/>
      <sheetName val="I1 Interest"/>
      <sheetName val="L1 Misc M1s"/>
      <sheetName val="L1-4 254 Query"/>
      <sheetName val="L1-5 Support for Reserve"/>
      <sheetName val="O1 AFUDC"/>
      <sheetName val="R1 Regulatory Assets"/>
      <sheetName val="R2 Summary of Merger Expense"/>
      <sheetName val="R2-1 Merger Detail"/>
      <sheetName val="R2-4 Merger Cost Amort Queries"/>
      <sheetName val="R3 Merger Costs Deducted S195"/>
      <sheetName val="S1 Bond Redemptions"/>
      <sheetName val="428000 Query"/>
      <sheetName val="Trial Balance"/>
      <sheetName val="Income Statement"/>
      <sheetName val="SS  M-1 v Accrual"/>
      <sheetName val="Array T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onusDepreciation"/>
      <sheetName val="PropReclassTypes"/>
      <sheetName val="BonusModeling"/>
      <sheetName val="Setup"/>
      <sheetName val="Location pivot"/>
      <sheetName val="TAX DEPRECIATION METHODS"/>
      <sheetName val="Agriliance-allassets"/>
      <sheetName val="Assets"/>
      <sheetName val="All Assets"/>
      <sheetName val="AccumDep"/>
      <sheetName val="AccumDepRA"/>
      <sheetName val="LStemplate"/>
      <sheetName val="ACEDetail"/>
      <sheetName val="FederalDetail"/>
      <sheetName val="AMTDetail"/>
      <sheetName val="Output"/>
      <sheetName val="TaxOutput"/>
      <sheetName val="481a"/>
      <sheetName val="ReclassPositions"/>
      <sheetName val="SCtemplate"/>
      <sheetName val="PhaseISummary"/>
      <sheetName val="PhaseI"/>
      <sheetName val="Output(CR)"/>
      <sheetName val="CorrectOutput"/>
      <sheetName val="Methods"/>
      <sheetName val="FiscalYearEndRules"/>
      <sheetName val="AMTRules"/>
      <sheetName val="TroubleShooting"/>
      <sheetName val="Federal"/>
      <sheetName val="AMT"/>
      <sheetName val="ACE"/>
      <sheetName val="Eff-YearAssets"/>
      <sheetName val="D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TSTM"/>
      <sheetName val="IS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TSTM"/>
      <sheetName val="Sheet1"/>
    </sheetNames>
    <sheetDataSet>
      <sheetData sheetId="0"/>
      <sheetData sheetId="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CTIVE$"/>
      <sheetName val="DACTIVE#"/>
      <sheetName val="DINACTIVE$"/>
      <sheetName val="DINACTIVE#"/>
      <sheetName val="NEWTPA"/>
      <sheetName val="PYMTPLANS"/>
      <sheetName val="GROSSWO$"/>
      <sheetName val="GROSSWO#"/>
      <sheetName val="RESREV"/>
      <sheetName val="MMETER$"/>
      <sheetName val="MMETER#"/>
      <sheetName val="ARTURN"/>
      <sheetName val="DCARTURN"/>
      <sheetName val="ANTWO"/>
      <sheetName val="05PROGRESS$"/>
      <sheetName val="06PROGRESS$"/>
      <sheetName val="05PROGRESS#"/>
      <sheetName val="06PROGRESS#"/>
      <sheetName val="FCOLLECTIONS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onth"/>
      <sheetName val="ALL"/>
      <sheetName val="Percent Read YTD "/>
      <sheetName val="ACE-Review"/>
    </sheetNames>
    <sheetDataSet>
      <sheetData sheetId="0" refreshError="1">
        <row r="1">
          <cell r="E1" t="str">
            <v>POTOMAC ELECTRIC POWER COMPANY</v>
          </cell>
        </row>
        <row r="2">
          <cell r="E2" t="str">
            <v>CUSTOMER CREDIT DEPARTMENT</v>
          </cell>
        </row>
        <row r="3">
          <cell r="E3" t="str">
            <v>DATA INPUT SPREADSHEET</v>
          </cell>
        </row>
        <row r="4">
          <cell r="E4">
            <v>2006</v>
          </cell>
        </row>
        <row r="6">
          <cell r="A6" t="str">
            <v xml:space="preserve">DEBIT ACTIVE ACCOUNTS </v>
          </cell>
        </row>
        <row r="8">
          <cell r="A8" t="str">
            <v>Type</v>
          </cell>
        </row>
        <row r="10">
          <cell r="A10" t="str">
            <v>District of Columbia Residential</v>
          </cell>
        </row>
        <row r="11">
          <cell r="A11" t="str">
            <v>Montgomery Cty Residential</v>
          </cell>
        </row>
        <row r="12">
          <cell r="A12" t="str">
            <v>Prince George's Cty Residential</v>
          </cell>
        </row>
        <row r="14">
          <cell r="A14" t="str">
            <v>Total Residential</v>
          </cell>
        </row>
        <row r="15">
          <cell r="A15" t="str">
            <v>Total Commercial</v>
          </cell>
        </row>
        <row r="16">
          <cell r="A16" t="str">
            <v>Total Graphic</v>
          </cell>
        </row>
        <row r="17">
          <cell r="A17" t="str">
            <v>Total State &amp; Local</v>
          </cell>
        </row>
        <row r="18">
          <cell r="A18" t="str">
            <v>Total U.S. Govt</v>
          </cell>
        </row>
        <row r="19">
          <cell r="A19" t="str">
            <v>Total St. Lighting</v>
          </cell>
        </row>
        <row r="20">
          <cell r="A20" t="str">
            <v>Total Credit Balances</v>
          </cell>
        </row>
        <row r="22">
          <cell r="A22" t="str">
            <v>Final Billed Accounts</v>
          </cell>
        </row>
        <row r="27">
          <cell r="A27" t="str">
            <v>SUMMATIONS BELOW:</v>
          </cell>
        </row>
        <row r="28">
          <cell r="A28" t="str">
            <v>Total Commercial</v>
          </cell>
        </row>
        <row r="29">
          <cell r="A29" t="str">
            <v>Total Government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 t="str">
            <v>COMPANY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fD E-1"/>
      <sheetName val="BofD Year over Year"/>
      <sheetName val="CPD Stats"/>
      <sheetName val="Actual-2005"/>
      <sheetName val="Budget-2005"/>
      <sheetName val="IS-Legal Entity"/>
      <sheetName val="O&amp;M by processes"/>
      <sheetName val="O&amp;M Savings"/>
      <sheetName val="Electric Delivery Residual"/>
      <sheetName val="Admin"/>
      <sheetName val="CS"/>
      <sheetName val="SAP import - 823"/>
      <sheetName val="Capital"/>
      <sheetName val="Res Cost"/>
      <sheetName val="PHI FTEs"/>
      <sheetName val="CPD FTEs"/>
      <sheetName val="Customers"/>
      <sheetName val="Elec Cust"/>
      <sheetName val="CPD Non-Process"/>
      <sheetName val="kWh-Mcf"/>
      <sheetName val="O&amp;M per cust-Forecast"/>
      <sheetName val="YTD &amp; Forecast"/>
      <sheetName val="O&amp;M per cust-CPD"/>
      <sheetName val="Graphs-O&amp;M"/>
      <sheetName val="Graphs- Sales &amp; Revs"/>
      <sheetName val="Chart Data"/>
      <sheetName val="kWh per class"/>
      <sheetName val="O&amp;M %age"/>
      <sheetName val="Total O&amp;M"/>
      <sheetName val="Rep Inst"/>
      <sheetName val="Other Input"/>
      <sheetName val="PHI Safety"/>
      <sheetName val="Safety"/>
      <sheetName val="Process Page Year over Year"/>
      <sheetName val="DACTIVE$"/>
      <sheetName val="summary"/>
      <sheetName val="proforma int"/>
      <sheetName val="fit"/>
      <sheetName val="Dollar Computations By C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82">
          <cell r="B82" t="str">
            <v xml:space="preserve">2004 Actual </v>
          </cell>
        </row>
        <row r="83">
          <cell r="C83" t="str">
            <v>Current</v>
          </cell>
          <cell r="E83" t="str">
            <v>Jan</v>
          </cell>
        </row>
        <row r="84">
          <cell r="B84" t="str">
            <v>Consolidated Electric</v>
          </cell>
        </row>
        <row r="85">
          <cell r="B85" t="str">
            <v xml:space="preserve">kWh </v>
          </cell>
          <cell r="C85">
            <v>1773988560</v>
          </cell>
          <cell r="E85">
            <v>2076417923</v>
          </cell>
        </row>
        <row r="86">
          <cell r="B86" t="str">
            <v>accounts</v>
          </cell>
          <cell r="C86">
            <v>1021476</v>
          </cell>
          <cell r="E86">
            <v>1015488</v>
          </cell>
        </row>
        <row r="87">
          <cell r="B87" t="str">
            <v>YTD kWh</v>
          </cell>
          <cell r="C87">
            <v>20108499752</v>
          </cell>
          <cell r="E87">
            <v>2076417923</v>
          </cell>
        </row>
        <row r="88">
          <cell r="B88" t="str">
            <v>YTD avg. accounts</v>
          </cell>
          <cell r="C88">
            <v>1017137</v>
          </cell>
          <cell r="E88">
            <v>1015488</v>
          </cell>
        </row>
        <row r="90">
          <cell r="B90" t="str">
            <v xml:space="preserve">Atlantic </v>
          </cell>
        </row>
        <row r="91">
          <cell r="B91" t="str">
            <v xml:space="preserve">kWh </v>
          </cell>
          <cell r="C91">
            <v>767606822</v>
          </cell>
          <cell r="E91">
            <v>836002725</v>
          </cell>
        </row>
        <row r="92">
          <cell r="B92" t="str">
            <v>accounts</v>
          </cell>
          <cell r="C92">
            <v>521752</v>
          </cell>
          <cell r="E92">
            <v>521760</v>
          </cell>
        </row>
        <row r="93">
          <cell r="B93" t="str">
            <v>YTD kWh</v>
          </cell>
          <cell r="C93">
            <v>6727042311</v>
          </cell>
          <cell r="E93">
            <v>836002725</v>
          </cell>
        </row>
        <row r="94">
          <cell r="B94" t="str">
            <v>YTD avg. accounts</v>
          </cell>
          <cell r="C94">
            <v>520427</v>
          </cell>
          <cell r="E94">
            <v>521760</v>
          </cell>
        </row>
        <row r="96">
          <cell r="B96" t="str">
            <v>Delmarva</v>
          </cell>
        </row>
        <row r="97">
          <cell r="B97" t="str">
            <v xml:space="preserve">kWh </v>
          </cell>
          <cell r="C97">
            <v>1006381738</v>
          </cell>
          <cell r="E97">
            <v>1240415198</v>
          </cell>
        </row>
        <row r="98">
          <cell r="B98" t="str">
            <v>accounts</v>
          </cell>
          <cell r="C98">
            <v>499724</v>
          </cell>
          <cell r="E98">
            <v>493728</v>
          </cell>
        </row>
        <row r="99">
          <cell r="B99" t="str">
            <v>Resale-regulated</v>
          </cell>
        </row>
        <row r="100">
          <cell r="B100" t="str">
            <v>YTD kWh</v>
          </cell>
          <cell r="C100">
            <v>9120460478</v>
          </cell>
          <cell r="E100">
            <v>1240415198</v>
          </cell>
        </row>
        <row r="101">
          <cell r="B101" t="str">
            <v>YTD avg. accounts</v>
          </cell>
          <cell r="C101">
            <v>496711</v>
          </cell>
          <cell r="E101">
            <v>493728</v>
          </cell>
        </row>
        <row r="103">
          <cell r="B103" t="str">
            <v>Bay</v>
          </cell>
        </row>
        <row r="104">
          <cell r="B104" t="str">
            <v>accounts</v>
          </cell>
          <cell r="C104">
            <v>213814</v>
          </cell>
          <cell r="E104">
            <v>210196</v>
          </cell>
        </row>
        <row r="105">
          <cell r="B105" t="str">
            <v>YTD avg. accounts</v>
          </cell>
          <cell r="C105">
            <v>212030</v>
          </cell>
          <cell r="E105">
            <v>210196</v>
          </cell>
        </row>
        <row r="107">
          <cell r="B107" t="str">
            <v>New Castle</v>
          </cell>
        </row>
        <row r="108">
          <cell r="B108" t="str">
            <v>accounts</v>
          </cell>
          <cell r="C108">
            <v>285910</v>
          </cell>
          <cell r="E108">
            <v>283532</v>
          </cell>
        </row>
        <row r="109">
          <cell r="B109" t="str">
            <v>YTD avg. accounts</v>
          </cell>
          <cell r="C109">
            <v>284681</v>
          </cell>
          <cell r="E109">
            <v>283532</v>
          </cell>
        </row>
        <row r="111">
          <cell r="B111" t="str">
            <v>Gas</v>
          </cell>
        </row>
        <row r="112">
          <cell r="B112" t="str">
            <v>Mcf</v>
          </cell>
          <cell r="C112">
            <v>986447</v>
          </cell>
          <cell r="E112">
            <v>3464227</v>
          </cell>
        </row>
        <row r="113">
          <cell r="B113" t="str">
            <v>accounts</v>
          </cell>
          <cell r="C113">
            <v>117305</v>
          </cell>
          <cell r="E113">
            <v>117035</v>
          </cell>
        </row>
        <row r="114">
          <cell r="B114" t="str">
            <v>YTD MCF</v>
          </cell>
          <cell r="C114">
            <v>17368807</v>
          </cell>
          <cell r="E114">
            <v>3464227</v>
          </cell>
        </row>
        <row r="115">
          <cell r="B115" t="str">
            <v>YTD avg. accounts</v>
          </cell>
          <cell r="C115">
            <v>117209</v>
          </cell>
          <cell r="E115">
            <v>117035</v>
          </cell>
        </row>
        <row r="117">
          <cell r="B117" t="str">
            <v xml:space="preserve">2003 Actual </v>
          </cell>
        </row>
        <row r="118">
          <cell r="C118" t="str">
            <v>Current</v>
          </cell>
          <cell r="E118" t="str">
            <v>Jan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artment List original"/>
      <sheetName val="dept list org"/>
      <sheetName val="dept list div"/>
      <sheetName val="dept list ca1"/>
      <sheetName val="dept list ca2"/>
      <sheetName val="dept list ca3"/>
      <sheetName val="Boston Edison"/>
      <sheetName val="Commonwealth"/>
      <sheetName val="Cambridge"/>
      <sheetName val="Gas"/>
      <sheetName val="Services"/>
      <sheetName val="Comm. Services (2000)"/>
      <sheetName val="BECO 2000"/>
      <sheetName val="com serv piv 1"/>
      <sheetName val="Com Serv pivot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Category</v>
          </cell>
          <cell r="B1" t="str">
            <v>Manager</v>
          </cell>
          <cell r="D1" t="str">
            <v>Cost Area</v>
          </cell>
          <cell r="E1" t="str">
            <v>cadesc</v>
          </cell>
          <cell r="F1" t="str">
            <v>Organization</v>
          </cell>
          <cell r="G1" t="str">
            <v>SDESC</v>
          </cell>
          <cell r="H1" t="str">
            <v>company</v>
          </cell>
          <cell r="I1" t="str">
            <v>sid</v>
          </cell>
          <cell r="J1" t="str">
            <v>2000</v>
          </cell>
          <cell r="K1" t="str">
            <v>2001</v>
          </cell>
          <cell r="L1" t="str">
            <v>2002</v>
          </cell>
          <cell r="M1" t="str">
            <v>2003</v>
          </cell>
        </row>
        <row r="2">
          <cell r="A2" t="str">
            <v>O&amp;M</v>
          </cell>
          <cell r="C2">
            <v>0</v>
          </cell>
          <cell r="D2" t="str">
            <v>00000</v>
          </cell>
          <cell r="E2" t="str">
            <v>Unspecified</v>
          </cell>
          <cell r="H2" t="str">
            <v>120</v>
          </cell>
          <cell r="I2" t="str">
            <v>BT</v>
          </cell>
          <cell r="J2">
            <v>103.15</v>
          </cell>
          <cell r="L2">
            <v>235.08</v>
          </cell>
        </row>
        <row r="3">
          <cell r="A3" t="str">
            <v>CAP</v>
          </cell>
          <cell r="C3">
            <v>0</v>
          </cell>
          <cell r="D3" t="str">
            <v>00000</v>
          </cell>
          <cell r="E3" t="str">
            <v>Unspecified</v>
          </cell>
          <cell r="H3" t="str">
            <v>120</v>
          </cell>
          <cell r="I3" t="str">
            <v>CB</v>
          </cell>
          <cell r="J3">
            <v>172.65</v>
          </cell>
          <cell r="K3">
            <v>26.27</v>
          </cell>
          <cell r="L3">
            <v>6.79</v>
          </cell>
        </row>
        <row r="4">
          <cell r="A4" t="str">
            <v>CAP</v>
          </cell>
          <cell r="C4">
            <v>0</v>
          </cell>
          <cell r="D4" t="str">
            <v>00000</v>
          </cell>
          <cell r="E4" t="str">
            <v>Unspecified</v>
          </cell>
          <cell r="H4" t="str">
            <v>120</v>
          </cell>
          <cell r="I4" t="str">
            <v>CL</v>
          </cell>
          <cell r="J4">
            <v>392.4</v>
          </cell>
          <cell r="K4">
            <v>59.7</v>
          </cell>
          <cell r="L4">
            <v>15.42</v>
          </cell>
        </row>
        <row r="5">
          <cell r="A5" t="str">
            <v>CAP</v>
          </cell>
          <cell r="C5">
            <v>0</v>
          </cell>
          <cell r="D5" t="str">
            <v>00000</v>
          </cell>
          <cell r="E5" t="str">
            <v>Unspecified</v>
          </cell>
          <cell r="H5" t="str">
            <v>120</v>
          </cell>
          <cell r="I5" t="str">
            <v>CM</v>
          </cell>
          <cell r="K5">
            <v>790.63</v>
          </cell>
        </row>
        <row r="6">
          <cell r="A6" t="str">
            <v>CAP</v>
          </cell>
          <cell r="C6">
            <v>0</v>
          </cell>
          <cell r="D6" t="str">
            <v>00000</v>
          </cell>
          <cell r="E6" t="str">
            <v>Unspecified</v>
          </cell>
          <cell r="H6" t="str">
            <v>120</v>
          </cell>
          <cell r="I6" t="str">
            <v>CT</v>
          </cell>
          <cell r="K6">
            <v>53.11</v>
          </cell>
        </row>
        <row r="7">
          <cell r="A7" t="str">
            <v>O&amp;M</v>
          </cell>
          <cell r="C7">
            <v>0</v>
          </cell>
          <cell r="D7" t="str">
            <v>00000</v>
          </cell>
          <cell r="E7" t="str">
            <v>Unspecified</v>
          </cell>
          <cell r="H7" t="str">
            <v>120</v>
          </cell>
          <cell r="I7" t="str">
            <v>IT</v>
          </cell>
          <cell r="J7">
            <v>0.31</v>
          </cell>
        </row>
        <row r="8">
          <cell r="A8" t="str">
            <v>O&amp;M</v>
          </cell>
          <cell r="C8">
            <v>0</v>
          </cell>
          <cell r="D8" t="str">
            <v>00000</v>
          </cell>
          <cell r="E8" t="str">
            <v>Unspecified</v>
          </cell>
          <cell r="H8" t="str">
            <v>120</v>
          </cell>
          <cell r="I8" t="str">
            <v>LT</v>
          </cell>
          <cell r="J8">
            <v>294.72000000000003</v>
          </cell>
          <cell r="L8">
            <v>992.45</v>
          </cell>
          <cell r="M8">
            <v>102093.04</v>
          </cell>
        </row>
        <row r="9">
          <cell r="A9" t="str">
            <v>O&amp;M</v>
          </cell>
          <cell r="C9">
            <v>11000</v>
          </cell>
          <cell r="D9" t="str">
            <v>11000</v>
          </cell>
          <cell r="E9" t="str">
            <v>A4 - NUCLEAR DIVISION</v>
          </cell>
          <cell r="H9" t="str">
            <v>120</v>
          </cell>
          <cell r="I9" t="str">
            <v>BT</v>
          </cell>
          <cell r="J9">
            <v>153.94999999999999</v>
          </cell>
        </row>
        <row r="10">
          <cell r="A10" t="str">
            <v>O&amp;M</v>
          </cell>
          <cell r="C10">
            <v>11000</v>
          </cell>
          <cell r="D10" t="str">
            <v>11000</v>
          </cell>
          <cell r="E10" t="str">
            <v>A4 - NUCLEAR DIVISION</v>
          </cell>
          <cell r="H10" t="str">
            <v>120</v>
          </cell>
          <cell r="I10" t="str">
            <v>IT</v>
          </cell>
          <cell r="J10">
            <v>76131.91</v>
          </cell>
          <cell r="K10">
            <v>330</v>
          </cell>
        </row>
        <row r="11">
          <cell r="A11" t="str">
            <v>O&amp;M</v>
          </cell>
          <cell r="C11">
            <v>11000</v>
          </cell>
          <cell r="D11" t="str">
            <v>11000</v>
          </cell>
          <cell r="E11" t="str">
            <v>A4 - NUCLEAR DIVISION</v>
          </cell>
          <cell r="H11" t="str">
            <v>120</v>
          </cell>
          <cell r="I11" t="str">
            <v>LT</v>
          </cell>
          <cell r="J11">
            <v>26804.91</v>
          </cell>
        </row>
        <row r="12">
          <cell r="A12" t="str">
            <v>O&amp;M</v>
          </cell>
          <cell r="C12">
            <v>11000</v>
          </cell>
          <cell r="D12" t="str">
            <v>11000</v>
          </cell>
          <cell r="E12" t="str">
            <v>A4 - NUCLEAR DIVISION</v>
          </cell>
          <cell r="H12" t="str">
            <v>120</v>
          </cell>
          <cell r="I12" t="str">
            <v>OT</v>
          </cell>
          <cell r="J12">
            <v>-9150.76</v>
          </cell>
          <cell r="K12">
            <v>794.76</v>
          </cell>
        </row>
        <row r="13">
          <cell r="A13" t="str">
            <v>O&amp;M</v>
          </cell>
          <cell r="C13">
            <v>11110</v>
          </cell>
          <cell r="D13" t="str">
            <v>11110</v>
          </cell>
          <cell r="E13" t="str">
            <v>X2 - Production Maintenance</v>
          </cell>
          <cell r="H13" t="str">
            <v>120</v>
          </cell>
          <cell r="I13" t="str">
            <v>LT</v>
          </cell>
          <cell r="J13">
            <v>630.91999999999996</v>
          </cell>
          <cell r="M13">
            <v>-9420834</v>
          </cell>
        </row>
        <row r="14">
          <cell r="A14" t="str">
            <v>O&amp;M</v>
          </cell>
          <cell r="C14">
            <v>11210</v>
          </cell>
          <cell r="D14" t="str">
            <v>11210</v>
          </cell>
          <cell r="E14" t="str">
            <v>X6 - Station Services</v>
          </cell>
          <cell r="H14" t="str">
            <v>120</v>
          </cell>
          <cell r="I14" t="str">
            <v>LT</v>
          </cell>
          <cell r="J14">
            <v>22082.2</v>
          </cell>
        </row>
        <row r="15">
          <cell r="A15" t="str">
            <v>O&amp;M</v>
          </cell>
          <cell r="C15">
            <v>11305</v>
          </cell>
          <cell r="D15" t="str">
            <v>11305</v>
          </cell>
          <cell r="E15" t="str">
            <v>Y1 Nuclear Records Admin and Proc</v>
          </cell>
          <cell r="H15" t="str">
            <v>120</v>
          </cell>
          <cell r="I15" t="str">
            <v>BT</v>
          </cell>
          <cell r="J15">
            <v>0</v>
          </cell>
        </row>
        <row r="16">
          <cell r="A16" t="str">
            <v>O&amp;M</v>
          </cell>
          <cell r="C16">
            <v>11305</v>
          </cell>
          <cell r="D16" t="str">
            <v>11305</v>
          </cell>
          <cell r="E16" t="str">
            <v>Y1 Nuclear Records Admin and Proc</v>
          </cell>
          <cell r="H16" t="str">
            <v>120</v>
          </cell>
          <cell r="I16" t="str">
            <v>LT</v>
          </cell>
          <cell r="J16">
            <v>0</v>
          </cell>
          <cell r="M16">
            <v>6990052</v>
          </cell>
        </row>
        <row r="17">
          <cell r="A17" t="str">
            <v>CAP</v>
          </cell>
          <cell r="C17">
            <v>11550</v>
          </cell>
          <cell r="D17" t="str">
            <v>11550</v>
          </cell>
          <cell r="E17" t="str">
            <v>AN - NUCLEAR DIRECT CHARGES</v>
          </cell>
          <cell r="H17" t="str">
            <v>120</v>
          </cell>
          <cell r="I17" t="str">
            <v>CI</v>
          </cell>
          <cell r="L17">
            <v>-343296.36</v>
          </cell>
        </row>
        <row r="18">
          <cell r="A18" t="str">
            <v>CAP</v>
          </cell>
          <cell r="C18">
            <v>11550</v>
          </cell>
          <cell r="D18" t="str">
            <v>11550</v>
          </cell>
          <cell r="E18" t="str">
            <v>AN - NUCLEAR DIRECT CHARGES</v>
          </cell>
          <cell r="H18" t="str">
            <v>120</v>
          </cell>
          <cell r="I18" t="str">
            <v>CM</v>
          </cell>
          <cell r="L18">
            <v>-356645.96</v>
          </cell>
        </row>
        <row r="19">
          <cell r="A19" t="str">
            <v>CAP</v>
          </cell>
          <cell r="C19">
            <v>11550</v>
          </cell>
          <cell r="D19" t="str">
            <v>11550</v>
          </cell>
          <cell r="E19" t="str">
            <v>AN - NUCLEAR DIRECT CHARGES</v>
          </cell>
          <cell r="H19" t="str">
            <v>120</v>
          </cell>
          <cell r="I19" t="str">
            <v>CO</v>
          </cell>
          <cell r="L19">
            <v>-165481.03</v>
          </cell>
        </row>
        <row r="20">
          <cell r="A20" t="str">
            <v>O&amp;M</v>
          </cell>
          <cell r="B20" t="str">
            <v>Angley, Ellen K</v>
          </cell>
          <cell r="C20">
            <v>13000</v>
          </cell>
          <cell r="D20" t="str">
            <v>13000</v>
          </cell>
          <cell r="E20" t="str">
            <v>C2 - ENERGY SUPPLY GROUP</v>
          </cell>
          <cell r="F20" t="str">
            <v>Strategy &amp; Law</v>
          </cell>
          <cell r="G20" t="str">
            <v>ENERGY SUPPLY GROUP</v>
          </cell>
          <cell r="H20" t="str">
            <v>120</v>
          </cell>
          <cell r="I20" t="str">
            <v>BT</v>
          </cell>
          <cell r="J20">
            <v>24401.81</v>
          </cell>
        </row>
        <row r="21">
          <cell r="A21" t="str">
            <v>O&amp;M</v>
          </cell>
          <cell r="B21" t="str">
            <v>Angley, Ellen K</v>
          </cell>
          <cell r="C21">
            <v>13000</v>
          </cell>
          <cell r="D21" t="str">
            <v>13000</v>
          </cell>
          <cell r="E21" t="str">
            <v>C2 - ENERGY SUPPLY GROUP</v>
          </cell>
          <cell r="F21" t="str">
            <v>Strategy &amp; Law</v>
          </cell>
          <cell r="G21" t="str">
            <v>ENERGY SUPPLY GROUP</v>
          </cell>
          <cell r="H21" t="str">
            <v>120</v>
          </cell>
          <cell r="I21" t="str">
            <v>IT</v>
          </cell>
          <cell r="J21">
            <v>22389.41</v>
          </cell>
          <cell r="K21">
            <v>18188.03</v>
          </cell>
          <cell r="L21">
            <v>5873.75</v>
          </cell>
        </row>
        <row r="22">
          <cell r="A22" t="str">
            <v>O&amp;M</v>
          </cell>
          <cell r="B22" t="str">
            <v>Angley, Ellen K</v>
          </cell>
          <cell r="C22">
            <v>13000</v>
          </cell>
          <cell r="D22" t="str">
            <v>13000</v>
          </cell>
          <cell r="E22" t="str">
            <v>C2 - ENERGY SUPPLY GROUP</v>
          </cell>
          <cell r="F22" t="str">
            <v>Strategy &amp; Law</v>
          </cell>
          <cell r="G22" t="str">
            <v>ENERGY SUPPLY GROUP</v>
          </cell>
          <cell r="H22" t="str">
            <v>120</v>
          </cell>
          <cell r="I22" t="str">
            <v>LT</v>
          </cell>
          <cell r="J22">
            <v>59720.3</v>
          </cell>
          <cell r="K22">
            <v>308.16000000000003</v>
          </cell>
        </row>
        <row r="23">
          <cell r="A23" t="str">
            <v>O&amp;M</v>
          </cell>
          <cell r="B23" t="str">
            <v>Angley, Ellen K</v>
          </cell>
          <cell r="C23">
            <v>13000</v>
          </cell>
          <cell r="D23" t="str">
            <v>13000</v>
          </cell>
          <cell r="E23" t="str">
            <v>C2 - ENERGY SUPPLY GROUP</v>
          </cell>
          <cell r="F23" t="str">
            <v>Strategy &amp; Law</v>
          </cell>
          <cell r="G23" t="str">
            <v>ENERGY SUPPLY GROUP</v>
          </cell>
          <cell r="H23" t="str">
            <v>120</v>
          </cell>
          <cell r="I23" t="str">
            <v>OT</v>
          </cell>
          <cell r="J23">
            <v>3042.28</v>
          </cell>
        </row>
        <row r="24">
          <cell r="A24" t="str">
            <v>O&amp;M</v>
          </cell>
          <cell r="B24" t="str">
            <v>Angley, Ellen K</v>
          </cell>
          <cell r="C24">
            <v>13000</v>
          </cell>
          <cell r="D24" t="str">
            <v>13000</v>
          </cell>
          <cell r="E24" t="str">
            <v>C2 - ENERGY SUPPLY GROUP</v>
          </cell>
          <cell r="F24" t="str">
            <v>Strategy &amp; Law</v>
          </cell>
          <cell r="G24" t="str">
            <v>ENERGY SUPPLY GROUP</v>
          </cell>
          <cell r="H24" t="str">
            <v>120</v>
          </cell>
          <cell r="I24" t="str">
            <v>TT</v>
          </cell>
          <cell r="J24">
            <v>64.12</v>
          </cell>
          <cell r="M24">
            <v>18270.18</v>
          </cell>
        </row>
        <row r="25">
          <cell r="A25" t="str">
            <v>O&amp;M</v>
          </cell>
          <cell r="B25" t="str">
            <v>Angley, Ellen K</v>
          </cell>
          <cell r="C25">
            <v>13010</v>
          </cell>
          <cell r="D25" t="str">
            <v>13010</v>
          </cell>
          <cell r="E25" t="str">
            <v>J4 - POWER CONTRACTS DEPT</v>
          </cell>
          <cell r="F25" t="str">
            <v>Strategy &amp; Law</v>
          </cell>
          <cell r="G25" t="str">
            <v>POWER CONTRACTS DEPT</v>
          </cell>
          <cell r="H25" t="str">
            <v>120</v>
          </cell>
          <cell r="I25" t="str">
            <v>BT</v>
          </cell>
          <cell r="J25">
            <v>16973.650000000001</v>
          </cell>
        </row>
        <row r="26">
          <cell r="A26" t="str">
            <v>O&amp;M</v>
          </cell>
          <cell r="B26" t="str">
            <v>Angley, Ellen K</v>
          </cell>
          <cell r="C26">
            <v>13010</v>
          </cell>
          <cell r="D26" t="str">
            <v>13010</v>
          </cell>
          <cell r="E26" t="str">
            <v>J4 - POWER CONTRACTS DEPT</v>
          </cell>
          <cell r="F26" t="str">
            <v>Strategy &amp; Law</v>
          </cell>
          <cell r="G26" t="str">
            <v>POWER CONTRACTS DEPT</v>
          </cell>
          <cell r="H26" t="str">
            <v>120</v>
          </cell>
          <cell r="I26" t="str">
            <v>IT</v>
          </cell>
          <cell r="J26">
            <v>274407.40000000002</v>
          </cell>
          <cell r="K26">
            <v>2550</v>
          </cell>
          <cell r="L26">
            <v>27971</v>
          </cell>
          <cell r="M26">
            <v>135891858.69</v>
          </cell>
        </row>
        <row r="27">
          <cell r="A27" t="str">
            <v>O&amp;M</v>
          </cell>
          <cell r="B27" t="str">
            <v>Angley, Ellen K</v>
          </cell>
          <cell r="C27">
            <v>13010</v>
          </cell>
          <cell r="D27" t="str">
            <v>13010</v>
          </cell>
          <cell r="E27" t="str">
            <v>J4 - POWER CONTRACTS DEPT</v>
          </cell>
          <cell r="F27" t="str">
            <v>Strategy &amp; Law</v>
          </cell>
          <cell r="G27" t="str">
            <v>POWER CONTRACTS DEPT</v>
          </cell>
          <cell r="H27" t="str">
            <v>120</v>
          </cell>
          <cell r="I27" t="str">
            <v>LT</v>
          </cell>
          <cell r="J27">
            <v>48496.5</v>
          </cell>
        </row>
        <row r="28">
          <cell r="A28" t="str">
            <v>O&amp;M</v>
          </cell>
          <cell r="B28" t="str">
            <v>Angley, Ellen K</v>
          </cell>
          <cell r="C28">
            <v>13010</v>
          </cell>
          <cell r="D28" t="str">
            <v>13010</v>
          </cell>
          <cell r="E28" t="str">
            <v>J4 - POWER CONTRACTS DEPT</v>
          </cell>
          <cell r="F28" t="str">
            <v>Strategy &amp; Law</v>
          </cell>
          <cell r="G28" t="str">
            <v>POWER CONTRACTS DEPT</v>
          </cell>
          <cell r="H28" t="str">
            <v>120</v>
          </cell>
          <cell r="I28" t="str">
            <v>MT</v>
          </cell>
          <cell r="J28">
            <v>182.3</v>
          </cell>
        </row>
        <row r="29">
          <cell r="A29" t="str">
            <v>O&amp;M</v>
          </cell>
          <cell r="B29" t="str">
            <v>Angley, Ellen K</v>
          </cell>
          <cell r="C29">
            <v>13010</v>
          </cell>
          <cell r="D29" t="str">
            <v>13010</v>
          </cell>
          <cell r="E29" t="str">
            <v>J4 - POWER CONTRACTS DEPT</v>
          </cell>
          <cell r="F29" t="str">
            <v>Strategy &amp; Law</v>
          </cell>
          <cell r="G29" t="str">
            <v>POWER CONTRACTS DEPT</v>
          </cell>
          <cell r="H29" t="str">
            <v>120</v>
          </cell>
          <cell r="I29" t="str">
            <v>OT</v>
          </cell>
          <cell r="J29">
            <v>279.64999999999998</v>
          </cell>
        </row>
        <row r="30">
          <cell r="A30" t="str">
            <v>O&amp;M</v>
          </cell>
          <cell r="B30" t="str">
            <v>Angley, Ellen K</v>
          </cell>
          <cell r="C30">
            <v>13010</v>
          </cell>
          <cell r="D30" t="str">
            <v>13010</v>
          </cell>
          <cell r="E30" t="str">
            <v>J4 - POWER CONTRACTS DEPT</v>
          </cell>
          <cell r="F30" t="str">
            <v>Strategy &amp; Law</v>
          </cell>
          <cell r="G30" t="str">
            <v>POWER CONTRACTS DEPT</v>
          </cell>
          <cell r="H30" t="str">
            <v>120</v>
          </cell>
          <cell r="I30" t="str">
            <v>TT</v>
          </cell>
          <cell r="J30">
            <v>-182.49</v>
          </cell>
        </row>
        <row r="31">
          <cell r="A31" t="str">
            <v>O&amp;M</v>
          </cell>
          <cell r="C31">
            <v>13030</v>
          </cell>
          <cell r="D31" t="str">
            <v>13030</v>
          </cell>
          <cell r="E31" t="str">
            <v>J6 - NEPOOL RELATIONS AND CONTRACT ADMIN</v>
          </cell>
          <cell r="H31" t="str">
            <v>120</v>
          </cell>
          <cell r="I31" t="str">
            <v>BT</v>
          </cell>
          <cell r="J31">
            <v>14442.13</v>
          </cell>
        </row>
        <row r="32">
          <cell r="A32" t="str">
            <v>O&amp;M</v>
          </cell>
          <cell r="C32">
            <v>13030</v>
          </cell>
          <cell r="D32" t="str">
            <v>13030</v>
          </cell>
          <cell r="E32" t="str">
            <v>J6 - NEPOOL RELATIONS AND CONTRACT ADMIN</v>
          </cell>
          <cell r="H32" t="str">
            <v>120</v>
          </cell>
          <cell r="I32" t="str">
            <v>IT</v>
          </cell>
          <cell r="J32">
            <v>1311536.6000000001</v>
          </cell>
          <cell r="M32">
            <v>1402278.17</v>
          </cell>
        </row>
        <row r="33">
          <cell r="A33" t="str">
            <v>O&amp;M</v>
          </cell>
          <cell r="C33">
            <v>13030</v>
          </cell>
          <cell r="D33" t="str">
            <v>13030</v>
          </cell>
          <cell r="E33" t="str">
            <v>J6 - NEPOOL RELATIONS AND CONTRACT ADMIN</v>
          </cell>
          <cell r="H33" t="str">
            <v>120</v>
          </cell>
          <cell r="I33" t="str">
            <v>LT</v>
          </cell>
          <cell r="J33">
            <v>40200.22</v>
          </cell>
        </row>
        <row r="34">
          <cell r="A34" t="str">
            <v>O&amp;M</v>
          </cell>
          <cell r="C34">
            <v>13030</v>
          </cell>
          <cell r="D34" t="str">
            <v>13030</v>
          </cell>
          <cell r="E34" t="str">
            <v>J6 - NEPOOL RELATIONS AND CONTRACT ADMIN</v>
          </cell>
          <cell r="H34" t="str">
            <v>120</v>
          </cell>
          <cell r="I34" t="str">
            <v>OT</v>
          </cell>
          <cell r="J34">
            <v>97.74</v>
          </cell>
        </row>
        <row r="35">
          <cell r="A35" t="str">
            <v>CAP</v>
          </cell>
          <cell r="C35">
            <v>15000</v>
          </cell>
          <cell r="D35" t="str">
            <v>15000</v>
          </cell>
          <cell r="E35" t="str">
            <v>TC - TRANSMISSION CAPITAL - ELECTRIC DELIVERY</v>
          </cell>
          <cell r="H35" t="str">
            <v>120</v>
          </cell>
          <cell r="I35" t="str">
            <v>CB</v>
          </cell>
          <cell r="K35">
            <v>271.58999999999997</v>
          </cell>
        </row>
        <row r="36">
          <cell r="A36" t="str">
            <v>CAP</v>
          </cell>
          <cell r="C36">
            <v>15000</v>
          </cell>
          <cell r="D36" t="str">
            <v>15000</v>
          </cell>
          <cell r="E36" t="str">
            <v>TC - TRANSMISSION CAPITAL - ELECTRIC DELIVERY</v>
          </cell>
          <cell r="H36" t="str">
            <v>120</v>
          </cell>
          <cell r="I36" t="str">
            <v>CL</v>
          </cell>
          <cell r="K36">
            <v>617.26</v>
          </cell>
          <cell r="M36">
            <v>173113.49</v>
          </cell>
        </row>
        <row r="37">
          <cell r="A37" t="str">
            <v>O&amp;M</v>
          </cell>
          <cell r="C37">
            <v>15100</v>
          </cell>
          <cell r="D37" t="str">
            <v>15100</v>
          </cell>
          <cell r="E37" t="str">
            <v>H0 - ASSET MGT - TRANSMISSION XXX</v>
          </cell>
          <cell r="H37" t="str">
            <v>120</v>
          </cell>
          <cell r="I37" t="str">
            <v>BT</v>
          </cell>
          <cell r="J37">
            <v>1389.57</v>
          </cell>
        </row>
        <row r="38">
          <cell r="A38" t="str">
            <v>O&amp;M</v>
          </cell>
          <cell r="C38">
            <v>15100</v>
          </cell>
          <cell r="D38" t="str">
            <v>15100</v>
          </cell>
          <cell r="E38" t="str">
            <v>H0 - ASSET MGT - TRANSMISSION XXX</v>
          </cell>
          <cell r="H38" t="str">
            <v>120</v>
          </cell>
          <cell r="I38" t="str">
            <v>IT</v>
          </cell>
          <cell r="J38">
            <v>10811.25</v>
          </cell>
        </row>
        <row r="39">
          <cell r="A39" t="str">
            <v>O&amp;M</v>
          </cell>
          <cell r="C39">
            <v>15100</v>
          </cell>
          <cell r="D39" t="str">
            <v>15100</v>
          </cell>
          <cell r="E39" t="str">
            <v>H0 - ASSET MGT - TRANSMISSION XXX</v>
          </cell>
          <cell r="H39" t="str">
            <v>120</v>
          </cell>
          <cell r="I39" t="str">
            <v>LT</v>
          </cell>
          <cell r="J39">
            <v>-3987.06</v>
          </cell>
        </row>
        <row r="40">
          <cell r="A40" t="str">
            <v>O&amp;M</v>
          </cell>
          <cell r="C40">
            <v>15100</v>
          </cell>
          <cell r="D40" t="str">
            <v>15100</v>
          </cell>
          <cell r="E40" t="str">
            <v>H0 - ASSET MGT - TRANSMISSION XXX</v>
          </cell>
          <cell r="H40" t="str">
            <v>120</v>
          </cell>
          <cell r="I40" t="str">
            <v>OT</v>
          </cell>
          <cell r="J40">
            <v>-5568</v>
          </cell>
        </row>
        <row r="41">
          <cell r="A41" t="str">
            <v>O&amp;M</v>
          </cell>
          <cell r="C41">
            <v>15100</v>
          </cell>
          <cell r="D41" t="str">
            <v>15100</v>
          </cell>
          <cell r="E41" t="str">
            <v>H0 - ASSET MGT - TRANSMISSION XXX</v>
          </cell>
          <cell r="H41" t="str">
            <v>120</v>
          </cell>
          <cell r="I41" t="str">
            <v>TT</v>
          </cell>
          <cell r="J41">
            <v>1.07</v>
          </cell>
          <cell r="M41">
            <v>70.11</v>
          </cell>
        </row>
        <row r="42">
          <cell r="A42" t="str">
            <v>O&amp;M</v>
          </cell>
          <cell r="C42">
            <v>15105</v>
          </cell>
          <cell r="D42" t="str">
            <v>15105</v>
          </cell>
          <cell r="E42" t="str">
            <v>W9 - REGULATORY AND CUSTOMER COORDINATION</v>
          </cell>
          <cell r="H42" t="str">
            <v>120</v>
          </cell>
          <cell r="I42" t="str">
            <v>BT</v>
          </cell>
          <cell r="J42">
            <v>1853.1</v>
          </cell>
        </row>
        <row r="43">
          <cell r="A43" t="str">
            <v>O&amp;M</v>
          </cell>
          <cell r="C43">
            <v>15105</v>
          </cell>
          <cell r="D43" t="str">
            <v>15105</v>
          </cell>
          <cell r="E43" t="str">
            <v>W9 - REGULATORY AND CUSTOMER COORDINATION</v>
          </cell>
          <cell r="H43" t="str">
            <v>120</v>
          </cell>
          <cell r="I43" t="str">
            <v>IT</v>
          </cell>
          <cell r="J43">
            <v>21.8</v>
          </cell>
          <cell r="K43">
            <v>27.99</v>
          </cell>
        </row>
        <row r="44">
          <cell r="A44" t="str">
            <v>O&amp;M</v>
          </cell>
          <cell r="C44">
            <v>15105</v>
          </cell>
          <cell r="D44" t="str">
            <v>15105</v>
          </cell>
          <cell r="E44" t="str">
            <v>W9 - REGULATORY AND CUSTOMER COORDINATION</v>
          </cell>
          <cell r="H44" t="str">
            <v>120</v>
          </cell>
          <cell r="I44" t="str">
            <v>LT</v>
          </cell>
          <cell r="J44">
            <v>5294.48</v>
          </cell>
        </row>
        <row r="45">
          <cell r="A45" t="str">
            <v>O&amp;M</v>
          </cell>
          <cell r="C45">
            <v>15105</v>
          </cell>
          <cell r="D45" t="str">
            <v>15105</v>
          </cell>
          <cell r="E45" t="str">
            <v>W9 - REGULATORY AND CUSTOMER COORDINATION</v>
          </cell>
          <cell r="H45" t="str">
            <v>120</v>
          </cell>
          <cell r="I45" t="str">
            <v>OT</v>
          </cell>
          <cell r="J45">
            <v>100.29</v>
          </cell>
          <cell r="K45">
            <v>32.19</v>
          </cell>
        </row>
        <row r="46">
          <cell r="A46" t="str">
            <v>O&amp;M</v>
          </cell>
          <cell r="C46">
            <v>15110</v>
          </cell>
          <cell r="D46" t="str">
            <v>15110</v>
          </cell>
          <cell r="E46" t="str">
            <v>W8 - INVESTMENT SYSTEM PLANNING XXX</v>
          </cell>
          <cell r="H46" t="str">
            <v>120</v>
          </cell>
          <cell r="I46" t="str">
            <v>BT</v>
          </cell>
          <cell r="J46">
            <v>5937.34</v>
          </cell>
        </row>
        <row r="47">
          <cell r="A47" t="str">
            <v>CAP</v>
          </cell>
          <cell r="C47">
            <v>15110</v>
          </cell>
          <cell r="D47" t="str">
            <v>15110</v>
          </cell>
          <cell r="E47" t="str">
            <v>W8 - INVESTMENT SYSTEM PLANNING XXX</v>
          </cell>
          <cell r="H47" t="str">
            <v>120</v>
          </cell>
          <cell r="I47" t="str">
            <v>CB</v>
          </cell>
          <cell r="J47">
            <v>378.97</v>
          </cell>
        </row>
        <row r="48">
          <cell r="A48" t="str">
            <v>CAP</v>
          </cell>
          <cell r="C48">
            <v>15110</v>
          </cell>
          <cell r="D48" t="str">
            <v>15110</v>
          </cell>
          <cell r="E48" t="str">
            <v>W8 - INVESTMENT SYSTEM PLANNING XXX</v>
          </cell>
          <cell r="H48" t="str">
            <v>120</v>
          </cell>
          <cell r="I48" t="str">
            <v>CL</v>
          </cell>
          <cell r="J48">
            <v>861.28</v>
          </cell>
          <cell r="M48">
            <v>17450.66</v>
          </cell>
        </row>
        <row r="49">
          <cell r="A49" t="str">
            <v>CAP</v>
          </cell>
          <cell r="C49">
            <v>15110</v>
          </cell>
          <cell r="D49" t="str">
            <v>15110</v>
          </cell>
          <cell r="E49" t="str">
            <v>W8 - INVESTMENT SYSTEM PLANNING XXX</v>
          </cell>
          <cell r="H49" t="str">
            <v>120</v>
          </cell>
          <cell r="I49" t="str">
            <v>CT</v>
          </cell>
          <cell r="J49">
            <v>272.52</v>
          </cell>
        </row>
        <row r="50">
          <cell r="A50" t="str">
            <v>O&amp;M</v>
          </cell>
          <cell r="C50">
            <v>15110</v>
          </cell>
          <cell r="D50" t="str">
            <v>15110</v>
          </cell>
          <cell r="E50" t="str">
            <v>W8 - INVESTMENT SYSTEM PLANNING XXX</v>
          </cell>
          <cell r="H50" t="str">
            <v>120</v>
          </cell>
          <cell r="I50" t="str">
            <v>IT</v>
          </cell>
          <cell r="J50">
            <v>11983.23</v>
          </cell>
          <cell r="K50">
            <v>7694.92</v>
          </cell>
        </row>
        <row r="51">
          <cell r="A51" t="str">
            <v>O&amp;M</v>
          </cell>
          <cell r="C51">
            <v>15110</v>
          </cell>
          <cell r="D51" t="str">
            <v>15110</v>
          </cell>
          <cell r="E51" t="str">
            <v>W8 - INVESTMENT SYSTEM PLANNING XXX</v>
          </cell>
          <cell r="H51" t="str">
            <v>120</v>
          </cell>
          <cell r="I51" t="str">
            <v>LT</v>
          </cell>
          <cell r="J51">
            <v>22568.19</v>
          </cell>
        </row>
        <row r="52">
          <cell r="A52" t="str">
            <v>O&amp;M</v>
          </cell>
          <cell r="C52">
            <v>15110</v>
          </cell>
          <cell r="D52" t="str">
            <v>15110</v>
          </cell>
          <cell r="E52" t="str">
            <v>W8 - INVESTMENT SYSTEM PLANNING XXX</v>
          </cell>
          <cell r="H52" t="str">
            <v>120</v>
          </cell>
          <cell r="I52" t="str">
            <v>OT</v>
          </cell>
          <cell r="J52">
            <v>-30657.8</v>
          </cell>
          <cell r="K52">
            <v>29.88</v>
          </cell>
        </row>
        <row r="53">
          <cell r="A53" t="str">
            <v>O&amp;M</v>
          </cell>
          <cell r="C53">
            <v>15110</v>
          </cell>
          <cell r="D53" t="str">
            <v>15110</v>
          </cell>
          <cell r="E53" t="str">
            <v>W8 - INVESTMENT SYSTEM PLANNING XXX</v>
          </cell>
          <cell r="H53" t="str">
            <v>120</v>
          </cell>
          <cell r="I53" t="str">
            <v>TT</v>
          </cell>
          <cell r="J53">
            <v>572.01</v>
          </cell>
        </row>
        <row r="54">
          <cell r="A54" t="str">
            <v>O&amp;M</v>
          </cell>
          <cell r="C54">
            <v>15200</v>
          </cell>
          <cell r="D54" t="str">
            <v>15200</v>
          </cell>
          <cell r="E54" t="str">
            <v>W7 - ASSET STRATEGY - TRANSMISSION XXX</v>
          </cell>
          <cell r="H54" t="str">
            <v>120</v>
          </cell>
          <cell r="I54" t="str">
            <v>BT</v>
          </cell>
          <cell r="J54">
            <v>12372.61</v>
          </cell>
          <cell r="K54">
            <v>3260.3</v>
          </cell>
        </row>
        <row r="55">
          <cell r="A55" t="str">
            <v>CAP</v>
          </cell>
          <cell r="C55">
            <v>15200</v>
          </cell>
          <cell r="D55" t="str">
            <v>15200</v>
          </cell>
          <cell r="E55" t="str">
            <v>W7 - ASSET STRATEGY - TRANSMISSION XXX</v>
          </cell>
          <cell r="H55" t="str">
            <v>120</v>
          </cell>
          <cell r="I55" t="str">
            <v>CB</v>
          </cell>
          <cell r="J55">
            <v>30402.97</v>
          </cell>
          <cell r="K55">
            <v>148.61999999999898</v>
          </cell>
          <cell r="L55">
            <v>5782.94</v>
          </cell>
          <cell r="M55">
            <v>-13.01</v>
          </cell>
        </row>
        <row r="56">
          <cell r="A56" t="str">
            <v>CAP</v>
          </cell>
          <cell r="C56">
            <v>15200</v>
          </cell>
          <cell r="D56" t="str">
            <v>15200</v>
          </cell>
          <cell r="E56" t="str">
            <v>W7 - ASSET STRATEGY - TRANSMISSION XXX</v>
          </cell>
          <cell r="H56" t="str">
            <v>120</v>
          </cell>
          <cell r="I56" t="str">
            <v>CI</v>
          </cell>
          <cell r="J56">
            <v>1885116.08</v>
          </cell>
          <cell r="K56">
            <v>-122922.47</v>
          </cell>
          <cell r="L56">
            <v>20361.07</v>
          </cell>
        </row>
        <row r="57">
          <cell r="A57" t="str">
            <v>CAP</v>
          </cell>
          <cell r="C57">
            <v>15200</v>
          </cell>
          <cell r="D57" t="str">
            <v>15200</v>
          </cell>
          <cell r="E57" t="str">
            <v>W7 - ASSET STRATEGY - TRANSMISSION XXX</v>
          </cell>
          <cell r="H57" t="str">
            <v>120</v>
          </cell>
          <cell r="I57" t="str">
            <v>CL</v>
          </cell>
          <cell r="J57">
            <v>64586.75</v>
          </cell>
          <cell r="K57">
            <v>-39632.199999999997</v>
          </cell>
          <cell r="L57">
            <v>13204.82</v>
          </cell>
          <cell r="M57">
            <v>212740.34</v>
          </cell>
        </row>
        <row r="58">
          <cell r="A58" t="str">
            <v>CAP</v>
          </cell>
          <cell r="C58">
            <v>15200</v>
          </cell>
          <cell r="D58" t="str">
            <v>15200</v>
          </cell>
          <cell r="E58" t="str">
            <v>W7 - ASSET STRATEGY - TRANSMISSION XXX</v>
          </cell>
          <cell r="H58" t="str">
            <v>120</v>
          </cell>
          <cell r="I58" t="str">
            <v>CM</v>
          </cell>
          <cell r="J58">
            <v>1192579.71</v>
          </cell>
          <cell r="K58">
            <v>-31175.82</v>
          </cell>
          <cell r="L58">
            <v>2026</v>
          </cell>
        </row>
        <row r="59">
          <cell r="A59" t="str">
            <v>CAP</v>
          </cell>
          <cell r="C59">
            <v>15200</v>
          </cell>
          <cell r="D59" t="str">
            <v>15200</v>
          </cell>
          <cell r="E59" t="str">
            <v>W7 - ASSET STRATEGY - TRANSMISSION XXX</v>
          </cell>
          <cell r="H59" t="str">
            <v>120</v>
          </cell>
          <cell r="I59" t="str">
            <v>CO</v>
          </cell>
          <cell r="J59">
            <v>-6231.67</v>
          </cell>
          <cell r="K59">
            <v>-5712.72</v>
          </cell>
          <cell r="M59">
            <v>94.93</v>
          </cell>
        </row>
        <row r="60">
          <cell r="A60" t="str">
            <v>CAP</v>
          </cell>
          <cell r="C60">
            <v>15200</v>
          </cell>
          <cell r="D60" t="str">
            <v>15200</v>
          </cell>
          <cell r="E60" t="str">
            <v>W7 - ASSET STRATEGY - TRANSMISSION XXX</v>
          </cell>
          <cell r="H60" t="str">
            <v>120</v>
          </cell>
          <cell r="I60" t="str">
            <v>CT</v>
          </cell>
          <cell r="J60">
            <v>14171.25</v>
          </cell>
          <cell r="K60">
            <v>-37837.35</v>
          </cell>
          <cell r="L60">
            <v>12174.05</v>
          </cell>
        </row>
        <row r="61">
          <cell r="A61" t="str">
            <v>O&amp;M</v>
          </cell>
          <cell r="C61">
            <v>15200</v>
          </cell>
          <cell r="D61" t="str">
            <v>15200</v>
          </cell>
          <cell r="E61" t="str">
            <v>W7 - ASSET STRATEGY - TRANSMISSION XXX</v>
          </cell>
          <cell r="H61" t="str">
            <v>120</v>
          </cell>
          <cell r="I61" t="str">
            <v>IT</v>
          </cell>
          <cell r="J61">
            <v>189781.8</v>
          </cell>
          <cell r="K61">
            <v>-823.82</v>
          </cell>
          <cell r="L61">
            <v>-34325.53</v>
          </cell>
        </row>
        <row r="62">
          <cell r="A62" t="str">
            <v>O&amp;M</v>
          </cell>
          <cell r="C62">
            <v>15200</v>
          </cell>
          <cell r="D62" t="str">
            <v>15200</v>
          </cell>
          <cell r="E62" t="str">
            <v>W7 - ASSET STRATEGY - TRANSMISSION XXX</v>
          </cell>
          <cell r="H62" t="str">
            <v>120</v>
          </cell>
          <cell r="I62" t="str">
            <v>LT</v>
          </cell>
          <cell r="J62">
            <v>58728.26</v>
          </cell>
          <cell r="K62">
            <v>9203.91</v>
          </cell>
        </row>
        <row r="63">
          <cell r="A63" t="str">
            <v>O&amp;M</v>
          </cell>
          <cell r="C63">
            <v>15200</v>
          </cell>
          <cell r="D63" t="str">
            <v>15200</v>
          </cell>
          <cell r="E63" t="str">
            <v>W7 - ASSET STRATEGY - TRANSMISSION XXX</v>
          </cell>
          <cell r="H63" t="str">
            <v>120</v>
          </cell>
          <cell r="I63" t="str">
            <v>MT</v>
          </cell>
          <cell r="J63">
            <v>40622.29</v>
          </cell>
          <cell r="K63">
            <v>2996</v>
          </cell>
        </row>
        <row r="64">
          <cell r="A64" t="str">
            <v>O&amp;M</v>
          </cell>
          <cell r="C64">
            <v>15200</v>
          </cell>
          <cell r="D64" t="str">
            <v>15200</v>
          </cell>
          <cell r="E64" t="str">
            <v>W7 - ASSET STRATEGY - TRANSMISSION XXX</v>
          </cell>
          <cell r="H64" t="str">
            <v>120</v>
          </cell>
          <cell r="I64" t="str">
            <v>OT</v>
          </cell>
          <cell r="J64">
            <v>-190483.54</v>
          </cell>
          <cell r="K64">
            <v>148.99</v>
          </cell>
        </row>
        <row r="65">
          <cell r="A65" t="str">
            <v>O&amp;M</v>
          </cell>
          <cell r="C65">
            <v>15200</v>
          </cell>
          <cell r="D65" t="str">
            <v>15200</v>
          </cell>
          <cell r="E65" t="str">
            <v>W7 - ASSET STRATEGY - TRANSMISSION XXX</v>
          </cell>
          <cell r="H65" t="str">
            <v>120</v>
          </cell>
          <cell r="I65" t="str">
            <v>TT</v>
          </cell>
          <cell r="J65">
            <v>25780.26</v>
          </cell>
          <cell r="K65">
            <v>1408.24</v>
          </cell>
        </row>
        <row r="66">
          <cell r="A66" t="str">
            <v>O&amp;M</v>
          </cell>
          <cell r="C66">
            <v>15210</v>
          </cell>
          <cell r="D66" t="str">
            <v>15210</v>
          </cell>
          <cell r="E66" t="str">
            <v>TX - Transmission FS Area 1 Support</v>
          </cell>
          <cell r="H66" t="str">
            <v>120</v>
          </cell>
          <cell r="I66" t="str">
            <v>BT</v>
          </cell>
          <cell r="J66">
            <v>7.29</v>
          </cell>
          <cell r="K66">
            <v>749.48</v>
          </cell>
        </row>
        <row r="67">
          <cell r="A67" t="str">
            <v>CAP</v>
          </cell>
          <cell r="C67">
            <v>15210</v>
          </cell>
          <cell r="D67" t="str">
            <v>15210</v>
          </cell>
          <cell r="E67" t="str">
            <v>TX - Transmission FS Area 1 Support</v>
          </cell>
          <cell r="H67" t="str">
            <v>120</v>
          </cell>
          <cell r="I67" t="str">
            <v>CB</v>
          </cell>
          <cell r="J67">
            <v>6336.27</v>
          </cell>
          <cell r="M67">
            <v>107185.03</v>
          </cell>
        </row>
        <row r="68">
          <cell r="A68" t="str">
            <v>CAP</v>
          </cell>
          <cell r="C68">
            <v>15210</v>
          </cell>
          <cell r="D68" t="str">
            <v>15210</v>
          </cell>
          <cell r="E68" t="str">
            <v>TX - Transmission FS Area 1 Support</v>
          </cell>
          <cell r="H68" t="str">
            <v>120</v>
          </cell>
          <cell r="I68" t="str">
            <v>CI</v>
          </cell>
          <cell r="J68">
            <v>64935.9</v>
          </cell>
          <cell r="M68">
            <v>5450524.7100000018</v>
          </cell>
        </row>
        <row r="69">
          <cell r="A69" t="str">
            <v>CAP</v>
          </cell>
          <cell r="C69">
            <v>15210</v>
          </cell>
          <cell r="D69" t="str">
            <v>15210</v>
          </cell>
          <cell r="E69" t="str">
            <v>TX - Transmission FS Area 1 Support</v>
          </cell>
          <cell r="H69" t="str">
            <v>120</v>
          </cell>
          <cell r="I69" t="str">
            <v>CL</v>
          </cell>
          <cell r="J69">
            <v>14641.34</v>
          </cell>
          <cell r="M69">
            <v>112195.85</v>
          </cell>
        </row>
        <row r="70">
          <cell r="A70" t="str">
            <v>CAP</v>
          </cell>
          <cell r="C70">
            <v>15210</v>
          </cell>
          <cell r="D70" t="str">
            <v>15210</v>
          </cell>
          <cell r="E70" t="str">
            <v>TX - Transmission FS Area 1 Support</v>
          </cell>
          <cell r="H70" t="str">
            <v>120</v>
          </cell>
          <cell r="I70" t="str">
            <v>CT</v>
          </cell>
          <cell r="J70">
            <v>10143.48</v>
          </cell>
        </row>
        <row r="71">
          <cell r="A71" t="str">
            <v>O&amp;M</v>
          </cell>
          <cell r="C71">
            <v>15210</v>
          </cell>
          <cell r="D71" t="str">
            <v>15210</v>
          </cell>
          <cell r="E71" t="str">
            <v>TX - Transmission FS Area 1 Support</v>
          </cell>
          <cell r="H71" t="str">
            <v>120</v>
          </cell>
          <cell r="I71" t="str">
            <v>IT</v>
          </cell>
          <cell r="J71">
            <v>6050.05</v>
          </cell>
          <cell r="L71">
            <v>298.32</v>
          </cell>
        </row>
        <row r="72">
          <cell r="A72" t="str">
            <v>O&amp;M</v>
          </cell>
          <cell r="C72">
            <v>15210</v>
          </cell>
          <cell r="D72" t="str">
            <v>15210</v>
          </cell>
          <cell r="E72" t="str">
            <v>TX - Transmission FS Area 1 Support</v>
          </cell>
          <cell r="H72" t="str">
            <v>120</v>
          </cell>
          <cell r="I72" t="str">
            <v>LT</v>
          </cell>
          <cell r="J72">
            <v>22998.11</v>
          </cell>
          <cell r="K72">
            <v>2141.3200000000002</v>
          </cell>
        </row>
        <row r="73">
          <cell r="A73" t="str">
            <v>O&amp;M</v>
          </cell>
          <cell r="C73">
            <v>15210</v>
          </cell>
          <cell r="D73" t="str">
            <v>15210</v>
          </cell>
          <cell r="E73" t="str">
            <v>TX - Transmission FS Area 1 Support</v>
          </cell>
          <cell r="H73" t="str">
            <v>120</v>
          </cell>
          <cell r="I73" t="str">
            <v>MT</v>
          </cell>
          <cell r="J73">
            <v>1999.96</v>
          </cell>
        </row>
        <row r="74">
          <cell r="A74" t="str">
            <v>O&amp;M</v>
          </cell>
          <cell r="C74">
            <v>15210</v>
          </cell>
          <cell r="D74" t="str">
            <v>15210</v>
          </cell>
          <cell r="E74" t="str">
            <v>TX - Transmission FS Area 1 Support</v>
          </cell>
          <cell r="H74" t="str">
            <v>120</v>
          </cell>
          <cell r="I74" t="str">
            <v>OT</v>
          </cell>
          <cell r="J74">
            <v>-32824</v>
          </cell>
        </row>
        <row r="75">
          <cell r="A75" t="str">
            <v>O&amp;M</v>
          </cell>
          <cell r="C75">
            <v>15210</v>
          </cell>
          <cell r="D75" t="str">
            <v>15210</v>
          </cell>
          <cell r="E75" t="str">
            <v>TX - Transmission FS Area 1 Support</v>
          </cell>
          <cell r="H75" t="str">
            <v>120</v>
          </cell>
          <cell r="I75" t="str">
            <v>TT</v>
          </cell>
          <cell r="J75">
            <v>2702.64</v>
          </cell>
        </row>
        <row r="76">
          <cell r="A76" t="str">
            <v>O&amp;M</v>
          </cell>
          <cell r="C76">
            <v>15220</v>
          </cell>
          <cell r="D76" t="str">
            <v>15220</v>
          </cell>
          <cell r="E76" t="str">
            <v>TY - Transmission FS Area 2 Support</v>
          </cell>
          <cell r="H76" t="str">
            <v>120</v>
          </cell>
          <cell r="I76" t="str">
            <v>BT</v>
          </cell>
          <cell r="J76">
            <v>2645.42</v>
          </cell>
        </row>
        <row r="77">
          <cell r="A77" t="str">
            <v>CAP</v>
          </cell>
          <cell r="C77">
            <v>15220</v>
          </cell>
          <cell r="D77" t="str">
            <v>15220</v>
          </cell>
          <cell r="E77" t="str">
            <v>TY - Transmission FS Area 2 Support</v>
          </cell>
          <cell r="H77" t="str">
            <v>120</v>
          </cell>
          <cell r="I77" t="str">
            <v>CB</v>
          </cell>
          <cell r="J77">
            <v>32866.68</v>
          </cell>
          <cell r="M77">
            <v>-36.97</v>
          </cell>
        </row>
        <row r="78">
          <cell r="A78" t="str">
            <v>CAP</v>
          </cell>
          <cell r="C78">
            <v>15220</v>
          </cell>
          <cell r="D78" t="str">
            <v>15220</v>
          </cell>
          <cell r="E78" t="str">
            <v>TY - Transmission FS Area 2 Support</v>
          </cell>
          <cell r="H78" t="str">
            <v>120</v>
          </cell>
          <cell r="I78" t="str">
            <v>CI</v>
          </cell>
          <cell r="J78">
            <v>117111.71</v>
          </cell>
          <cell r="M78">
            <v>13229657.319999993</v>
          </cell>
        </row>
        <row r="79">
          <cell r="A79" t="str">
            <v>CAP</v>
          </cell>
          <cell r="C79">
            <v>15220</v>
          </cell>
          <cell r="D79" t="str">
            <v>15220</v>
          </cell>
          <cell r="E79" t="str">
            <v>TY - Transmission FS Area 2 Support</v>
          </cell>
          <cell r="H79" t="str">
            <v>120</v>
          </cell>
          <cell r="I79" t="str">
            <v>CL</v>
          </cell>
          <cell r="J79">
            <v>74817.06</v>
          </cell>
          <cell r="M79">
            <v>225.98</v>
          </cell>
        </row>
        <row r="80">
          <cell r="A80" t="str">
            <v>CAP</v>
          </cell>
          <cell r="C80">
            <v>15220</v>
          </cell>
          <cell r="D80" t="str">
            <v>15220</v>
          </cell>
          <cell r="E80" t="str">
            <v>TY - Transmission FS Area 2 Support</v>
          </cell>
          <cell r="H80" t="str">
            <v>120</v>
          </cell>
          <cell r="I80" t="str">
            <v>CM</v>
          </cell>
        </row>
        <row r="81">
          <cell r="A81" t="str">
            <v>CAP</v>
          </cell>
          <cell r="C81">
            <v>15220</v>
          </cell>
          <cell r="D81" t="str">
            <v>15220</v>
          </cell>
          <cell r="E81" t="str">
            <v>TY - Transmission FS Area 2 Support</v>
          </cell>
          <cell r="H81" t="str">
            <v>120</v>
          </cell>
          <cell r="I81" t="str">
            <v>CT</v>
          </cell>
          <cell r="J81">
            <v>12203.43</v>
          </cell>
        </row>
        <row r="82">
          <cell r="A82" t="str">
            <v>O&amp;M</v>
          </cell>
          <cell r="C82">
            <v>15220</v>
          </cell>
          <cell r="D82" t="str">
            <v>15220</v>
          </cell>
          <cell r="E82" t="str">
            <v>TY - Transmission FS Area 2 Support</v>
          </cell>
          <cell r="H82" t="str">
            <v>120</v>
          </cell>
          <cell r="I82" t="str">
            <v>IT</v>
          </cell>
          <cell r="J82">
            <v>19861.71</v>
          </cell>
          <cell r="K82">
            <v>-8585.06</v>
          </cell>
          <cell r="L82">
            <v>32.01</v>
          </cell>
        </row>
        <row r="83">
          <cell r="A83" t="str">
            <v>O&amp;M</v>
          </cell>
          <cell r="C83">
            <v>15220</v>
          </cell>
          <cell r="D83" t="str">
            <v>15220</v>
          </cell>
          <cell r="E83" t="str">
            <v>TY - Transmission FS Area 2 Support</v>
          </cell>
          <cell r="H83" t="str">
            <v>120</v>
          </cell>
          <cell r="I83" t="str">
            <v>LT</v>
          </cell>
          <cell r="J83">
            <v>11735.44</v>
          </cell>
        </row>
        <row r="84">
          <cell r="A84" t="str">
            <v>O&amp;M</v>
          </cell>
          <cell r="C84">
            <v>15220</v>
          </cell>
          <cell r="D84" t="str">
            <v>15220</v>
          </cell>
          <cell r="E84" t="str">
            <v>TY - Transmission FS Area 2 Support</v>
          </cell>
          <cell r="H84" t="str">
            <v>120</v>
          </cell>
          <cell r="I84" t="str">
            <v>OT</v>
          </cell>
          <cell r="J84">
            <v>-21642</v>
          </cell>
          <cell r="M84">
            <v>0</v>
          </cell>
        </row>
        <row r="85">
          <cell r="A85" t="str">
            <v>O&amp;M</v>
          </cell>
          <cell r="C85">
            <v>15220</v>
          </cell>
          <cell r="D85" t="str">
            <v>15220</v>
          </cell>
          <cell r="E85" t="str">
            <v>TY - Transmission FS Area 2 Support</v>
          </cell>
          <cell r="H85" t="str">
            <v>120</v>
          </cell>
          <cell r="I85" t="str">
            <v>TT</v>
          </cell>
          <cell r="J85">
            <v>7017.89</v>
          </cell>
        </row>
        <row r="86">
          <cell r="A86" t="str">
            <v>O&amp;M</v>
          </cell>
          <cell r="C86">
            <v>15230</v>
          </cell>
          <cell r="D86" t="str">
            <v>15230</v>
          </cell>
          <cell r="E86" t="str">
            <v>OLD Transmission FS Area 3 Support</v>
          </cell>
          <cell r="H86" t="str">
            <v>120</v>
          </cell>
          <cell r="I86" t="str">
            <v>BT</v>
          </cell>
          <cell r="L86">
            <v>314</v>
          </cell>
          <cell r="M86">
            <v>4160.34</v>
          </cell>
        </row>
        <row r="87">
          <cell r="A87" t="str">
            <v>O&amp;M</v>
          </cell>
          <cell r="C87">
            <v>15230</v>
          </cell>
          <cell r="D87" t="str">
            <v>15230</v>
          </cell>
          <cell r="E87" t="str">
            <v>TZ - Transmission FS Area 3 Support</v>
          </cell>
          <cell r="H87" t="str">
            <v>120</v>
          </cell>
          <cell r="I87" t="str">
            <v>BT</v>
          </cell>
          <cell r="J87">
            <v>2173.96</v>
          </cell>
          <cell r="K87">
            <v>2178.9699999999998</v>
          </cell>
          <cell r="M87">
            <v>-5814.43</v>
          </cell>
        </row>
        <row r="88">
          <cell r="A88" t="str">
            <v>CAP</v>
          </cell>
          <cell r="C88">
            <v>15230</v>
          </cell>
          <cell r="D88" t="str">
            <v>15230</v>
          </cell>
          <cell r="E88" t="str">
            <v>TZ - Transmission FS Area 3 Support</v>
          </cell>
          <cell r="H88" t="str">
            <v>120</v>
          </cell>
          <cell r="I88" t="str">
            <v>CB</v>
          </cell>
          <cell r="J88">
            <v>4073.25</v>
          </cell>
          <cell r="M88">
            <v>6434.19</v>
          </cell>
        </row>
        <row r="89">
          <cell r="A89" t="str">
            <v>CAP</v>
          </cell>
          <cell r="C89">
            <v>15230</v>
          </cell>
          <cell r="D89" t="str">
            <v>15230</v>
          </cell>
          <cell r="E89" t="str">
            <v>TZ - Transmission FS Area 3 Support</v>
          </cell>
          <cell r="H89" t="str">
            <v>120</v>
          </cell>
          <cell r="I89" t="str">
            <v>CL</v>
          </cell>
          <cell r="J89">
            <v>9257.18</v>
          </cell>
        </row>
        <row r="90">
          <cell r="A90" t="str">
            <v>CAP</v>
          </cell>
          <cell r="C90">
            <v>15230</v>
          </cell>
          <cell r="D90" t="str">
            <v>15230</v>
          </cell>
          <cell r="E90" t="str">
            <v>TZ - Transmission FS Area 3 Support</v>
          </cell>
          <cell r="H90" t="str">
            <v>120</v>
          </cell>
          <cell r="I90" t="str">
            <v>CT</v>
          </cell>
          <cell r="J90">
            <v>5943.19</v>
          </cell>
        </row>
        <row r="91">
          <cell r="A91" t="str">
            <v>O&amp;M</v>
          </cell>
          <cell r="C91">
            <v>15230</v>
          </cell>
          <cell r="D91" t="str">
            <v>15230</v>
          </cell>
          <cell r="E91" t="str">
            <v>TZ - Transmission FS Area 3 Support</v>
          </cell>
          <cell r="H91" t="str">
            <v>120</v>
          </cell>
          <cell r="I91" t="str">
            <v>IT</v>
          </cell>
          <cell r="J91">
            <v>19375.75</v>
          </cell>
          <cell r="K91">
            <v>0.05</v>
          </cell>
        </row>
        <row r="92">
          <cell r="A92" t="str">
            <v>O&amp;M</v>
          </cell>
          <cell r="C92">
            <v>15230</v>
          </cell>
          <cell r="D92" t="str">
            <v>15230</v>
          </cell>
          <cell r="E92" t="str">
            <v>OLD Transmission FS Area 3 Support</v>
          </cell>
          <cell r="H92" t="str">
            <v>120</v>
          </cell>
          <cell r="I92" t="str">
            <v>LT</v>
          </cell>
          <cell r="L92">
            <v>934.52</v>
          </cell>
        </row>
        <row r="93">
          <cell r="A93" t="str">
            <v>O&amp;M</v>
          </cell>
          <cell r="C93">
            <v>15230</v>
          </cell>
          <cell r="D93" t="str">
            <v>15230</v>
          </cell>
          <cell r="E93" t="str">
            <v>TZ - Transmission FS Area 3 Support</v>
          </cell>
          <cell r="H93" t="str">
            <v>120</v>
          </cell>
          <cell r="I93" t="str">
            <v>LT</v>
          </cell>
          <cell r="J93">
            <v>36481.949999999997</v>
          </cell>
          <cell r="K93">
            <v>6382.15</v>
          </cell>
        </row>
        <row r="94">
          <cell r="A94" t="str">
            <v>O&amp;M</v>
          </cell>
          <cell r="C94">
            <v>15230</v>
          </cell>
          <cell r="D94" t="str">
            <v>15230</v>
          </cell>
          <cell r="E94" t="str">
            <v>TZ - Transmission FS Area 3 Support</v>
          </cell>
          <cell r="H94" t="str">
            <v>120</v>
          </cell>
          <cell r="I94" t="str">
            <v>MT</v>
          </cell>
          <cell r="J94">
            <v>3787.52</v>
          </cell>
        </row>
        <row r="95">
          <cell r="A95" t="str">
            <v>O&amp;M</v>
          </cell>
          <cell r="C95">
            <v>15230</v>
          </cell>
          <cell r="D95" t="str">
            <v>15230</v>
          </cell>
          <cell r="E95" t="str">
            <v>TZ - Transmission FS Area 3 Support</v>
          </cell>
          <cell r="H95" t="str">
            <v>120</v>
          </cell>
          <cell r="I95" t="str">
            <v>OT</v>
          </cell>
          <cell r="J95">
            <v>-70150</v>
          </cell>
          <cell r="M95">
            <v>142.01</v>
          </cell>
        </row>
        <row r="96">
          <cell r="A96" t="str">
            <v>O&amp;M</v>
          </cell>
          <cell r="C96">
            <v>15230</v>
          </cell>
          <cell r="D96" t="str">
            <v>15230</v>
          </cell>
          <cell r="E96" t="str">
            <v>OLD Transmission FS Area 3 Support</v>
          </cell>
          <cell r="H96" t="str">
            <v>120</v>
          </cell>
          <cell r="I96" t="str">
            <v>TT</v>
          </cell>
          <cell r="L96">
            <v>92.56</v>
          </cell>
        </row>
        <row r="97">
          <cell r="A97" t="str">
            <v>O&amp;M</v>
          </cell>
          <cell r="C97">
            <v>15230</v>
          </cell>
          <cell r="D97" t="str">
            <v>15230</v>
          </cell>
          <cell r="E97" t="str">
            <v>TZ - Transmission FS Area 3 Support</v>
          </cell>
          <cell r="H97" t="str">
            <v>120</v>
          </cell>
          <cell r="I97" t="str">
            <v>TT</v>
          </cell>
          <cell r="J97">
            <v>33156.449999999997</v>
          </cell>
          <cell r="K97">
            <v>5886.09</v>
          </cell>
        </row>
        <row r="98">
          <cell r="A98" t="str">
            <v>CAP</v>
          </cell>
          <cell r="C98">
            <v>15400</v>
          </cell>
          <cell r="D98" t="str">
            <v>15400</v>
          </cell>
          <cell r="E98" t="str">
            <v>AT - TRANSMISSION DIRECT CHGS</v>
          </cell>
          <cell r="H98" t="str">
            <v>120</v>
          </cell>
          <cell r="I98" t="str">
            <v>CB</v>
          </cell>
          <cell r="J98">
            <v>-2095.4299999999998</v>
          </cell>
          <cell r="M98">
            <v>-1337.26</v>
          </cell>
        </row>
        <row r="99">
          <cell r="A99" t="str">
            <v>CAP</v>
          </cell>
          <cell r="C99">
            <v>15400</v>
          </cell>
          <cell r="D99" t="str">
            <v>15400</v>
          </cell>
          <cell r="E99" t="str">
            <v>AT - TRANSMISSION DIRECT CHGS</v>
          </cell>
          <cell r="H99" t="str">
            <v>120</v>
          </cell>
          <cell r="I99" t="str">
            <v>CO</v>
          </cell>
          <cell r="J99">
            <v>457882.83</v>
          </cell>
          <cell r="K99">
            <v>619060.84</v>
          </cell>
          <cell r="L99">
            <v>599948.37</v>
          </cell>
        </row>
        <row r="100">
          <cell r="A100" t="str">
            <v>CAP</v>
          </cell>
          <cell r="C100">
            <v>16000</v>
          </cell>
          <cell r="D100" t="str">
            <v>16000</v>
          </cell>
          <cell r="E100" t="str">
            <v>DC - DISTRIBUTION CAPITAL</v>
          </cell>
          <cell r="H100" t="str">
            <v>120</v>
          </cell>
          <cell r="I100" t="str">
            <v>CI</v>
          </cell>
          <cell r="J100">
            <v>212722.92</v>
          </cell>
          <cell r="K100">
            <v>7171.8</v>
          </cell>
          <cell r="L100">
            <v>0</v>
          </cell>
          <cell r="M100">
            <v>6578718.1699999999</v>
          </cell>
        </row>
        <row r="101">
          <cell r="A101" t="str">
            <v>CAP</v>
          </cell>
          <cell r="C101">
            <v>16000</v>
          </cell>
          <cell r="D101" t="str">
            <v>16000</v>
          </cell>
          <cell r="E101" t="str">
            <v>DC - DISTRIBUTION CAPITAL</v>
          </cell>
          <cell r="H101" t="str">
            <v>120</v>
          </cell>
          <cell r="I101" t="str">
            <v>CO</v>
          </cell>
          <cell r="J101">
            <v>-8865.86</v>
          </cell>
        </row>
        <row r="102">
          <cell r="A102" t="str">
            <v>O&amp;M</v>
          </cell>
          <cell r="B102" t="str">
            <v>Hallstrom,Craig A</v>
          </cell>
          <cell r="C102">
            <v>16085</v>
          </cell>
          <cell r="D102" t="str">
            <v>16085</v>
          </cell>
          <cell r="E102" t="str">
            <v>Dist Ops Mass Ave Admin</v>
          </cell>
          <cell r="F102" t="str">
            <v>Electric Operations</v>
          </cell>
          <cell r="G102" t="str">
            <v>Dist Ops Mass Ave Admin</v>
          </cell>
          <cell r="H102" t="str">
            <v>120</v>
          </cell>
          <cell r="I102" t="str">
            <v>BT</v>
          </cell>
          <cell r="L102">
            <v>198117.43</v>
          </cell>
          <cell r="M102">
            <v>5168.29</v>
          </cell>
        </row>
        <row r="103">
          <cell r="A103" t="str">
            <v>O&amp;M</v>
          </cell>
          <cell r="B103" t="str">
            <v>Hallstrom,Craig A</v>
          </cell>
          <cell r="C103">
            <v>16085</v>
          </cell>
          <cell r="D103" t="str">
            <v>16085</v>
          </cell>
          <cell r="E103" t="str">
            <v>Operations Mgr Mass Ave, Cambridge, Somerville</v>
          </cell>
          <cell r="F103" t="str">
            <v>Electric Operations</v>
          </cell>
          <cell r="G103" t="str">
            <v>Dist Ops Mass Ave Admin</v>
          </cell>
          <cell r="H103" t="str">
            <v>120</v>
          </cell>
          <cell r="I103" t="str">
            <v>BT</v>
          </cell>
          <cell r="J103">
            <v>431171.64</v>
          </cell>
          <cell r="K103">
            <v>113811.42</v>
          </cell>
          <cell r="M103">
            <v>0</v>
          </cell>
        </row>
        <row r="104">
          <cell r="A104" t="str">
            <v>CAP</v>
          </cell>
          <cell r="B104" t="str">
            <v>Hallstrom,Craig A</v>
          </cell>
          <cell r="C104">
            <v>16085</v>
          </cell>
          <cell r="D104" t="str">
            <v>16085</v>
          </cell>
          <cell r="E104" t="str">
            <v>Dist Ops Mass Ave Admin</v>
          </cell>
          <cell r="F104" t="str">
            <v>Electric Operations</v>
          </cell>
          <cell r="G104" t="str">
            <v>Dist Ops Mass Ave Admin</v>
          </cell>
          <cell r="H104" t="str">
            <v>120</v>
          </cell>
          <cell r="I104" t="str">
            <v>CB</v>
          </cell>
          <cell r="K104">
            <v>27594.22</v>
          </cell>
          <cell r="L104">
            <v>82094.92</v>
          </cell>
        </row>
        <row r="105">
          <cell r="A105" t="str">
            <v>CAP</v>
          </cell>
          <cell r="B105" t="str">
            <v>Hallstrom,Craig A</v>
          </cell>
          <cell r="C105">
            <v>16085</v>
          </cell>
          <cell r="D105" t="str">
            <v>16085</v>
          </cell>
          <cell r="E105" t="str">
            <v>Operations Mgr Mass Ave, Cambridge, Somerville</v>
          </cell>
          <cell r="F105" t="str">
            <v>Electric Operations</v>
          </cell>
          <cell r="G105" t="str">
            <v>Dist Ops Mass Ave Admin</v>
          </cell>
          <cell r="H105" t="str">
            <v>120</v>
          </cell>
          <cell r="I105" t="str">
            <v>CB</v>
          </cell>
          <cell r="J105">
            <v>218701.62</v>
          </cell>
        </row>
        <row r="106">
          <cell r="A106" t="str">
            <v>CAP</v>
          </cell>
          <cell r="B106" t="str">
            <v>Hallstrom,Craig A</v>
          </cell>
          <cell r="C106">
            <v>16085</v>
          </cell>
          <cell r="D106" t="str">
            <v>16085</v>
          </cell>
          <cell r="E106" t="str">
            <v>Dist Ops Mass Ave Admin</v>
          </cell>
          <cell r="F106" t="str">
            <v>Electric Operations</v>
          </cell>
          <cell r="G106" t="str">
            <v>Dist Ops Mass Ave Admin</v>
          </cell>
          <cell r="H106" t="str">
            <v>120</v>
          </cell>
          <cell r="I106" t="str">
            <v>CI</v>
          </cell>
          <cell r="K106">
            <v>1501.5</v>
          </cell>
          <cell r="M106">
            <v>4713429.7699999996</v>
          </cell>
        </row>
        <row r="107">
          <cell r="A107" t="str">
            <v>CAP</v>
          </cell>
          <cell r="B107" t="str">
            <v>Hallstrom,Craig A</v>
          </cell>
          <cell r="C107">
            <v>16085</v>
          </cell>
          <cell r="D107" t="str">
            <v>16085</v>
          </cell>
          <cell r="E107" t="str">
            <v>Dist Ops Mass Ave Admin</v>
          </cell>
          <cell r="F107" t="str">
            <v>Electric Operations</v>
          </cell>
          <cell r="G107" t="str">
            <v>Dist Ops Mass Ave Admin</v>
          </cell>
          <cell r="H107" t="str">
            <v>120</v>
          </cell>
          <cell r="I107" t="str">
            <v>CL</v>
          </cell>
          <cell r="K107">
            <v>63172.98</v>
          </cell>
          <cell r="L107">
            <v>190867.38</v>
          </cell>
        </row>
        <row r="108">
          <cell r="A108" t="str">
            <v>CAP</v>
          </cell>
          <cell r="B108" t="str">
            <v>Hallstrom,Craig A</v>
          </cell>
          <cell r="C108">
            <v>16085</v>
          </cell>
          <cell r="D108" t="str">
            <v>16085</v>
          </cell>
          <cell r="E108" t="str">
            <v>Operations Mgr Mass Ave, Cambridge, Somerville</v>
          </cell>
          <cell r="F108" t="str">
            <v>Electric Operations</v>
          </cell>
          <cell r="G108" t="str">
            <v>Dist Ops Mass Ave Admin</v>
          </cell>
          <cell r="H108" t="str">
            <v>120</v>
          </cell>
          <cell r="I108" t="str">
            <v>CL</v>
          </cell>
          <cell r="J108">
            <v>499461.13</v>
          </cell>
        </row>
        <row r="109">
          <cell r="A109" t="str">
            <v>CAP</v>
          </cell>
          <cell r="B109" t="str">
            <v>Hallstrom,Craig A</v>
          </cell>
          <cell r="C109">
            <v>16085</v>
          </cell>
          <cell r="D109" t="str">
            <v>16085</v>
          </cell>
          <cell r="E109" t="str">
            <v>Operations Mgr Mass Ave, Cambridge, Somerville</v>
          </cell>
          <cell r="F109" t="str">
            <v>Electric Operations</v>
          </cell>
          <cell r="G109" t="str">
            <v>Dist Ops Mass Ave Admin</v>
          </cell>
          <cell r="H109" t="str">
            <v>120</v>
          </cell>
          <cell r="I109" t="str">
            <v>CM</v>
          </cell>
          <cell r="J109">
            <v>5822.58</v>
          </cell>
        </row>
        <row r="110">
          <cell r="A110" t="str">
            <v>CAP</v>
          </cell>
          <cell r="B110" t="str">
            <v>Hallstrom,Craig A</v>
          </cell>
          <cell r="C110">
            <v>16085</v>
          </cell>
          <cell r="D110" t="str">
            <v>16085</v>
          </cell>
          <cell r="E110" t="str">
            <v>Dist Ops Mass Ave Admin</v>
          </cell>
          <cell r="F110" t="str">
            <v>Electric Operations</v>
          </cell>
          <cell r="G110" t="str">
            <v>Dist Ops Mass Ave Admin</v>
          </cell>
          <cell r="H110" t="str">
            <v>120</v>
          </cell>
          <cell r="I110" t="str">
            <v>CT</v>
          </cell>
          <cell r="K110">
            <v>3244.69</v>
          </cell>
          <cell r="L110">
            <v>32752.14</v>
          </cell>
        </row>
        <row r="111">
          <cell r="A111" t="str">
            <v>CAP</v>
          </cell>
          <cell r="B111" t="str">
            <v>Hallstrom,Craig A</v>
          </cell>
          <cell r="C111">
            <v>16085</v>
          </cell>
          <cell r="D111" t="str">
            <v>16085</v>
          </cell>
          <cell r="E111" t="str">
            <v>Operations Mgr Mass Ave, Cambridge, Somerville</v>
          </cell>
          <cell r="F111" t="str">
            <v>Electric Operations</v>
          </cell>
          <cell r="G111" t="str">
            <v>Dist Ops Mass Ave Admin</v>
          </cell>
          <cell r="H111" t="str">
            <v>120</v>
          </cell>
          <cell r="I111" t="str">
            <v>CT</v>
          </cell>
          <cell r="J111">
            <v>90051.81</v>
          </cell>
          <cell r="M111">
            <v>200</v>
          </cell>
        </row>
        <row r="112">
          <cell r="A112" t="str">
            <v>O&amp;M</v>
          </cell>
          <cell r="B112" t="str">
            <v>Hallstrom,Craig A</v>
          </cell>
          <cell r="C112">
            <v>16085</v>
          </cell>
          <cell r="D112" t="str">
            <v>16085</v>
          </cell>
          <cell r="E112" t="str">
            <v>Dist Ops Mass Ave Admin</v>
          </cell>
          <cell r="F112" t="str">
            <v>Electric Operations</v>
          </cell>
          <cell r="G112" t="str">
            <v>Dist Ops Mass Ave Admin</v>
          </cell>
          <cell r="H112" t="str">
            <v>120</v>
          </cell>
          <cell r="I112" t="str">
            <v>IT</v>
          </cell>
          <cell r="L112">
            <v>17446.55</v>
          </cell>
        </row>
        <row r="113">
          <cell r="A113" t="str">
            <v>O&amp;M</v>
          </cell>
          <cell r="B113" t="str">
            <v>Hallstrom,Craig A</v>
          </cell>
          <cell r="C113">
            <v>16085</v>
          </cell>
          <cell r="D113" t="str">
            <v>16085</v>
          </cell>
          <cell r="E113" t="str">
            <v>Operations Mgr Mass Ave, Cambridge, Somerville</v>
          </cell>
          <cell r="F113" t="str">
            <v>Electric Operations</v>
          </cell>
          <cell r="G113" t="str">
            <v>Dist Ops Mass Ave Admin</v>
          </cell>
          <cell r="H113" t="str">
            <v>120</v>
          </cell>
          <cell r="I113" t="str">
            <v>IT</v>
          </cell>
          <cell r="J113">
            <v>52561.440000000002</v>
          </cell>
          <cell r="K113">
            <v>20652.439999999999</v>
          </cell>
        </row>
        <row r="114">
          <cell r="A114" t="str">
            <v>O&amp;M</v>
          </cell>
          <cell r="B114" t="str">
            <v>Hallstrom,Craig A</v>
          </cell>
          <cell r="C114">
            <v>16085</v>
          </cell>
          <cell r="D114" t="str">
            <v>16085</v>
          </cell>
          <cell r="E114" t="str">
            <v>Dist Ops Mass Ave Admin</v>
          </cell>
          <cell r="F114" t="str">
            <v>Electric Operations</v>
          </cell>
          <cell r="G114" t="str">
            <v>Dist Ops Mass Ave Admin</v>
          </cell>
          <cell r="H114" t="str">
            <v>120</v>
          </cell>
          <cell r="I114" t="str">
            <v>LT</v>
          </cell>
          <cell r="L114">
            <v>608060.75</v>
          </cell>
        </row>
        <row r="115">
          <cell r="A115" t="str">
            <v>O&amp;M</v>
          </cell>
          <cell r="B115" t="str">
            <v>Hallstrom,Craig A</v>
          </cell>
          <cell r="C115">
            <v>16085</v>
          </cell>
          <cell r="D115" t="str">
            <v>16085</v>
          </cell>
          <cell r="E115" t="str">
            <v>Operations Mgr Mass Ave, Cambridge, Somerville</v>
          </cell>
          <cell r="F115" t="str">
            <v>Electric Operations</v>
          </cell>
          <cell r="G115" t="str">
            <v>Dist Ops Mass Ave Admin</v>
          </cell>
          <cell r="H115" t="str">
            <v>120</v>
          </cell>
          <cell r="I115" t="str">
            <v>LT</v>
          </cell>
          <cell r="J115">
            <v>1261462.74</v>
          </cell>
          <cell r="K115">
            <v>358113.22</v>
          </cell>
        </row>
        <row r="116">
          <cell r="A116" t="str">
            <v>O&amp;M</v>
          </cell>
          <cell r="B116" t="str">
            <v>Hallstrom,Craig A</v>
          </cell>
          <cell r="C116">
            <v>16085</v>
          </cell>
          <cell r="D116" t="str">
            <v>16085</v>
          </cell>
          <cell r="E116" t="str">
            <v>Operations Mgr Mass Ave, Cambridge, Somerville</v>
          </cell>
          <cell r="F116" t="str">
            <v>Electric Operations</v>
          </cell>
          <cell r="G116" t="str">
            <v>Dist Ops Mass Ave Admin</v>
          </cell>
          <cell r="H116" t="str">
            <v>120</v>
          </cell>
          <cell r="I116" t="str">
            <v>MT</v>
          </cell>
          <cell r="J116">
            <v>77350.02</v>
          </cell>
          <cell r="K116">
            <v>318.64</v>
          </cell>
        </row>
        <row r="117">
          <cell r="A117" t="str">
            <v>O&amp;M</v>
          </cell>
          <cell r="B117" t="str">
            <v>Hallstrom,Craig A</v>
          </cell>
          <cell r="C117">
            <v>16085</v>
          </cell>
          <cell r="D117" t="str">
            <v>16085</v>
          </cell>
          <cell r="E117" t="str">
            <v>Dist Ops Mass Ave Admin</v>
          </cell>
          <cell r="F117" t="str">
            <v>Electric Operations</v>
          </cell>
          <cell r="G117" t="str">
            <v>Dist Ops Mass Ave Admin</v>
          </cell>
          <cell r="H117" t="str">
            <v>120</v>
          </cell>
          <cell r="I117" t="str">
            <v>OT</v>
          </cell>
          <cell r="L117">
            <v>37419.06</v>
          </cell>
          <cell r="M117">
            <v>0</v>
          </cell>
        </row>
        <row r="118">
          <cell r="A118" t="str">
            <v>O&amp;M</v>
          </cell>
          <cell r="B118" t="str">
            <v>Hallstrom,Craig A</v>
          </cell>
          <cell r="C118">
            <v>16085</v>
          </cell>
          <cell r="D118" t="str">
            <v>16085</v>
          </cell>
          <cell r="E118" t="str">
            <v>Operations Mgr Mass Ave, Cambridge, Somerville</v>
          </cell>
          <cell r="F118" t="str">
            <v>Electric Operations</v>
          </cell>
          <cell r="G118" t="str">
            <v>Dist Ops Mass Ave Admin</v>
          </cell>
          <cell r="H118" t="str">
            <v>120</v>
          </cell>
          <cell r="I118" t="str">
            <v>OT</v>
          </cell>
          <cell r="J118">
            <v>120202.88</v>
          </cell>
          <cell r="K118">
            <v>49480</v>
          </cell>
        </row>
        <row r="119">
          <cell r="A119" t="str">
            <v>O&amp;M</v>
          </cell>
          <cell r="B119" t="str">
            <v>Hallstrom,Craig A</v>
          </cell>
          <cell r="C119">
            <v>16085</v>
          </cell>
          <cell r="D119" t="str">
            <v>16085</v>
          </cell>
          <cell r="E119" t="str">
            <v>Dist Ops Mass Ave Admin</v>
          </cell>
          <cell r="F119" t="str">
            <v>Electric Operations</v>
          </cell>
          <cell r="G119" t="str">
            <v>Dist Ops Mass Ave Admin</v>
          </cell>
          <cell r="H119" t="str">
            <v>120</v>
          </cell>
          <cell r="I119" t="str">
            <v>TT</v>
          </cell>
          <cell r="L119">
            <v>24839.31</v>
          </cell>
        </row>
        <row r="120">
          <cell r="A120" t="str">
            <v>O&amp;M</v>
          </cell>
          <cell r="B120" t="str">
            <v>Hallstrom,Craig A</v>
          </cell>
          <cell r="C120">
            <v>16085</v>
          </cell>
          <cell r="D120" t="str">
            <v>16085</v>
          </cell>
          <cell r="E120" t="str">
            <v>Operations Mgr Mass Ave, Cambridge, Somerville</v>
          </cell>
          <cell r="F120" t="str">
            <v>Electric Operations</v>
          </cell>
          <cell r="G120" t="str">
            <v>Dist Ops Mass Ave Admin</v>
          </cell>
          <cell r="H120" t="str">
            <v>120</v>
          </cell>
          <cell r="I120" t="str">
            <v>TT</v>
          </cell>
          <cell r="J120">
            <v>92522.81</v>
          </cell>
          <cell r="K120">
            <v>4746.6400000000003</v>
          </cell>
        </row>
        <row r="121">
          <cell r="A121" t="str">
            <v>O&amp;M</v>
          </cell>
          <cell r="B121" t="str">
            <v>Hallstrom,Craig A</v>
          </cell>
          <cell r="C121">
            <v>16090</v>
          </cell>
          <cell r="D121" t="str">
            <v>16090</v>
          </cell>
          <cell r="E121" t="str">
            <v>Street Ltg Ops, Cambridge and all BECo Service Centers</v>
          </cell>
          <cell r="F121" t="str">
            <v>Electric Operations</v>
          </cell>
          <cell r="G121" t="str">
            <v>Street Ltg Ops, Cambridge and all BECo Service Centers</v>
          </cell>
          <cell r="H121" t="str">
            <v>120</v>
          </cell>
          <cell r="I121" t="str">
            <v>BT</v>
          </cell>
          <cell r="J121">
            <v>270586.37</v>
          </cell>
          <cell r="K121">
            <v>29065.93</v>
          </cell>
          <cell r="L121">
            <v>278.63</v>
          </cell>
        </row>
        <row r="122">
          <cell r="A122" t="str">
            <v>CAP</v>
          </cell>
          <cell r="B122" t="str">
            <v>Hallstrom,Craig A</v>
          </cell>
          <cell r="C122">
            <v>16090</v>
          </cell>
          <cell r="D122" t="str">
            <v>16090</v>
          </cell>
          <cell r="E122" t="str">
            <v>Street Ltg Ops, Cambridge and all BECo Service Centers</v>
          </cell>
          <cell r="F122" t="str">
            <v>Electric Operations</v>
          </cell>
          <cell r="G122" t="str">
            <v>Street Ltg Ops, Cambridge and all BECo Service Centers</v>
          </cell>
          <cell r="H122" t="str">
            <v>120</v>
          </cell>
          <cell r="I122" t="str">
            <v>CB</v>
          </cell>
          <cell r="J122">
            <v>46261.88</v>
          </cell>
          <cell r="K122">
            <v>2891.16</v>
          </cell>
          <cell r="L122">
            <v>772.18</v>
          </cell>
        </row>
        <row r="123">
          <cell r="A123" t="str">
            <v>CAP</v>
          </cell>
          <cell r="B123" t="str">
            <v>Hallstrom,Craig A</v>
          </cell>
          <cell r="C123">
            <v>16090</v>
          </cell>
          <cell r="D123" t="str">
            <v>16090</v>
          </cell>
          <cell r="E123" t="str">
            <v>Street Ltg Ops, Cambridge and all BECo Service Centers</v>
          </cell>
          <cell r="F123" t="str">
            <v>Electric Operations</v>
          </cell>
          <cell r="G123" t="str">
            <v>Street Ltg Ops, Cambridge and all BECo Service Centers</v>
          </cell>
          <cell r="H123" t="str">
            <v>120</v>
          </cell>
          <cell r="I123" t="str">
            <v>CI</v>
          </cell>
          <cell r="J123">
            <v>24029.91</v>
          </cell>
          <cell r="K123">
            <v>1.89</v>
          </cell>
          <cell r="M123">
            <v>608853.28</v>
          </cell>
        </row>
        <row r="124">
          <cell r="A124" t="str">
            <v>CAP</v>
          </cell>
          <cell r="B124" t="str">
            <v>Hallstrom,Craig A</v>
          </cell>
          <cell r="C124">
            <v>16090</v>
          </cell>
          <cell r="D124" t="str">
            <v>16090</v>
          </cell>
          <cell r="E124" t="str">
            <v>Street Ltg Ops, Cambridge and all BECo Service Centers</v>
          </cell>
          <cell r="F124" t="str">
            <v>Electric Operations</v>
          </cell>
          <cell r="G124" t="str">
            <v>Street Ltg Ops, Cambridge and all BECo Service Centers</v>
          </cell>
          <cell r="H124" t="str">
            <v>120</v>
          </cell>
          <cell r="I124" t="str">
            <v>CL</v>
          </cell>
          <cell r="J124">
            <v>105792.58</v>
          </cell>
          <cell r="K124">
            <v>6709.07</v>
          </cell>
          <cell r="L124">
            <v>1755.93</v>
          </cell>
        </row>
        <row r="125">
          <cell r="A125" t="str">
            <v>CAP</v>
          </cell>
          <cell r="B125" t="str">
            <v>Hallstrom,Craig A</v>
          </cell>
          <cell r="C125">
            <v>16090</v>
          </cell>
          <cell r="D125" t="str">
            <v>16090</v>
          </cell>
          <cell r="E125" t="str">
            <v>Street Ltg Ops, Cambridge and all BECo Service Centers</v>
          </cell>
          <cell r="F125" t="str">
            <v>Electric Operations</v>
          </cell>
          <cell r="G125" t="str">
            <v>Street Ltg Ops, Cambridge and all BECo Service Centers</v>
          </cell>
          <cell r="H125" t="str">
            <v>120</v>
          </cell>
          <cell r="I125" t="str">
            <v>CM</v>
          </cell>
          <cell r="J125">
            <v>58620.12</v>
          </cell>
          <cell r="K125">
            <v>5693.38</v>
          </cell>
          <cell r="L125">
            <v>473.61</v>
          </cell>
        </row>
        <row r="126">
          <cell r="A126" t="str">
            <v>CAP</v>
          </cell>
          <cell r="B126" t="str">
            <v>Hallstrom,Craig A</v>
          </cell>
          <cell r="C126">
            <v>16090</v>
          </cell>
          <cell r="D126" t="str">
            <v>16090</v>
          </cell>
          <cell r="E126" t="str">
            <v>Street Ltg Ops, Cambridge and all BECo Service Centers</v>
          </cell>
          <cell r="F126" t="str">
            <v>Electric Operations</v>
          </cell>
          <cell r="G126" t="str">
            <v>Street Ltg Ops, Cambridge and all BECo Service Centers</v>
          </cell>
          <cell r="H126" t="str">
            <v>120</v>
          </cell>
          <cell r="I126" t="str">
            <v>CT</v>
          </cell>
          <cell r="J126">
            <v>43433.9</v>
          </cell>
          <cell r="K126">
            <v>2542.84</v>
          </cell>
          <cell r="L126">
            <v>567.6</v>
          </cell>
        </row>
        <row r="127">
          <cell r="A127" t="str">
            <v>O&amp;M</v>
          </cell>
          <cell r="B127" t="str">
            <v>Hallstrom,Craig A</v>
          </cell>
          <cell r="C127">
            <v>16090</v>
          </cell>
          <cell r="D127" t="str">
            <v>16090</v>
          </cell>
          <cell r="E127" t="str">
            <v>Street Ltg Ops, Cambridge and all BECo Service Centers</v>
          </cell>
          <cell r="F127" t="str">
            <v>Electric Operations</v>
          </cell>
          <cell r="G127" t="str">
            <v>Street Ltg Ops, Cambridge and all BECo Service Centers</v>
          </cell>
          <cell r="H127" t="str">
            <v>120</v>
          </cell>
          <cell r="I127" t="str">
            <v>IT</v>
          </cell>
          <cell r="J127">
            <v>31173.19</v>
          </cell>
          <cell r="K127">
            <v>46.12</v>
          </cell>
          <cell r="L127">
            <v>10.210000000000001</v>
          </cell>
          <cell r="M127">
            <v>-5635.27</v>
          </cell>
        </row>
        <row r="128">
          <cell r="A128" t="str">
            <v>O&amp;M</v>
          </cell>
          <cell r="B128" t="str">
            <v>Hallstrom,Craig A</v>
          </cell>
          <cell r="C128">
            <v>16090</v>
          </cell>
          <cell r="D128" t="str">
            <v>16090</v>
          </cell>
          <cell r="E128" t="str">
            <v>Street Ltg Ops, Cambridge and all BECo Service Centers</v>
          </cell>
          <cell r="F128" t="str">
            <v>Electric Operations</v>
          </cell>
          <cell r="G128" t="str">
            <v>Street Ltg Ops, Cambridge and all BECo Service Centers</v>
          </cell>
          <cell r="H128" t="str">
            <v>120</v>
          </cell>
          <cell r="I128" t="str">
            <v>LT</v>
          </cell>
          <cell r="J128">
            <v>782990.48</v>
          </cell>
          <cell r="K128">
            <v>85043.4</v>
          </cell>
          <cell r="L128">
            <v>599.4</v>
          </cell>
        </row>
        <row r="129">
          <cell r="A129" t="str">
            <v>O&amp;M</v>
          </cell>
          <cell r="B129" t="str">
            <v>Hallstrom,Craig A</v>
          </cell>
          <cell r="C129">
            <v>16090</v>
          </cell>
          <cell r="D129" t="str">
            <v>16090</v>
          </cell>
          <cell r="E129" t="str">
            <v>Street Ltg Ops, Cambridge and all BECo Service Centers</v>
          </cell>
          <cell r="F129" t="str">
            <v>Electric Operations</v>
          </cell>
          <cell r="G129" t="str">
            <v>Street Ltg Ops, Cambridge and all BECo Service Centers</v>
          </cell>
          <cell r="H129" t="str">
            <v>120</v>
          </cell>
          <cell r="I129" t="str">
            <v>MT</v>
          </cell>
          <cell r="J129">
            <v>149159.88</v>
          </cell>
          <cell r="K129">
            <v>134287.1</v>
          </cell>
          <cell r="L129">
            <v>68029.22</v>
          </cell>
          <cell r="M129">
            <v>2857</v>
          </cell>
        </row>
        <row r="130">
          <cell r="A130" t="str">
            <v>O&amp;M</v>
          </cell>
          <cell r="B130" t="str">
            <v>Hallstrom,Craig A</v>
          </cell>
          <cell r="C130">
            <v>16090</v>
          </cell>
          <cell r="D130" t="str">
            <v>16090</v>
          </cell>
          <cell r="E130" t="str">
            <v>Street Ltg Ops, Cambridge and all BECo Service Centers</v>
          </cell>
          <cell r="F130" t="str">
            <v>Electric Operations</v>
          </cell>
          <cell r="G130" t="str">
            <v>Street Ltg Ops, Cambridge and all BECo Service Centers</v>
          </cell>
          <cell r="H130" t="str">
            <v>120</v>
          </cell>
          <cell r="I130" t="str">
            <v>OT</v>
          </cell>
          <cell r="J130">
            <v>-21130.41</v>
          </cell>
          <cell r="K130">
            <v>2212.25</v>
          </cell>
        </row>
        <row r="131">
          <cell r="A131" t="str">
            <v>O&amp;M</v>
          </cell>
          <cell r="B131" t="str">
            <v>Hallstrom,Craig A</v>
          </cell>
          <cell r="C131">
            <v>16090</v>
          </cell>
          <cell r="D131" t="str">
            <v>16090</v>
          </cell>
          <cell r="E131" t="str">
            <v>Street Ltg Ops, Cambridge and all BECo Service Centers</v>
          </cell>
          <cell r="F131" t="str">
            <v>Electric Operations</v>
          </cell>
          <cell r="G131" t="str">
            <v>Street Ltg Ops, Cambridge and all BECo Service Centers</v>
          </cell>
          <cell r="H131" t="str">
            <v>120</v>
          </cell>
          <cell r="I131" t="str">
            <v>TT</v>
          </cell>
          <cell r="J131">
            <v>121337.67</v>
          </cell>
          <cell r="K131">
            <v>11820.51</v>
          </cell>
          <cell r="L131">
            <v>187.19</v>
          </cell>
        </row>
        <row r="132">
          <cell r="A132" t="str">
            <v>O&amp;M</v>
          </cell>
          <cell r="B132" t="str">
            <v>Hallstrom,Craig A</v>
          </cell>
          <cell r="C132">
            <v>16095</v>
          </cell>
          <cell r="D132" t="str">
            <v>16095</v>
          </cell>
          <cell r="E132" t="str">
            <v>Distribution Operations Mass Ave</v>
          </cell>
          <cell r="F132" t="str">
            <v>Electric Operations</v>
          </cell>
          <cell r="G132" t="str">
            <v>Distribution Operations Mass Ave</v>
          </cell>
          <cell r="H132" t="str">
            <v>120</v>
          </cell>
          <cell r="I132" t="str">
            <v>BT</v>
          </cell>
          <cell r="J132">
            <v>970587.42</v>
          </cell>
          <cell r="K132">
            <v>1530645.52</v>
          </cell>
          <cell r="L132">
            <v>1073469.5</v>
          </cell>
          <cell r="M132">
            <v>13475.97</v>
          </cell>
        </row>
        <row r="133">
          <cell r="A133" t="str">
            <v>CAP</v>
          </cell>
          <cell r="B133" t="str">
            <v>Hallstrom,Craig A</v>
          </cell>
          <cell r="C133">
            <v>16095</v>
          </cell>
          <cell r="D133" t="str">
            <v>16095</v>
          </cell>
          <cell r="E133" t="str">
            <v>Distribution Operations Mass Ave</v>
          </cell>
          <cell r="F133" t="str">
            <v>Electric Operations</v>
          </cell>
          <cell r="G133" t="str">
            <v>Distribution Operations Mass Ave</v>
          </cell>
          <cell r="H133" t="str">
            <v>120</v>
          </cell>
          <cell r="I133" t="str">
            <v>CB</v>
          </cell>
          <cell r="J133">
            <v>675050.43</v>
          </cell>
          <cell r="K133">
            <v>1974886.2</v>
          </cell>
          <cell r="L133">
            <v>2257443.7200000002</v>
          </cell>
        </row>
        <row r="134">
          <cell r="A134" t="str">
            <v>CAP</v>
          </cell>
          <cell r="B134" t="str">
            <v>Hallstrom,Craig A</v>
          </cell>
          <cell r="C134">
            <v>16095</v>
          </cell>
          <cell r="D134" t="str">
            <v>16095</v>
          </cell>
          <cell r="E134" t="str">
            <v>Distribution Operations Mass Ave</v>
          </cell>
          <cell r="F134" t="str">
            <v>Electric Operations</v>
          </cell>
          <cell r="G134" t="str">
            <v>Distribution Operations Mass Ave</v>
          </cell>
          <cell r="H134" t="str">
            <v>120</v>
          </cell>
          <cell r="I134" t="str">
            <v>CI</v>
          </cell>
          <cell r="J134">
            <v>1505982.55</v>
          </cell>
          <cell r="K134">
            <v>5864147.8900000015</v>
          </cell>
          <cell r="L134">
            <v>8137371.5900000017</v>
          </cell>
          <cell r="M134">
            <v>2752983.69</v>
          </cell>
        </row>
        <row r="135">
          <cell r="A135" t="str">
            <v>CAP</v>
          </cell>
          <cell r="B135" t="str">
            <v>Hallstrom,Craig A</v>
          </cell>
          <cell r="C135">
            <v>16095</v>
          </cell>
          <cell r="D135" t="str">
            <v>16095</v>
          </cell>
          <cell r="E135" t="str">
            <v>Distribution Operations Mass Ave</v>
          </cell>
          <cell r="F135" t="str">
            <v>Electric Operations</v>
          </cell>
          <cell r="G135" t="str">
            <v>Distribution Operations Mass Ave</v>
          </cell>
          <cell r="H135" t="str">
            <v>120</v>
          </cell>
          <cell r="I135" t="str">
            <v>CL</v>
          </cell>
          <cell r="J135">
            <v>1588049.15</v>
          </cell>
          <cell r="K135">
            <v>4617521.45</v>
          </cell>
          <cell r="L135">
            <v>5292514.24</v>
          </cell>
        </row>
        <row r="136">
          <cell r="A136" t="str">
            <v>CAP</v>
          </cell>
          <cell r="B136" t="str">
            <v>Hallstrom,Craig A</v>
          </cell>
          <cell r="C136">
            <v>16095</v>
          </cell>
          <cell r="D136" t="str">
            <v>16095</v>
          </cell>
          <cell r="E136" t="str">
            <v>Distribution Operations Mass Ave</v>
          </cell>
          <cell r="F136" t="str">
            <v>Electric Operations</v>
          </cell>
          <cell r="G136" t="str">
            <v>Distribution Operations Mass Ave</v>
          </cell>
          <cell r="H136" t="str">
            <v>120</v>
          </cell>
          <cell r="I136" t="str">
            <v>CM</v>
          </cell>
          <cell r="J136">
            <v>2099243.6800000002</v>
          </cell>
          <cell r="K136">
            <v>6552625.379999998</v>
          </cell>
          <cell r="L136">
            <v>8869422.0299999975</v>
          </cell>
        </row>
        <row r="137">
          <cell r="A137" t="str">
            <v>CAP</v>
          </cell>
          <cell r="B137" t="str">
            <v>Hallstrom,Craig A</v>
          </cell>
          <cell r="C137">
            <v>16095</v>
          </cell>
          <cell r="D137" t="str">
            <v>16095</v>
          </cell>
          <cell r="E137" t="str">
            <v>Distribution Operations Mass Ave</v>
          </cell>
          <cell r="F137" t="str">
            <v>Electric Operations</v>
          </cell>
          <cell r="G137" t="str">
            <v>Distribution Operations Mass Ave</v>
          </cell>
          <cell r="H137" t="str">
            <v>120</v>
          </cell>
          <cell r="I137" t="str">
            <v>CO</v>
          </cell>
          <cell r="K137">
            <v>-2229183.13</v>
          </cell>
          <cell r="L137">
            <v>-2599518.41</v>
          </cell>
        </row>
        <row r="138">
          <cell r="A138" t="str">
            <v>CAP</v>
          </cell>
          <cell r="B138" t="str">
            <v>Hallstrom,Craig A</v>
          </cell>
          <cell r="C138">
            <v>16095</v>
          </cell>
          <cell r="D138" t="str">
            <v>16095</v>
          </cell>
          <cell r="E138" t="str">
            <v>Distribution Operations Mass Ave</v>
          </cell>
          <cell r="F138" t="str">
            <v>Electric Operations</v>
          </cell>
          <cell r="G138" t="str">
            <v>Distribution Operations Mass Ave</v>
          </cell>
          <cell r="H138" t="str">
            <v>120</v>
          </cell>
          <cell r="I138" t="str">
            <v>CT</v>
          </cell>
          <cell r="J138">
            <v>908148.58</v>
          </cell>
          <cell r="K138">
            <v>2710444.89</v>
          </cell>
          <cell r="L138">
            <v>3139842.23</v>
          </cell>
        </row>
        <row r="139">
          <cell r="A139" t="str">
            <v>O&amp;M</v>
          </cell>
          <cell r="B139" t="str">
            <v>Hallstrom,Craig A</v>
          </cell>
          <cell r="C139">
            <v>16095</v>
          </cell>
          <cell r="D139" t="str">
            <v>16095</v>
          </cell>
          <cell r="E139" t="str">
            <v>Distribution Operations Mass Ave</v>
          </cell>
          <cell r="F139" t="str">
            <v>Electric Operations</v>
          </cell>
          <cell r="G139" t="str">
            <v>Distribution Operations Mass Ave</v>
          </cell>
          <cell r="H139" t="str">
            <v>120</v>
          </cell>
          <cell r="I139" t="str">
            <v>IT</v>
          </cell>
          <cell r="J139">
            <v>1733903.22</v>
          </cell>
          <cell r="K139">
            <v>1987441.15</v>
          </cell>
          <cell r="L139">
            <v>1336412.49</v>
          </cell>
        </row>
        <row r="140">
          <cell r="A140" t="str">
            <v>O&amp;M</v>
          </cell>
          <cell r="B140" t="str">
            <v>Hallstrom,Craig A</v>
          </cell>
          <cell r="C140">
            <v>16095</v>
          </cell>
          <cell r="D140" t="str">
            <v>16095</v>
          </cell>
          <cell r="E140" t="str">
            <v>Distribution Operations Mass Ave</v>
          </cell>
          <cell r="F140" t="str">
            <v>Electric Operations</v>
          </cell>
          <cell r="G140" t="str">
            <v>Distribution Operations Mass Ave</v>
          </cell>
          <cell r="H140" t="str">
            <v>120</v>
          </cell>
          <cell r="I140" t="str">
            <v>LT</v>
          </cell>
          <cell r="J140">
            <v>2631155.75</v>
          </cell>
          <cell r="K140">
            <v>4545841.2</v>
          </cell>
          <cell r="L140">
            <v>3149782.89</v>
          </cell>
        </row>
        <row r="141">
          <cell r="A141" t="str">
            <v>O&amp;M</v>
          </cell>
          <cell r="B141" t="str">
            <v>Hallstrom,Craig A</v>
          </cell>
          <cell r="C141">
            <v>16095</v>
          </cell>
          <cell r="D141" t="str">
            <v>16095</v>
          </cell>
          <cell r="E141" t="str">
            <v>Distribution Operations Mass Ave</v>
          </cell>
          <cell r="F141" t="str">
            <v>Electric Operations</v>
          </cell>
          <cell r="G141" t="str">
            <v>Distribution Operations Mass Ave</v>
          </cell>
          <cell r="H141" t="str">
            <v>120</v>
          </cell>
          <cell r="I141" t="str">
            <v>MT</v>
          </cell>
          <cell r="J141">
            <v>433004.08</v>
          </cell>
          <cell r="K141">
            <v>565876.57999999996</v>
          </cell>
          <cell r="L141">
            <v>483102.69</v>
          </cell>
        </row>
        <row r="142">
          <cell r="A142" t="str">
            <v>O&amp;M</v>
          </cell>
          <cell r="B142" t="str">
            <v>Hallstrom,Craig A</v>
          </cell>
          <cell r="C142">
            <v>16095</v>
          </cell>
          <cell r="D142" t="str">
            <v>16095</v>
          </cell>
          <cell r="E142" t="str">
            <v>Distribution Operations Mass Ave</v>
          </cell>
          <cell r="F142" t="str">
            <v>Electric Operations</v>
          </cell>
          <cell r="G142" t="str">
            <v>Distribution Operations Mass Ave</v>
          </cell>
          <cell r="H142" t="str">
            <v>120</v>
          </cell>
          <cell r="I142" t="str">
            <v>OT</v>
          </cell>
          <cell r="J142">
            <v>42589.39</v>
          </cell>
          <cell r="K142">
            <v>-36227.4</v>
          </cell>
          <cell r="L142">
            <v>-45574.29</v>
          </cell>
        </row>
        <row r="143">
          <cell r="A143" t="str">
            <v>O&amp;M</v>
          </cell>
          <cell r="B143" t="str">
            <v>Hallstrom,Craig A</v>
          </cell>
          <cell r="C143">
            <v>16095</v>
          </cell>
          <cell r="D143" t="str">
            <v>16095</v>
          </cell>
          <cell r="E143" t="str">
            <v>Distribution Operations Mass Ave</v>
          </cell>
          <cell r="F143" t="str">
            <v>Electric Operations</v>
          </cell>
          <cell r="G143" t="str">
            <v>Distribution Operations Mass Ave</v>
          </cell>
          <cell r="H143" t="str">
            <v>120</v>
          </cell>
          <cell r="I143" t="str">
            <v>TT</v>
          </cell>
          <cell r="J143">
            <v>1617971.59</v>
          </cell>
          <cell r="K143">
            <v>2199400.27</v>
          </cell>
          <cell r="L143">
            <v>1637656.06</v>
          </cell>
        </row>
        <row r="144">
          <cell r="A144" t="str">
            <v>O&amp;M</v>
          </cell>
          <cell r="B144" t="str">
            <v>Andreas,Philip B</v>
          </cell>
          <cell r="C144">
            <v>16100</v>
          </cell>
          <cell r="D144" t="str">
            <v>16100</v>
          </cell>
          <cell r="E144" t="str">
            <v>B4- Electric Operations,Exec VP</v>
          </cell>
          <cell r="F144" t="str">
            <v>Electric Operations</v>
          </cell>
          <cell r="G144" t="str">
            <v>Electric Operations,Exec VP</v>
          </cell>
          <cell r="H144" t="str">
            <v>120</v>
          </cell>
          <cell r="I144" t="str">
            <v>BT</v>
          </cell>
          <cell r="J144">
            <v>89161.42</v>
          </cell>
        </row>
        <row r="145">
          <cell r="A145" t="str">
            <v>O&amp;M</v>
          </cell>
          <cell r="B145" t="str">
            <v>Andreas,Philip B</v>
          </cell>
          <cell r="C145">
            <v>16100</v>
          </cell>
          <cell r="D145" t="str">
            <v>16100</v>
          </cell>
          <cell r="E145" t="str">
            <v>B4- Electric Operations,Exec VP</v>
          </cell>
          <cell r="F145" t="str">
            <v>Electric Operations</v>
          </cell>
          <cell r="G145" t="str">
            <v>Electric Operations,Exec VP</v>
          </cell>
          <cell r="H145" t="str">
            <v>120</v>
          </cell>
          <cell r="I145" t="str">
            <v>IT</v>
          </cell>
          <cell r="J145">
            <v>560759.68999999994</v>
          </cell>
          <cell r="K145">
            <v>33468.29</v>
          </cell>
        </row>
        <row r="146">
          <cell r="A146" t="str">
            <v>O&amp;M</v>
          </cell>
          <cell r="B146" t="str">
            <v>Andreas,Philip B</v>
          </cell>
          <cell r="C146">
            <v>16100</v>
          </cell>
          <cell r="D146" t="str">
            <v>16100</v>
          </cell>
          <cell r="E146" t="str">
            <v>B4- Electric Operations,Exec VP</v>
          </cell>
          <cell r="F146" t="str">
            <v>Electric Operations</v>
          </cell>
          <cell r="G146" t="str">
            <v>Electric Operations,Exec VP</v>
          </cell>
          <cell r="H146" t="str">
            <v>120</v>
          </cell>
          <cell r="I146" t="str">
            <v>LT</v>
          </cell>
          <cell r="J146">
            <v>378899.54</v>
          </cell>
        </row>
        <row r="147">
          <cell r="A147" t="str">
            <v>O&amp;M</v>
          </cell>
          <cell r="B147" t="str">
            <v>Andreas,Philip B</v>
          </cell>
          <cell r="C147">
            <v>16100</v>
          </cell>
          <cell r="D147" t="str">
            <v>16100</v>
          </cell>
          <cell r="E147" t="str">
            <v>B4- Electric Operations,Exec VP</v>
          </cell>
          <cell r="F147" t="str">
            <v>Electric Operations</v>
          </cell>
          <cell r="G147" t="str">
            <v>Electric Operations,Exec VP</v>
          </cell>
          <cell r="H147" t="str">
            <v>120</v>
          </cell>
          <cell r="I147" t="str">
            <v>OT</v>
          </cell>
          <cell r="J147">
            <v>27779.279999999999</v>
          </cell>
          <cell r="K147">
            <v>72.760000000000005</v>
          </cell>
        </row>
        <row r="148">
          <cell r="A148" t="str">
            <v>O&amp;M</v>
          </cell>
          <cell r="B148" t="str">
            <v>Andreas,Philip B</v>
          </cell>
          <cell r="C148">
            <v>16100</v>
          </cell>
          <cell r="D148" t="str">
            <v>16100</v>
          </cell>
          <cell r="E148" t="str">
            <v>B4- Electric Operations,Exec VP</v>
          </cell>
          <cell r="F148" t="str">
            <v>Electric Operations</v>
          </cell>
          <cell r="G148" t="str">
            <v>Electric Operations,Exec VP</v>
          </cell>
          <cell r="H148" t="str">
            <v>120</v>
          </cell>
          <cell r="I148" t="str">
            <v>TT</v>
          </cell>
          <cell r="J148">
            <v>1111.31</v>
          </cell>
        </row>
        <row r="149">
          <cell r="A149" t="str">
            <v>O&amp;M</v>
          </cell>
          <cell r="B149" t="str">
            <v>Driscoll,Daniel C</v>
          </cell>
          <cell r="C149">
            <v>16105</v>
          </cell>
          <cell r="D149" t="str">
            <v>16105</v>
          </cell>
          <cell r="E149" t="str">
            <v>Distribution Operations Somer</v>
          </cell>
          <cell r="F149" t="str">
            <v>Electric Operations</v>
          </cell>
          <cell r="G149" t="str">
            <v>Old Dist Ops Somerville</v>
          </cell>
          <cell r="H149" t="str">
            <v>120</v>
          </cell>
          <cell r="I149" t="str">
            <v>BT</v>
          </cell>
          <cell r="J149">
            <v>434666.18</v>
          </cell>
          <cell r="K149">
            <v>13668.15</v>
          </cell>
        </row>
        <row r="150">
          <cell r="A150" t="str">
            <v>O&amp;M</v>
          </cell>
          <cell r="B150" t="str">
            <v>Driscoll,Daniel C</v>
          </cell>
          <cell r="C150">
            <v>16105</v>
          </cell>
          <cell r="D150" t="str">
            <v>16105</v>
          </cell>
          <cell r="E150" t="str">
            <v>Old Dist Ops Somerville</v>
          </cell>
          <cell r="F150" t="str">
            <v>Electric Operations</v>
          </cell>
          <cell r="G150" t="str">
            <v>Old Dist Ops Somerville</v>
          </cell>
          <cell r="H150" t="str">
            <v>120</v>
          </cell>
          <cell r="I150" t="str">
            <v>BT</v>
          </cell>
          <cell r="L150">
            <v>17.649999999999999</v>
          </cell>
        </row>
        <row r="151">
          <cell r="A151" t="str">
            <v>CAP</v>
          </cell>
          <cell r="B151" t="str">
            <v>Driscoll,Daniel C</v>
          </cell>
          <cell r="C151">
            <v>16105</v>
          </cell>
          <cell r="D151" t="str">
            <v>16105</v>
          </cell>
          <cell r="E151" t="str">
            <v>Distribution Operations Somer</v>
          </cell>
          <cell r="F151" t="str">
            <v>Electric Operations</v>
          </cell>
          <cell r="G151" t="str">
            <v>Old Dist Ops Somerville</v>
          </cell>
          <cell r="H151" t="str">
            <v>120</v>
          </cell>
          <cell r="I151" t="str">
            <v>CB</v>
          </cell>
          <cell r="J151">
            <v>165149.31</v>
          </cell>
        </row>
        <row r="152">
          <cell r="A152" t="str">
            <v>CAP</v>
          </cell>
          <cell r="B152" t="str">
            <v>Driscoll,Daniel C</v>
          </cell>
          <cell r="C152">
            <v>16105</v>
          </cell>
          <cell r="D152" t="str">
            <v>16105</v>
          </cell>
          <cell r="E152" t="str">
            <v>Old Dist Ops Somerville</v>
          </cell>
          <cell r="F152" t="str">
            <v>Electric Operations</v>
          </cell>
          <cell r="G152" t="str">
            <v>Old Dist Ops Somerville</v>
          </cell>
          <cell r="H152" t="str">
            <v>120</v>
          </cell>
          <cell r="I152" t="str">
            <v>CB</v>
          </cell>
          <cell r="K152">
            <v>7779.22</v>
          </cell>
          <cell r="L152">
            <v>50.9</v>
          </cell>
        </row>
        <row r="153">
          <cell r="A153" t="str">
            <v>CAP</v>
          </cell>
          <cell r="B153" t="str">
            <v>Driscoll,Daniel C</v>
          </cell>
          <cell r="C153">
            <v>16105</v>
          </cell>
          <cell r="D153" t="str">
            <v>16105</v>
          </cell>
          <cell r="E153" t="str">
            <v>Distribution Operations Somer</v>
          </cell>
          <cell r="F153" t="str">
            <v>Electric Operations</v>
          </cell>
          <cell r="G153" t="str">
            <v>Old Dist Ops Somerville</v>
          </cell>
          <cell r="H153" t="str">
            <v>120</v>
          </cell>
          <cell r="I153" t="str">
            <v>CI</v>
          </cell>
          <cell r="J153">
            <v>203046.25</v>
          </cell>
          <cell r="M153">
            <v>169.19</v>
          </cell>
        </row>
        <row r="154">
          <cell r="A154" t="str">
            <v>CAP</v>
          </cell>
          <cell r="B154" t="str">
            <v>Driscoll,Daniel C</v>
          </cell>
          <cell r="C154">
            <v>16105</v>
          </cell>
          <cell r="D154" t="str">
            <v>16105</v>
          </cell>
          <cell r="E154" t="str">
            <v>Old Dist Ops Somerville</v>
          </cell>
          <cell r="F154" t="str">
            <v>Electric Operations</v>
          </cell>
          <cell r="G154" t="str">
            <v>Old Dist Ops Somerville</v>
          </cell>
          <cell r="H154" t="str">
            <v>120</v>
          </cell>
          <cell r="I154" t="str">
            <v>CI</v>
          </cell>
          <cell r="K154">
            <v>38799.410000000003</v>
          </cell>
          <cell r="M154">
            <v>641</v>
          </cell>
        </row>
        <row r="155">
          <cell r="A155" t="str">
            <v>CAP</v>
          </cell>
          <cell r="B155" t="str">
            <v>Driscoll,Daniel C</v>
          </cell>
          <cell r="C155">
            <v>16105</v>
          </cell>
          <cell r="D155" t="str">
            <v>16105</v>
          </cell>
          <cell r="E155" t="str">
            <v>Distribution Operations Somer</v>
          </cell>
          <cell r="F155" t="str">
            <v>Electric Operations</v>
          </cell>
          <cell r="G155" t="str">
            <v>Old Dist Ops Somerville</v>
          </cell>
          <cell r="H155" t="str">
            <v>120</v>
          </cell>
          <cell r="I155" t="str">
            <v>CL</v>
          </cell>
          <cell r="J155">
            <v>377292.03</v>
          </cell>
        </row>
        <row r="156">
          <cell r="A156" t="str">
            <v>CAP</v>
          </cell>
          <cell r="B156" t="str">
            <v>Driscoll,Daniel C</v>
          </cell>
          <cell r="C156">
            <v>16105</v>
          </cell>
          <cell r="D156" t="str">
            <v>16105</v>
          </cell>
          <cell r="E156" t="str">
            <v>Old Dist Ops Somerville</v>
          </cell>
          <cell r="F156" t="str">
            <v>Electric Operations</v>
          </cell>
          <cell r="G156" t="str">
            <v>Old Dist Ops Somerville</v>
          </cell>
          <cell r="H156" t="str">
            <v>120</v>
          </cell>
          <cell r="I156" t="str">
            <v>CL</v>
          </cell>
          <cell r="K156">
            <v>18130.759999999998</v>
          </cell>
          <cell r="L156">
            <v>115.68</v>
          </cell>
        </row>
        <row r="157">
          <cell r="A157" t="str">
            <v>CAP</v>
          </cell>
          <cell r="B157" t="str">
            <v>Driscoll,Daniel C</v>
          </cell>
          <cell r="C157">
            <v>16105</v>
          </cell>
          <cell r="D157" t="str">
            <v>16105</v>
          </cell>
          <cell r="E157" t="str">
            <v>Distribution Operations Somer</v>
          </cell>
          <cell r="F157" t="str">
            <v>Electric Operations</v>
          </cell>
          <cell r="G157" t="str">
            <v>Old Dist Ops Somerville</v>
          </cell>
          <cell r="H157" t="str">
            <v>120</v>
          </cell>
          <cell r="I157" t="str">
            <v>CM</v>
          </cell>
          <cell r="J157">
            <v>742414.19</v>
          </cell>
        </row>
        <row r="158">
          <cell r="A158" t="str">
            <v>CAP</v>
          </cell>
          <cell r="B158" t="str">
            <v>Driscoll,Daniel C</v>
          </cell>
          <cell r="C158">
            <v>16105</v>
          </cell>
          <cell r="D158" t="str">
            <v>16105</v>
          </cell>
          <cell r="E158" t="str">
            <v>Old Dist Ops Somerville</v>
          </cell>
          <cell r="F158" t="str">
            <v>Electric Operations</v>
          </cell>
          <cell r="G158" t="str">
            <v>Old Dist Ops Somerville</v>
          </cell>
          <cell r="H158" t="str">
            <v>120</v>
          </cell>
          <cell r="I158" t="str">
            <v>CM</v>
          </cell>
          <cell r="K158">
            <v>63491.59</v>
          </cell>
          <cell r="L158">
            <v>1724.55</v>
          </cell>
        </row>
        <row r="159">
          <cell r="A159" t="str">
            <v>CAP</v>
          </cell>
          <cell r="B159" t="str">
            <v>Driscoll,Daniel C</v>
          </cell>
          <cell r="C159">
            <v>16105</v>
          </cell>
          <cell r="D159" t="str">
            <v>16105</v>
          </cell>
          <cell r="E159" t="str">
            <v>Old Dist Ops Somerville</v>
          </cell>
          <cell r="F159" t="str">
            <v>Electric Operations</v>
          </cell>
          <cell r="G159" t="str">
            <v>Old Dist Ops Somerville</v>
          </cell>
          <cell r="H159" t="str">
            <v>120</v>
          </cell>
          <cell r="I159" t="str">
            <v>CO</v>
          </cell>
        </row>
        <row r="160">
          <cell r="A160" t="str">
            <v>CAP</v>
          </cell>
          <cell r="B160" t="str">
            <v>Driscoll,Daniel C</v>
          </cell>
          <cell r="C160">
            <v>16105</v>
          </cell>
          <cell r="D160" t="str">
            <v>16105</v>
          </cell>
          <cell r="E160" t="str">
            <v>Distribution Operations Somer</v>
          </cell>
          <cell r="F160" t="str">
            <v>Electric Operations</v>
          </cell>
          <cell r="G160" t="str">
            <v>Old Dist Ops Somerville</v>
          </cell>
          <cell r="H160" t="str">
            <v>120</v>
          </cell>
          <cell r="I160" t="str">
            <v>CT</v>
          </cell>
          <cell r="J160">
            <v>325822.92</v>
          </cell>
        </row>
        <row r="161">
          <cell r="A161" t="str">
            <v>CAP</v>
          </cell>
          <cell r="B161" t="str">
            <v>Driscoll,Daniel C</v>
          </cell>
          <cell r="C161">
            <v>16105</v>
          </cell>
          <cell r="D161" t="str">
            <v>16105</v>
          </cell>
          <cell r="E161" t="str">
            <v>Old Dist Ops Somerville</v>
          </cell>
          <cell r="F161" t="str">
            <v>Electric Operations</v>
          </cell>
          <cell r="G161" t="str">
            <v>Old Dist Ops Somerville</v>
          </cell>
          <cell r="H161" t="str">
            <v>120</v>
          </cell>
          <cell r="I161" t="str">
            <v>CT</v>
          </cell>
          <cell r="K161">
            <v>11212.95</v>
          </cell>
        </row>
        <row r="162">
          <cell r="A162" t="str">
            <v>O&amp;M</v>
          </cell>
          <cell r="B162" t="str">
            <v>Driscoll,Daniel C</v>
          </cell>
          <cell r="C162">
            <v>16105</v>
          </cell>
          <cell r="D162" t="str">
            <v>16105</v>
          </cell>
          <cell r="E162" t="str">
            <v>Distribution Operations Somer</v>
          </cell>
          <cell r="F162" t="str">
            <v>Electric Operations</v>
          </cell>
          <cell r="G162" t="str">
            <v>Old Dist Ops Somerville</v>
          </cell>
          <cell r="H162" t="str">
            <v>120</v>
          </cell>
          <cell r="I162" t="str">
            <v>IT</v>
          </cell>
          <cell r="J162">
            <v>477456.97</v>
          </cell>
          <cell r="K162">
            <v>58110.67</v>
          </cell>
        </row>
        <row r="163">
          <cell r="A163" t="str">
            <v>O&amp;M</v>
          </cell>
          <cell r="B163" t="str">
            <v>Driscoll,Daniel C</v>
          </cell>
          <cell r="C163">
            <v>16105</v>
          </cell>
          <cell r="D163" t="str">
            <v>16105</v>
          </cell>
          <cell r="E163" t="str">
            <v>Old Dist Ops Somerville</v>
          </cell>
          <cell r="F163" t="str">
            <v>Electric Operations</v>
          </cell>
          <cell r="G163" t="str">
            <v>Old Dist Ops Somerville</v>
          </cell>
          <cell r="H163" t="str">
            <v>120</v>
          </cell>
          <cell r="I163" t="str">
            <v>IT</v>
          </cell>
          <cell r="L163">
            <v>4711.1099999999997</v>
          </cell>
          <cell r="M163">
            <v>0</v>
          </cell>
        </row>
        <row r="164">
          <cell r="A164" t="str">
            <v>O&amp;M</v>
          </cell>
          <cell r="B164" t="str">
            <v>Driscoll,Daniel C</v>
          </cell>
          <cell r="C164">
            <v>16105</v>
          </cell>
          <cell r="D164" t="str">
            <v>16105</v>
          </cell>
          <cell r="E164" t="str">
            <v>Distribution Operations Somer</v>
          </cell>
          <cell r="F164" t="str">
            <v>Electric Operations</v>
          </cell>
          <cell r="G164" t="str">
            <v>Old Dist Ops Somerville</v>
          </cell>
          <cell r="H164" t="str">
            <v>120</v>
          </cell>
          <cell r="I164" t="str">
            <v>LT</v>
          </cell>
          <cell r="J164">
            <v>1159078.3799999999</v>
          </cell>
          <cell r="K164">
            <v>39865.96</v>
          </cell>
        </row>
        <row r="165">
          <cell r="A165" t="str">
            <v>O&amp;M</v>
          </cell>
          <cell r="B165" t="str">
            <v>Driscoll,Daniel C</v>
          </cell>
          <cell r="C165">
            <v>16105</v>
          </cell>
          <cell r="D165" t="str">
            <v>16105</v>
          </cell>
          <cell r="E165" t="str">
            <v>Old Dist Ops Somerville</v>
          </cell>
          <cell r="F165" t="str">
            <v>Electric Operations</v>
          </cell>
          <cell r="G165" t="str">
            <v>Old Dist Ops Somerville</v>
          </cell>
          <cell r="H165" t="str">
            <v>120</v>
          </cell>
          <cell r="I165" t="str">
            <v>LT</v>
          </cell>
          <cell r="L165">
            <v>51.68</v>
          </cell>
        </row>
        <row r="166">
          <cell r="A166" t="str">
            <v>O&amp;M</v>
          </cell>
          <cell r="B166" t="str">
            <v>Driscoll,Daniel C</v>
          </cell>
          <cell r="C166">
            <v>16105</v>
          </cell>
          <cell r="D166" t="str">
            <v>16105</v>
          </cell>
          <cell r="E166" t="str">
            <v>Distribution Operations Somer</v>
          </cell>
          <cell r="F166" t="str">
            <v>Electric Operations</v>
          </cell>
          <cell r="G166" t="str">
            <v>Old Dist Ops Somerville</v>
          </cell>
          <cell r="H166" t="str">
            <v>120</v>
          </cell>
          <cell r="I166" t="str">
            <v>MT</v>
          </cell>
          <cell r="J166">
            <v>100232.31</v>
          </cell>
          <cell r="K166">
            <v>4540.63</v>
          </cell>
          <cell r="M166">
            <v>3913.6</v>
          </cell>
        </row>
        <row r="167">
          <cell r="A167" t="str">
            <v>O&amp;M</v>
          </cell>
          <cell r="B167" t="str">
            <v>Driscoll,Daniel C</v>
          </cell>
          <cell r="C167">
            <v>16105</v>
          </cell>
          <cell r="D167" t="str">
            <v>16105</v>
          </cell>
          <cell r="E167" t="str">
            <v>Old Dist Ops Somerville</v>
          </cell>
          <cell r="F167" t="str">
            <v>Electric Operations</v>
          </cell>
          <cell r="G167" t="str">
            <v>Old Dist Ops Somerville</v>
          </cell>
          <cell r="H167" t="str">
            <v>120</v>
          </cell>
          <cell r="I167" t="str">
            <v>MT</v>
          </cell>
        </row>
        <row r="168">
          <cell r="A168" t="str">
            <v>O&amp;M</v>
          </cell>
          <cell r="B168" t="str">
            <v>Driscoll,Daniel C</v>
          </cell>
          <cell r="C168">
            <v>16105</v>
          </cell>
          <cell r="D168" t="str">
            <v>16105</v>
          </cell>
          <cell r="E168" t="str">
            <v>Distribution Operations Somer</v>
          </cell>
          <cell r="F168" t="str">
            <v>Electric Operations</v>
          </cell>
          <cell r="G168" t="str">
            <v>Old Dist Ops Somerville</v>
          </cell>
          <cell r="H168" t="str">
            <v>120</v>
          </cell>
          <cell r="I168" t="str">
            <v>OT</v>
          </cell>
          <cell r="J168">
            <v>20500.63</v>
          </cell>
          <cell r="K168">
            <v>6949.82</v>
          </cell>
        </row>
        <row r="169">
          <cell r="A169" t="str">
            <v>O&amp;M</v>
          </cell>
          <cell r="B169" t="str">
            <v>Driscoll,Daniel C</v>
          </cell>
          <cell r="C169">
            <v>16105</v>
          </cell>
          <cell r="D169" t="str">
            <v>16105</v>
          </cell>
          <cell r="E169" t="str">
            <v>Old Dist Ops Somerville</v>
          </cell>
          <cell r="F169" t="str">
            <v>Electric Operations</v>
          </cell>
          <cell r="G169" t="str">
            <v>Old Dist Ops Somerville</v>
          </cell>
          <cell r="H169" t="str">
            <v>120</v>
          </cell>
          <cell r="I169" t="str">
            <v>OT</v>
          </cell>
          <cell r="L169">
            <v>-25.67</v>
          </cell>
        </row>
        <row r="170">
          <cell r="A170" t="str">
            <v>O&amp;M</v>
          </cell>
          <cell r="B170" t="str">
            <v>Driscoll,Daniel C</v>
          </cell>
          <cell r="C170">
            <v>16105</v>
          </cell>
          <cell r="D170" t="str">
            <v>16105</v>
          </cell>
          <cell r="E170" t="str">
            <v>Distribution Operations Somer</v>
          </cell>
          <cell r="F170" t="str">
            <v>Electric Operations</v>
          </cell>
          <cell r="G170" t="str">
            <v>Old Dist Ops Somerville</v>
          </cell>
          <cell r="H170" t="str">
            <v>120</v>
          </cell>
          <cell r="I170" t="str">
            <v>TT</v>
          </cell>
          <cell r="J170">
            <v>756972.45</v>
          </cell>
          <cell r="K170">
            <v>31606.54</v>
          </cell>
        </row>
        <row r="171">
          <cell r="A171" t="str">
            <v>O&amp;M</v>
          </cell>
          <cell r="B171" t="str">
            <v>Driscoll,Daniel C</v>
          </cell>
          <cell r="C171">
            <v>16105</v>
          </cell>
          <cell r="D171" t="str">
            <v>16105</v>
          </cell>
          <cell r="E171" t="str">
            <v>Old Dist Ops Somerville</v>
          </cell>
          <cell r="F171" t="str">
            <v>Electric Operations</v>
          </cell>
          <cell r="G171" t="str">
            <v>Old Dist Ops Somerville</v>
          </cell>
          <cell r="H171" t="str">
            <v>120</v>
          </cell>
          <cell r="I171" t="str">
            <v>TT</v>
          </cell>
          <cell r="L171">
            <v>118.88</v>
          </cell>
        </row>
        <row r="172">
          <cell r="A172" t="str">
            <v>O&amp;M</v>
          </cell>
          <cell r="C172">
            <v>16110</v>
          </cell>
          <cell r="D172" t="str">
            <v>16110</v>
          </cell>
          <cell r="E172" t="str">
            <v>BI  - Process Mentoring</v>
          </cell>
          <cell r="H172" t="str">
            <v>120</v>
          </cell>
          <cell r="I172" t="str">
            <v>MT</v>
          </cell>
          <cell r="J172">
            <v>4634.5</v>
          </cell>
        </row>
        <row r="173">
          <cell r="A173" t="str">
            <v>O&amp;M</v>
          </cell>
          <cell r="B173" t="str">
            <v>Hallstrom,Craig A</v>
          </cell>
          <cell r="C173">
            <v>16115</v>
          </cell>
          <cell r="D173" t="str">
            <v>16115</v>
          </cell>
          <cell r="E173" t="str">
            <v>Transmission Operations Mass Ave</v>
          </cell>
          <cell r="F173" t="str">
            <v>Electric Operations</v>
          </cell>
          <cell r="G173" t="str">
            <v>Transmission Operations Mass Ave</v>
          </cell>
          <cell r="H173" t="str">
            <v>120</v>
          </cell>
          <cell r="I173" t="str">
            <v>BT</v>
          </cell>
          <cell r="J173">
            <v>82533.240000000005</v>
          </cell>
          <cell r="K173">
            <v>7880.78</v>
          </cell>
          <cell r="L173">
            <v>3259.48</v>
          </cell>
        </row>
        <row r="174">
          <cell r="A174" t="str">
            <v>O&amp;M</v>
          </cell>
          <cell r="B174" t="str">
            <v>Sullivan,Stephen T</v>
          </cell>
          <cell r="C174">
            <v>16115</v>
          </cell>
          <cell r="D174" t="str">
            <v>16115</v>
          </cell>
          <cell r="E174" t="str">
            <v>Transmission Operations Mass Ave</v>
          </cell>
          <cell r="F174" t="str">
            <v>Electric Operations</v>
          </cell>
          <cell r="G174" t="str">
            <v>BECo TRA in Comm Territory</v>
          </cell>
          <cell r="H174" t="str">
            <v>120</v>
          </cell>
          <cell r="I174" t="str">
            <v>BT</v>
          </cell>
          <cell r="J174">
            <v>82533.240000000005</v>
          </cell>
          <cell r="K174">
            <v>7880.78</v>
          </cell>
          <cell r="L174">
            <v>3259.48</v>
          </cell>
        </row>
        <row r="175">
          <cell r="A175" t="str">
            <v>CAP</v>
          </cell>
          <cell r="B175" t="str">
            <v>Hallstrom,Craig A</v>
          </cell>
          <cell r="C175">
            <v>16115</v>
          </cell>
          <cell r="D175" t="str">
            <v>16115</v>
          </cell>
          <cell r="E175" t="str">
            <v>Transmission Operations Mass Ave</v>
          </cell>
          <cell r="F175" t="str">
            <v>Electric Operations</v>
          </cell>
          <cell r="G175" t="str">
            <v>Transmission Operations Mass Ave</v>
          </cell>
          <cell r="H175" t="str">
            <v>120</v>
          </cell>
          <cell r="I175" t="str">
            <v>CB</v>
          </cell>
          <cell r="J175">
            <v>5870.01</v>
          </cell>
          <cell r="K175">
            <v>2338.25</v>
          </cell>
          <cell r="L175">
            <v>23557.87</v>
          </cell>
        </row>
        <row r="176">
          <cell r="A176" t="str">
            <v>CAP</v>
          </cell>
          <cell r="B176" t="str">
            <v>Sullivan,Stephen T</v>
          </cell>
          <cell r="C176">
            <v>16115</v>
          </cell>
          <cell r="D176" t="str">
            <v>16115</v>
          </cell>
          <cell r="E176" t="str">
            <v>Transmission Operations Mass Ave</v>
          </cell>
          <cell r="F176" t="str">
            <v>Electric Operations</v>
          </cell>
          <cell r="G176" t="str">
            <v>BECo TRA in Comm Territory</v>
          </cell>
          <cell r="H176" t="str">
            <v>120</v>
          </cell>
          <cell r="I176" t="str">
            <v>CB</v>
          </cell>
          <cell r="J176">
            <v>5870.01</v>
          </cell>
          <cell r="K176">
            <v>2338.25</v>
          </cell>
          <cell r="L176">
            <v>23557.87</v>
          </cell>
        </row>
        <row r="177">
          <cell r="A177" t="str">
            <v>CAP</v>
          </cell>
          <cell r="B177" t="str">
            <v>Hallstrom,Craig A</v>
          </cell>
          <cell r="C177">
            <v>16115</v>
          </cell>
          <cell r="D177" t="str">
            <v>16115</v>
          </cell>
          <cell r="E177" t="str">
            <v>Transmission Operations Mass Ave</v>
          </cell>
          <cell r="F177" t="str">
            <v>Electric Operations</v>
          </cell>
          <cell r="G177" t="str">
            <v>Transmission Operations Mass Ave</v>
          </cell>
          <cell r="H177" t="str">
            <v>120</v>
          </cell>
          <cell r="I177" t="str">
            <v>CI</v>
          </cell>
          <cell r="K177">
            <v>-100240.23</v>
          </cell>
          <cell r="L177">
            <v>1571820.21</v>
          </cell>
          <cell r="M177">
            <v>217.12</v>
          </cell>
        </row>
        <row r="178">
          <cell r="A178" t="str">
            <v>CAP</v>
          </cell>
          <cell r="B178" t="str">
            <v>Sullivan,Stephen T</v>
          </cell>
          <cell r="C178">
            <v>16115</v>
          </cell>
          <cell r="D178" t="str">
            <v>16115</v>
          </cell>
          <cell r="E178" t="str">
            <v>Transmission Operations Mass Ave</v>
          </cell>
          <cell r="F178" t="str">
            <v>Electric Operations</v>
          </cell>
          <cell r="G178" t="str">
            <v>BECo TRA in Comm Territory</v>
          </cell>
          <cell r="H178" t="str">
            <v>120</v>
          </cell>
          <cell r="I178" t="str">
            <v>CI</v>
          </cell>
          <cell r="K178">
            <v>-100240.23</v>
          </cell>
          <cell r="L178">
            <v>1571820.21</v>
          </cell>
          <cell r="M178">
            <v>228.96</v>
          </cell>
        </row>
        <row r="179">
          <cell r="A179" t="str">
            <v>CAP</v>
          </cell>
          <cell r="B179" t="str">
            <v>Hallstrom,Craig A</v>
          </cell>
          <cell r="C179">
            <v>16115</v>
          </cell>
          <cell r="D179" t="str">
            <v>16115</v>
          </cell>
          <cell r="E179" t="str">
            <v>Transmission Operations Mass Ave</v>
          </cell>
          <cell r="F179" t="str">
            <v>Electric Operations</v>
          </cell>
          <cell r="G179" t="str">
            <v>Transmission Operations Mass Ave</v>
          </cell>
          <cell r="H179" t="str">
            <v>120</v>
          </cell>
          <cell r="I179" t="str">
            <v>CL</v>
          </cell>
          <cell r="J179">
            <v>13204.88</v>
          </cell>
          <cell r="K179">
            <v>5317.53</v>
          </cell>
          <cell r="L179">
            <v>54280.01</v>
          </cell>
        </row>
        <row r="180">
          <cell r="A180" t="str">
            <v>CAP</v>
          </cell>
          <cell r="B180" t="str">
            <v>Sullivan,Stephen T</v>
          </cell>
          <cell r="C180">
            <v>16115</v>
          </cell>
          <cell r="D180" t="str">
            <v>16115</v>
          </cell>
          <cell r="E180" t="str">
            <v>Transmission Operations Mass Ave</v>
          </cell>
          <cell r="F180" t="str">
            <v>Electric Operations</v>
          </cell>
          <cell r="G180" t="str">
            <v>BECo TRA in Comm Territory</v>
          </cell>
          <cell r="H180" t="str">
            <v>120</v>
          </cell>
          <cell r="I180" t="str">
            <v>CL</v>
          </cell>
          <cell r="J180">
            <v>13204.88</v>
          </cell>
          <cell r="K180">
            <v>5317.53</v>
          </cell>
          <cell r="L180">
            <v>54280.01</v>
          </cell>
        </row>
        <row r="181">
          <cell r="A181" t="str">
            <v>CAP</v>
          </cell>
          <cell r="B181" t="str">
            <v>Hallstrom,Craig A</v>
          </cell>
          <cell r="C181">
            <v>16115</v>
          </cell>
          <cell r="D181" t="str">
            <v>16115</v>
          </cell>
          <cell r="E181" t="str">
            <v>Transmission Operations Mass Ave</v>
          </cell>
          <cell r="F181" t="str">
            <v>Electric Operations</v>
          </cell>
          <cell r="G181" t="str">
            <v>Transmission Operations Mass Ave</v>
          </cell>
          <cell r="H181" t="str">
            <v>120</v>
          </cell>
          <cell r="I181" t="str">
            <v>CM</v>
          </cell>
          <cell r="K181">
            <v>5470.24</v>
          </cell>
          <cell r="L181">
            <v>552</v>
          </cell>
        </row>
        <row r="182">
          <cell r="A182" t="str">
            <v>CAP</v>
          </cell>
          <cell r="B182" t="str">
            <v>Sullivan,Stephen T</v>
          </cell>
          <cell r="C182">
            <v>16115</v>
          </cell>
          <cell r="D182" t="str">
            <v>16115</v>
          </cell>
          <cell r="E182" t="str">
            <v>Transmission Operations Mass Ave</v>
          </cell>
          <cell r="F182" t="str">
            <v>Electric Operations</v>
          </cell>
          <cell r="G182" t="str">
            <v>BECo TRA in Comm Territory</v>
          </cell>
          <cell r="H182" t="str">
            <v>120</v>
          </cell>
          <cell r="I182" t="str">
            <v>CM</v>
          </cell>
          <cell r="K182">
            <v>5470.24</v>
          </cell>
          <cell r="L182">
            <v>552</v>
          </cell>
        </row>
        <row r="183">
          <cell r="A183" t="str">
            <v>CAP</v>
          </cell>
          <cell r="B183" t="str">
            <v>Hallstrom,Craig A</v>
          </cell>
          <cell r="C183">
            <v>16115</v>
          </cell>
          <cell r="D183" t="str">
            <v>16115</v>
          </cell>
          <cell r="E183" t="str">
            <v>Transmission Operations Mass Ave</v>
          </cell>
          <cell r="F183" t="str">
            <v>Electric Operations</v>
          </cell>
          <cell r="G183" t="str">
            <v>Transmission Operations Mass Ave</v>
          </cell>
          <cell r="H183" t="str">
            <v>120</v>
          </cell>
          <cell r="I183" t="str">
            <v>CT</v>
          </cell>
          <cell r="K183">
            <v>2433.04</v>
          </cell>
          <cell r="L183">
            <v>19203.490000000002</v>
          </cell>
          <cell r="M183">
            <v>574.45000000000005</v>
          </cell>
        </row>
        <row r="184">
          <cell r="A184" t="str">
            <v>CAP</v>
          </cell>
          <cell r="B184" t="str">
            <v>Sullivan,Stephen T</v>
          </cell>
          <cell r="C184">
            <v>16115</v>
          </cell>
          <cell r="D184" t="str">
            <v>16115</v>
          </cell>
          <cell r="E184" t="str">
            <v>Transmission Operations Mass Ave</v>
          </cell>
          <cell r="F184" t="str">
            <v>Electric Operations</v>
          </cell>
          <cell r="G184" t="str">
            <v>BECo TRA in Comm Territory</v>
          </cell>
          <cell r="H184" t="str">
            <v>120</v>
          </cell>
          <cell r="I184" t="str">
            <v>CT</v>
          </cell>
          <cell r="K184">
            <v>2433.04</v>
          </cell>
          <cell r="L184">
            <v>19203.490000000002</v>
          </cell>
        </row>
        <row r="185">
          <cell r="A185" t="str">
            <v>O&amp;M</v>
          </cell>
          <cell r="B185" t="str">
            <v>Hallstrom,Craig A</v>
          </cell>
          <cell r="C185">
            <v>16115</v>
          </cell>
          <cell r="D185" t="str">
            <v>16115</v>
          </cell>
          <cell r="E185" t="str">
            <v>Transmission Operations Mass Ave</v>
          </cell>
          <cell r="F185" t="str">
            <v>Electric Operations</v>
          </cell>
          <cell r="G185" t="str">
            <v>Transmission Operations Mass Ave</v>
          </cell>
          <cell r="H185" t="str">
            <v>120</v>
          </cell>
          <cell r="I185" t="str">
            <v>IT</v>
          </cell>
          <cell r="J185">
            <v>288212.21000000002</v>
          </cell>
          <cell r="K185">
            <v>112883.21</v>
          </cell>
          <cell r="L185">
            <v>356801.55</v>
          </cell>
        </row>
        <row r="186">
          <cell r="A186" t="str">
            <v>O&amp;M</v>
          </cell>
          <cell r="B186" t="str">
            <v>Sullivan,Stephen T</v>
          </cell>
          <cell r="C186">
            <v>16115</v>
          </cell>
          <cell r="D186" t="str">
            <v>16115</v>
          </cell>
          <cell r="E186" t="str">
            <v>Transmission Operations Mass Ave</v>
          </cell>
          <cell r="F186" t="str">
            <v>Electric Operations</v>
          </cell>
          <cell r="G186" t="str">
            <v>BECo TRA in Comm Territory</v>
          </cell>
          <cell r="H186" t="str">
            <v>120</v>
          </cell>
          <cell r="I186" t="str">
            <v>IT</v>
          </cell>
          <cell r="J186">
            <v>288212.21000000002</v>
          </cell>
          <cell r="K186">
            <v>112883.21</v>
          </cell>
          <cell r="L186">
            <v>356801.55</v>
          </cell>
        </row>
        <row r="187">
          <cell r="A187" t="str">
            <v>O&amp;M</v>
          </cell>
          <cell r="B187" t="str">
            <v>Hallstrom,Craig A</v>
          </cell>
          <cell r="C187">
            <v>16115</v>
          </cell>
          <cell r="D187" t="str">
            <v>16115</v>
          </cell>
          <cell r="E187" t="str">
            <v>Transmission Operations Mass Ave</v>
          </cell>
          <cell r="F187" t="str">
            <v>Electric Operations</v>
          </cell>
          <cell r="G187" t="str">
            <v>Transmission Operations Mass Ave</v>
          </cell>
          <cell r="H187" t="str">
            <v>120</v>
          </cell>
          <cell r="I187" t="str">
            <v>LT</v>
          </cell>
          <cell r="J187">
            <v>223554.21</v>
          </cell>
          <cell r="K187">
            <v>23406.27</v>
          </cell>
          <cell r="L187">
            <v>9390.36</v>
          </cell>
        </row>
        <row r="188">
          <cell r="A188" t="str">
            <v>O&amp;M</v>
          </cell>
          <cell r="B188" t="str">
            <v>Sullivan,Stephen T</v>
          </cell>
          <cell r="C188">
            <v>16115</v>
          </cell>
          <cell r="D188" t="str">
            <v>16115</v>
          </cell>
          <cell r="E188" t="str">
            <v>Transmission Operations Mass Ave</v>
          </cell>
          <cell r="F188" t="str">
            <v>Electric Operations</v>
          </cell>
          <cell r="G188" t="str">
            <v>BECo TRA in Comm Territory</v>
          </cell>
          <cell r="H188" t="str">
            <v>120</v>
          </cell>
          <cell r="I188" t="str">
            <v>LT</v>
          </cell>
          <cell r="J188">
            <v>223554.21</v>
          </cell>
          <cell r="K188">
            <v>23406.27</v>
          </cell>
          <cell r="L188">
            <v>9390.36</v>
          </cell>
        </row>
        <row r="189">
          <cell r="A189" t="str">
            <v>O&amp;M</v>
          </cell>
          <cell r="B189" t="str">
            <v>Hallstrom,Craig A</v>
          </cell>
          <cell r="C189">
            <v>16115</v>
          </cell>
          <cell r="D189" t="str">
            <v>16115</v>
          </cell>
          <cell r="E189" t="str">
            <v>Transmission Operations Mass Ave</v>
          </cell>
          <cell r="F189" t="str">
            <v>Electric Operations</v>
          </cell>
          <cell r="G189" t="str">
            <v>Transmission Operations Mass Ave</v>
          </cell>
          <cell r="H189" t="str">
            <v>120</v>
          </cell>
          <cell r="I189" t="str">
            <v>MT</v>
          </cell>
          <cell r="J189">
            <v>13128.51</v>
          </cell>
          <cell r="K189">
            <v>4358.53</v>
          </cell>
          <cell r="L189">
            <v>5977.09</v>
          </cell>
          <cell r="M189">
            <v>-417.01</v>
          </cell>
        </row>
        <row r="190">
          <cell r="A190" t="str">
            <v>O&amp;M</v>
          </cell>
          <cell r="B190" t="str">
            <v>Sullivan,Stephen T</v>
          </cell>
          <cell r="C190">
            <v>16115</v>
          </cell>
          <cell r="D190" t="str">
            <v>16115</v>
          </cell>
          <cell r="E190" t="str">
            <v>Transmission Operations Mass Ave</v>
          </cell>
          <cell r="F190" t="str">
            <v>Electric Operations</v>
          </cell>
          <cell r="G190" t="str">
            <v>BECo TRA in Comm Territory</v>
          </cell>
          <cell r="H190" t="str">
            <v>120</v>
          </cell>
          <cell r="I190" t="str">
            <v>MT</v>
          </cell>
          <cell r="J190">
            <v>13128.51</v>
          </cell>
          <cell r="K190">
            <v>4358.53</v>
          </cell>
          <cell r="L190">
            <v>5977.09</v>
          </cell>
          <cell r="M190">
            <v>2.37</v>
          </cell>
        </row>
        <row r="191">
          <cell r="A191" t="str">
            <v>O&amp;M</v>
          </cell>
          <cell r="B191" t="str">
            <v>Hallstrom,Craig A</v>
          </cell>
          <cell r="C191">
            <v>16115</v>
          </cell>
          <cell r="D191" t="str">
            <v>16115</v>
          </cell>
          <cell r="E191" t="str">
            <v>Transmission Operations Mass Ave</v>
          </cell>
          <cell r="F191" t="str">
            <v>Electric Operations</v>
          </cell>
          <cell r="G191" t="str">
            <v>Transmission Operations Mass Ave</v>
          </cell>
          <cell r="H191" t="str">
            <v>120</v>
          </cell>
          <cell r="I191" t="str">
            <v>OT</v>
          </cell>
          <cell r="J191">
            <v>129567.93</v>
          </cell>
          <cell r="K191">
            <v>18351.11</v>
          </cell>
          <cell r="L191">
            <v>467.71</v>
          </cell>
        </row>
        <row r="192">
          <cell r="A192" t="str">
            <v>O&amp;M</v>
          </cell>
          <cell r="B192" t="str">
            <v>Sullivan,Stephen T</v>
          </cell>
          <cell r="C192">
            <v>16115</v>
          </cell>
          <cell r="D192" t="str">
            <v>16115</v>
          </cell>
          <cell r="E192" t="str">
            <v>Transmission Operations Mass Ave</v>
          </cell>
          <cell r="F192" t="str">
            <v>Electric Operations</v>
          </cell>
          <cell r="G192" t="str">
            <v>BECo TRA in Comm Territory</v>
          </cell>
          <cell r="H192" t="str">
            <v>120</v>
          </cell>
          <cell r="I192" t="str">
            <v>OT</v>
          </cell>
          <cell r="J192">
            <v>129567.93</v>
          </cell>
          <cell r="K192">
            <v>18351.11</v>
          </cell>
          <cell r="L192">
            <v>467.71</v>
          </cell>
        </row>
        <row r="193">
          <cell r="A193" t="str">
            <v>O&amp;M</v>
          </cell>
          <cell r="B193" t="str">
            <v>Hallstrom,Craig A</v>
          </cell>
          <cell r="C193">
            <v>16115</v>
          </cell>
          <cell r="D193" t="str">
            <v>16115</v>
          </cell>
          <cell r="E193" t="str">
            <v>Transmission Operations Mass Ave</v>
          </cell>
          <cell r="F193" t="str">
            <v>Electric Operations</v>
          </cell>
          <cell r="G193" t="str">
            <v>Transmission Operations Mass Ave</v>
          </cell>
          <cell r="H193" t="str">
            <v>120</v>
          </cell>
          <cell r="I193" t="str">
            <v>TT</v>
          </cell>
          <cell r="J193">
            <v>34355.199999999997</v>
          </cell>
          <cell r="K193">
            <v>1799.5</v>
          </cell>
          <cell r="L193">
            <v>979.82</v>
          </cell>
          <cell r="M193">
            <v>2099.5</v>
          </cell>
        </row>
        <row r="194">
          <cell r="A194" t="str">
            <v>O&amp;M</v>
          </cell>
          <cell r="B194" t="str">
            <v>Sullivan,Stephen T</v>
          </cell>
          <cell r="C194">
            <v>16115</v>
          </cell>
          <cell r="D194" t="str">
            <v>16115</v>
          </cell>
          <cell r="E194" t="str">
            <v>Transmission Operations Mass Ave</v>
          </cell>
          <cell r="F194" t="str">
            <v>Electric Operations</v>
          </cell>
          <cell r="G194" t="str">
            <v>BECo TRA in Comm Territory</v>
          </cell>
          <cell r="H194" t="str">
            <v>120</v>
          </cell>
          <cell r="I194" t="str">
            <v>TT</v>
          </cell>
          <cell r="J194">
            <v>34355.199999999997</v>
          </cell>
          <cell r="K194">
            <v>1799.5</v>
          </cell>
          <cell r="L194">
            <v>979.82</v>
          </cell>
          <cell r="M194">
            <v>19845.2</v>
          </cell>
        </row>
        <row r="195">
          <cell r="A195" t="str">
            <v>O&amp;M</v>
          </cell>
          <cell r="C195">
            <v>16120</v>
          </cell>
          <cell r="D195" t="str">
            <v>16120</v>
          </cell>
          <cell r="E195" t="str">
            <v>Transmission Operations Somer</v>
          </cell>
          <cell r="H195" t="str">
            <v>120</v>
          </cell>
          <cell r="I195" t="str">
            <v>BT</v>
          </cell>
          <cell r="J195">
            <v>47620.72</v>
          </cell>
          <cell r="K195">
            <v>77.400000000000006</v>
          </cell>
          <cell r="L195">
            <v>1304.27</v>
          </cell>
        </row>
        <row r="196">
          <cell r="A196" t="str">
            <v>CAP</v>
          </cell>
          <cell r="C196">
            <v>16120</v>
          </cell>
          <cell r="D196" t="str">
            <v>16120</v>
          </cell>
          <cell r="E196" t="str">
            <v>Transmission Operations Somer</v>
          </cell>
          <cell r="H196" t="str">
            <v>120</v>
          </cell>
          <cell r="I196" t="str">
            <v>CB</v>
          </cell>
          <cell r="J196">
            <v>1588.4</v>
          </cell>
          <cell r="L196">
            <v>125.48</v>
          </cell>
          <cell r="M196">
            <v>24.4</v>
          </cell>
        </row>
        <row r="197">
          <cell r="A197" t="str">
            <v>CAP</v>
          </cell>
          <cell r="C197">
            <v>16120</v>
          </cell>
          <cell r="D197" t="str">
            <v>16120</v>
          </cell>
          <cell r="E197" t="str">
            <v>Transmission Operations Somer</v>
          </cell>
          <cell r="H197" t="str">
            <v>120</v>
          </cell>
          <cell r="I197" t="str">
            <v>CI</v>
          </cell>
          <cell r="J197">
            <v>83017.48</v>
          </cell>
          <cell r="K197">
            <v>0</v>
          </cell>
          <cell r="L197">
            <v>26369.03</v>
          </cell>
        </row>
        <row r="198">
          <cell r="A198" t="str">
            <v>CAP</v>
          </cell>
          <cell r="C198">
            <v>16120</v>
          </cell>
          <cell r="D198" t="str">
            <v>16120</v>
          </cell>
          <cell r="E198" t="str">
            <v>Transmission Operations Somer</v>
          </cell>
          <cell r="H198" t="str">
            <v>120</v>
          </cell>
          <cell r="I198" t="str">
            <v>CL</v>
          </cell>
          <cell r="J198">
            <v>3611.45</v>
          </cell>
          <cell r="L198">
            <v>285.2</v>
          </cell>
        </row>
        <row r="199">
          <cell r="A199" t="str">
            <v>CAP</v>
          </cell>
          <cell r="C199">
            <v>16120</v>
          </cell>
          <cell r="D199" t="str">
            <v>16120</v>
          </cell>
          <cell r="E199" t="str">
            <v>Transmission Operations Somer</v>
          </cell>
          <cell r="H199" t="str">
            <v>120</v>
          </cell>
          <cell r="I199" t="str">
            <v>CT</v>
          </cell>
          <cell r="J199">
            <v>3176.82</v>
          </cell>
          <cell r="K199">
            <v>427.79</v>
          </cell>
          <cell r="L199">
            <v>356.49</v>
          </cell>
          <cell r="M199">
            <v>806.95</v>
          </cell>
        </row>
        <row r="200">
          <cell r="A200" t="str">
            <v>O&amp;M</v>
          </cell>
          <cell r="C200">
            <v>16120</v>
          </cell>
          <cell r="D200" t="str">
            <v>16120</v>
          </cell>
          <cell r="E200" t="str">
            <v>Transmission Operations Somer</v>
          </cell>
          <cell r="H200" t="str">
            <v>120</v>
          </cell>
          <cell r="I200" t="str">
            <v>IT</v>
          </cell>
          <cell r="J200">
            <v>109512.68</v>
          </cell>
          <cell r="K200">
            <v>12.43</v>
          </cell>
          <cell r="L200">
            <v>25132.6</v>
          </cell>
        </row>
        <row r="201">
          <cell r="A201" t="str">
            <v>O&amp;M</v>
          </cell>
          <cell r="C201">
            <v>16120</v>
          </cell>
          <cell r="D201" t="str">
            <v>16120</v>
          </cell>
          <cell r="E201" t="str">
            <v>Transmission Operations Somer</v>
          </cell>
          <cell r="H201" t="str">
            <v>120</v>
          </cell>
          <cell r="I201" t="str">
            <v>LT</v>
          </cell>
          <cell r="J201">
            <v>134660.9</v>
          </cell>
          <cell r="K201">
            <v>993.48</v>
          </cell>
          <cell r="L201">
            <v>3726.59</v>
          </cell>
        </row>
        <row r="202">
          <cell r="A202" t="str">
            <v>O&amp;M</v>
          </cell>
          <cell r="C202">
            <v>16120</v>
          </cell>
          <cell r="D202" t="str">
            <v>16120</v>
          </cell>
          <cell r="E202" t="str">
            <v>Transmission Operations Somer</v>
          </cell>
          <cell r="H202" t="str">
            <v>120</v>
          </cell>
          <cell r="I202" t="str">
            <v>MT</v>
          </cell>
          <cell r="J202">
            <v>191.05</v>
          </cell>
          <cell r="K202">
            <v>122.7</v>
          </cell>
          <cell r="L202">
            <v>0</v>
          </cell>
          <cell r="M202">
            <v>-30.82</v>
          </cell>
        </row>
        <row r="203">
          <cell r="A203" t="str">
            <v>O&amp;M</v>
          </cell>
          <cell r="C203">
            <v>16120</v>
          </cell>
          <cell r="D203" t="str">
            <v>16120</v>
          </cell>
          <cell r="E203" t="str">
            <v>Transmission Operations Somer</v>
          </cell>
          <cell r="H203" t="str">
            <v>120</v>
          </cell>
          <cell r="I203" t="str">
            <v>OT</v>
          </cell>
          <cell r="J203">
            <v>-138309.81</v>
          </cell>
        </row>
        <row r="204">
          <cell r="A204" t="str">
            <v>O&amp;M</v>
          </cell>
          <cell r="C204">
            <v>16120</v>
          </cell>
          <cell r="D204" t="str">
            <v>16120</v>
          </cell>
          <cell r="E204" t="str">
            <v>Transmission Operations Somer</v>
          </cell>
          <cell r="H204" t="str">
            <v>120</v>
          </cell>
          <cell r="I204" t="str">
            <v>TT</v>
          </cell>
          <cell r="J204">
            <v>101687.15</v>
          </cell>
          <cell r="K204">
            <v>1877.04</v>
          </cell>
          <cell r="L204">
            <v>1125.3800000000001</v>
          </cell>
          <cell r="M204">
            <v>2931</v>
          </cell>
        </row>
        <row r="205">
          <cell r="A205" t="str">
            <v>O&amp;M</v>
          </cell>
          <cell r="B205" t="str">
            <v>Tzimorangas,John G</v>
          </cell>
          <cell r="C205">
            <v>16125</v>
          </cell>
          <cell r="D205" t="str">
            <v>16125</v>
          </cell>
          <cell r="E205" t="str">
            <v>Distribution Operations Camb</v>
          </cell>
          <cell r="F205" t="str">
            <v>Electric Operations</v>
          </cell>
          <cell r="G205" t="str">
            <v>OLD Distribution Operations Camb</v>
          </cell>
          <cell r="H205" t="str">
            <v>120</v>
          </cell>
          <cell r="I205" t="str">
            <v>BT</v>
          </cell>
          <cell r="J205">
            <v>16159.3</v>
          </cell>
          <cell r="K205">
            <v>458.33</v>
          </cell>
        </row>
        <row r="206">
          <cell r="A206" t="str">
            <v>CAP</v>
          </cell>
          <cell r="B206" t="str">
            <v>Tzimorangas,John G</v>
          </cell>
          <cell r="C206">
            <v>16125</v>
          </cell>
          <cell r="D206" t="str">
            <v>16125</v>
          </cell>
          <cell r="E206" t="str">
            <v>Distribution Operations Camb</v>
          </cell>
          <cell r="F206" t="str">
            <v>Electric Operations</v>
          </cell>
          <cell r="G206" t="str">
            <v>OLD Distribution Operations Camb</v>
          </cell>
          <cell r="H206" t="str">
            <v>120</v>
          </cell>
          <cell r="I206" t="str">
            <v>CB</v>
          </cell>
          <cell r="J206">
            <v>-61.050000000000082</v>
          </cell>
          <cell r="K206">
            <v>1153.8399999999999</v>
          </cell>
          <cell r="M206">
            <v>569.5</v>
          </cell>
        </row>
        <row r="207">
          <cell r="A207" t="str">
            <v>CAP</v>
          </cell>
          <cell r="B207" t="str">
            <v>Tzimorangas,John G</v>
          </cell>
          <cell r="C207">
            <v>16125</v>
          </cell>
          <cell r="D207" t="str">
            <v>16125</v>
          </cell>
          <cell r="E207" t="str">
            <v>Distribution Operations Camb</v>
          </cell>
          <cell r="F207" t="str">
            <v>Electric Operations</v>
          </cell>
          <cell r="G207" t="str">
            <v>OLD Distribution Operations Camb</v>
          </cell>
          <cell r="H207" t="str">
            <v>120</v>
          </cell>
          <cell r="I207" t="str">
            <v>CI</v>
          </cell>
          <cell r="J207">
            <v>0.2</v>
          </cell>
          <cell r="K207">
            <v>5700.41</v>
          </cell>
        </row>
        <row r="208">
          <cell r="A208" t="str">
            <v>CAP</v>
          </cell>
          <cell r="B208" t="str">
            <v>Tzimorangas,John G</v>
          </cell>
          <cell r="C208">
            <v>16125</v>
          </cell>
          <cell r="D208" t="str">
            <v>16125</v>
          </cell>
          <cell r="E208" t="str">
            <v>OLD Distribution Operations Camb</v>
          </cell>
          <cell r="F208" t="str">
            <v>Electric Operations</v>
          </cell>
          <cell r="G208" t="str">
            <v>OLD Distribution Operations Camb</v>
          </cell>
          <cell r="H208" t="str">
            <v>120</v>
          </cell>
          <cell r="I208" t="str">
            <v>CI</v>
          </cell>
          <cell r="L208">
            <v>0</v>
          </cell>
        </row>
        <row r="209">
          <cell r="A209" t="str">
            <v>CAP</v>
          </cell>
          <cell r="B209" t="str">
            <v>Tzimorangas,John G</v>
          </cell>
          <cell r="C209">
            <v>16125</v>
          </cell>
          <cell r="D209" t="str">
            <v>16125</v>
          </cell>
          <cell r="E209" t="str">
            <v>Distribution Operations Camb</v>
          </cell>
          <cell r="F209" t="str">
            <v>Electric Operations</v>
          </cell>
          <cell r="G209" t="str">
            <v>OLD Distribution Operations Camb</v>
          </cell>
          <cell r="H209" t="str">
            <v>120</v>
          </cell>
          <cell r="I209" t="str">
            <v>CL</v>
          </cell>
          <cell r="J209">
            <v>-119.94</v>
          </cell>
          <cell r="K209">
            <v>2746.24</v>
          </cell>
        </row>
        <row r="210">
          <cell r="A210" t="str">
            <v>CAP</v>
          </cell>
          <cell r="B210" t="str">
            <v>Tzimorangas,John G</v>
          </cell>
          <cell r="C210">
            <v>16125</v>
          </cell>
          <cell r="D210" t="str">
            <v>16125</v>
          </cell>
          <cell r="E210" t="str">
            <v>Distribution Operations Camb</v>
          </cell>
          <cell r="F210" t="str">
            <v>Electric Operations</v>
          </cell>
          <cell r="G210" t="str">
            <v>OLD Distribution Operations Camb</v>
          </cell>
          <cell r="H210" t="str">
            <v>120</v>
          </cell>
          <cell r="I210" t="str">
            <v>CM</v>
          </cell>
          <cell r="J210">
            <v>5830.84</v>
          </cell>
        </row>
        <row r="211">
          <cell r="A211" t="str">
            <v>CAP</v>
          </cell>
          <cell r="B211" t="str">
            <v>Tzimorangas,John G</v>
          </cell>
          <cell r="C211">
            <v>16125</v>
          </cell>
          <cell r="D211" t="str">
            <v>16125</v>
          </cell>
          <cell r="E211" t="str">
            <v>Distribution Operations Camb</v>
          </cell>
          <cell r="F211" t="str">
            <v>Electric Operations</v>
          </cell>
          <cell r="G211" t="str">
            <v>OLD Distribution Operations Camb</v>
          </cell>
          <cell r="H211" t="str">
            <v>120</v>
          </cell>
          <cell r="I211" t="str">
            <v>CT</v>
          </cell>
          <cell r="J211">
            <v>7621.57</v>
          </cell>
          <cell r="K211">
            <v>2011</v>
          </cell>
        </row>
        <row r="212">
          <cell r="A212" t="str">
            <v>O&amp;M</v>
          </cell>
          <cell r="B212" t="str">
            <v>Tzimorangas,John G</v>
          </cell>
          <cell r="C212">
            <v>16125</v>
          </cell>
          <cell r="D212" t="str">
            <v>16125</v>
          </cell>
          <cell r="E212" t="str">
            <v>Distribution Operations Camb</v>
          </cell>
          <cell r="F212" t="str">
            <v>Electric Operations</v>
          </cell>
          <cell r="G212" t="str">
            <v>OLD Distribution Operations Camb</v>
          </cell>
          <cell r="H212" t="str">
            <v>120</v>
          </cell>
          <cell r="I212" t="str">
            <v>IT</v>
          </cell>
          <cell r="J212">
            <v>7776.87</v>
          </cell>
          <cell r="K212">
            <v>11501.56</v>
          </cell>
        </row>
        <row r="213">
          <cell r="A213" t="str">
            <v>O&amp;M</v>
          </cell>
          <cell r="B213" t="str">
            <v>Tzimorangas,John G</v>
          </cell>
          <cell r="C213">
            <v>16125</v>
          </cell>
          <cell r="D213" t="str">
            <v>16125</v>
          </cell>
          <cell r="E213" t="str">
            <v>Distribution Operations Camb</v>
          </cell>
          <cell r="F213" t="str">
            <v>Electric Operations</v>
          </cell>
          <cell r="G213" t="str">
            <v>OLD Distribution Operations Camb</v>
          </cell>
          <cell r="H213" t="str">
            <v>120</v>
          </cell>
          <cell r="I213" t="str">
            <v>LT</v>
          </cell>
          <cell r="J213">
            <v>45934.33</v>
          </cell>
          <cell r="K213">
            <v>1309.52</v>
          </cell>
        </row>
        <row r="214">
          <cell r="A214" t="str">
            <v>O&amp;M</v>
          </cell>
          <cell r="B214" t="str">
            <v>Tzimorangas,John G</v>
          </cell>
          <cell r="C214">
            <v>16125</v>
          </cell>
          <cell r="D214" t="str">
            <v>16125</v>
          </cell>
          <cell r="E214" t="str">
            <v>Distribution Operations Camb</v>
          </cell>
          <cell r="F214" t="str">
            <v>Electric Operations</v>
          </cell>
          <cell r="G214" t="str">
            <v>OLD Distribution Operations Camb</v>
          </cell>
          <cell r="H214" t="str">
            <v>120</v>
          </cell>
          <cell r="I214" t="str">
            <v>MT</v>
          </cell>
          <cell r="J214">
            <v>7375</v>
          </cell>
          <cell r="M214">
            <v>0</v>
          </cell>
        </row>
        <row r="215">
          <cell r="A215" t="str">
            <v>O&amp;M</v>
          </cell>
          <cell r="B215" t="str">
            <v>Tzimorangas,John G</v>
          </cell>
          <cell r="C215">
            <v>16125</v>
          </cell>
          <cell r="D215" t="str">
            <v>16125</v>
          </cell>
          <cell r="E215" t="str">
            <v>Distribution Operations Camb</v>
          </cell>
          <cell r="F215" t="str">
            <v>Electric Operations</v>
          </cell>
          <cell r="G215" t="str">
            <v>OLD Distribution Operations Camb</v>
          </cell>
          <cell r="H215" t="str">
            <v>120</v>
          </cell>
          <cell r="I215" t="str">
            <v>OT</v>
          </cell>
          <cell r="J215">
            <v>17985.18</v>
          </cell>
          <cell r="K215">
            <v>0</v>
          </cell>
        </row>
        <row r="216">
          <cell r="A216" t="str">
            <v>O&amp;M</v>
          </cell>
          <cell r="B216" t="str">
            <v>Tzimorangas,John G</v>
          </cell>
          <cell r="C216">
            <v>16125</v>
          </cell>
          <cell r="D216" t="str">
            <v>16125</v>
          </cell>
          <cell r="E216" t="str">
            <v>Distribution Operations Camb</v>
          </cell>
          <cell r="F216" t="str">
            <v>Electric Operations</v>
          </cell>
          <cell r="G216" t="str">
            <v>OLD Distribution Operations Camb</v>
          </cell>
          <cell r="H216" t="str">
            <v>120</v>
          </cell>
          <cell r="I216" t="str">
            <v>TT</v>
          </cell>
          <cell r="J216">
            <v>8536.82</v>
          </cell>
          <cell r="M216">
            <v>6536.58</v>
          </cell>
        </row>
        <row r="217">
          <cell r="A217" t="str">
            <v>O&amp;M</v>
          </cell>
          <cell r="B217" t="str">
            <v>Tzimorangas,John G</v>
          </cell>
          <cell r="C217">
            <v>16125</v>
          </cell>
          <cell r="D217" t="str">
            <v>16125</v>
          </cell>
          <cell r="E217" t="str">
            <v>OLD Distribution Operations Camb</v>
          </cell>
          <cell r="F217" t="str">
            <v>Electric Operations</v>
          </cell>
          <cell r="G217" t="str">
            <v>OLD Distribution Operations Camb</v>
          </cell>
          <cell r="H217" t="str">
            <v>120</v>
          </cell>
          <cell r="I217" t="str">
            <v>TT</v>
          </cell>
          <cell r="L217">
            <v>855.36</v>
          </cell>
          <cell r="M217">
            <v>3601.05</v>
          </cell>
        </row>
        <row r="218">
          <cell r="A218" t="str">
            <v>O&amp;M</v>
          </cell>
          <cell r="B218" t="str">
            <v>Tzimorangas,John G</v>
          </cell>
          <cell r="C218">
            <v>16130</v>
          </cell>
          <cell r="D218" t="str">
            <v>16130</v>
          </cell>
          <cell r="E218" t="str">
            <v>Transmission Operations Camb</v>
          </cell>
          <cell r="F218" t="str">
            <v>Electric Operations</v>
          </cell>
          <cell r="G218" t="str">
            <v>OLD Transmission Operations Camb</v>
          </cell>
          <cell r="H218" t="str">
            <v>120</v>
          </cell>
          <cell r="I218" t="str">
            <v>IT</v>
          </cell>
          <cell r="J218">
            <v>156.84</v>
          </cell>
          <cell r="K218">
            <v>1538.23</v>
          </cell>
        </row>
        <row r="219">
          <cell r="A219" t="str">
            <v>O&amp;M</v>
          </cell>
          <cell r="B219" t="str">
            <v>Andreas,Philip B</v>
          </cell>
          <cell r="C219">
            <v>16135</v>
          </cell>
          <cell r="D219" t="str">
            <v>16135</v>
          </cell>
          <cell r="E219" t="str">
            <v>Craft School</v>
          </cell>
          <cell r="F219" t="str">
            <v>Electric Operations</v>
          </cell>
          <cell r="G219" t="str">
            <v>Craft School</v>
          </cell>
          <cell r="H219" t="str">
            <v>120</v>
          </cell>
          <cell r="I219" t="str">
            <v>BT</v>
          </cell>
          <cell r="L219">
            <v>41099.730000000003</v>
          </cell>
          <cell r="M219">
            <v>0</v>
          </cell>
        </row>
        <row r="220">
          <cell r="A220" t="str">
            <v>O&amp;M</v>
          </cell>
          <cell r="B220" t="str">
            <v>Andreas,Philip B</v>
          </cell>
          <cell r="C220">
            <v>16135</v>
          </cell>
          <cell r="D220" t="str">
            <v>16135</v>
          </cell>
          <cell r="E220" t="str">
            <v>Operations Mgr, Fram. Wlp and Wlt</v>
          </cell>
          <cell r="F220" t="str">
            <v>Electric Operations</v>
          </cell>
          <cell r="G220" t="str">
            <v>Craft School</v>
          </cell>
          <cell r="H220" t="str">
            <v>120</v>
          </cell>
          <cell r="I220" t="str">
            <v>BT</v>
          </cell>
          <cell r="J220">
            <v>201716.18</v>
          </cell>
          <cell r="K220">
            <v>1379.7</v>
          </cell>
        </row>
        <row r="221">
          <cell r="A221" t="str">
            <v>CAP</v>
          </cell>
          <cell r="B221" t="str">
            <v>Andreas,Philip B</v>
          </cell>
          <cell r="C221">
            <v>16135</v>
          </cell>
          <cell r="D221" t="str">
            <v>16135</v>
          </cell>
          <cell r="E221" t="str">
            <v>Craft School</v>
          </cell>
          <cell r="F221" t="str">
            <v>Electric Operations</v>
          </cell>
          <cell r="G221" t="str">
            <v>Craft School</v>
          </cell>
          <cell r="H221" t="str">
            <v>120</v>
          </cell>
          <cell r="I221" t="str">
            <v>CB</v>
          </cell>
          <cell r="K221">
            <v>0</v>
          </cell>
          <cell r="M221">
            <v>55.45</v>
          </cell>
        </row>
        <row r="222">
          <cell r="A222" t="str">
            <v>CAP</v>
          </cell>
          <cell r="B222" t="str">
            <v>Andreas,Philip B</v>
          </cell>
          <cell r="C222">
            <v>16135</v>
          </cell>
          <cell r="D222" t="str">
            <v>16135</v>
          </cell>
          <cell r="E222" t="str">
            <v>Operations Mgr, Fram. Wlp and Wlt</v>
          </cell>
          <cell r="F222" t="str">
            <v>Electric Operations</v>
          </cell>
          <cell r="G222" t="str">
            <v>Craft School</v>
          </cell>
          <cell r="H222" t="str">
            <v>120</v>
          </cell>
          <cell r="I222" t="str">
            <v>CB</v>
          </cell>
          <cell r="J222">
            <v>45568.14</v>
          </cell>
          <cell r="M222">
            <v>132.37</v>
          </cell>
        </row>
        <row r="223">
          <cell r="A223" t="str">
            <v>CAP</v>
          </cell>
          <cell r="B223" t="str">
            <v>Andreas,Philip B</v>
          </cell>
          <cell r="C223">
            <v>16135</v>
          </cell>
          <cell r="D223" t="str">
            <v>16135</v>
          </cell>
          <cell r="E223" t="str">
            <v>Craft School</v>
          </cell>
          <cell r="F223" t="str">
            <v>Electric Operations</v>
          </cell>
          <cell r="G223" t="str">
            <v>Craft School</v>
          </cell>
          <cell r="H223" t="str">
            <v>120</v>
          </cell>
          <cell r="I223" t="str">
            <v>CI</v>
          </cell>
          <cell r="K223">
            <v>1255.6199999999999</v>
          </cell>
        </row>
        <row r="224">
          <cell r="A224" t="str">
            <v>CAP</v>
          </cell>
          <cell r="B224" t="str">
            <v>Andreas,Philip B</v>
          </cell>
          <cell r="C224">
            <v>16135</v>
          </cell>
          <cell r="D224" t="str">
            <v>16135</v>
          </cell>
          <cell r="E224" t="str">
            <v>Craft School</v>
          </cell>
          <cell r="F224" t="str">
            <v>Electric Operations</v>
          </cell>
          <cell r="G224" t="str">
            <v>Craft School</v>
          </cell>
          <cell r="H224" t="str">
            <v>120</v>
          </cell>
          <cell r="I224" t="str">
            <v>CL</v>
          </cell>
          <cell r="K224">
            <v>0</v>
          </cell>
        </row>
        <row r="225">
          <cell r="A225" t="str">
            <v>CAP</v>
          </cell>
          <cell r="B225" t="str">
            <v>Andreas,Philip B</v>
          </cell>
          <cell r="C225">
            <v>16135</v>
          </cell>
          <cell r="D225" t="str">
            <v>16135</v>
          </cell>
          <cell r="E225" t="str">
            <v>Operations Mgr, Fram. Wlp and Wlt</v>
          </cell>
          <cell r="F225" t="str">
            <v>Electric Operations</v>
          </cell>
          <cell r="G225" t="str">
            <v>Craft School</v>
          </cell>
          <cell r="H225" t="str">
            <v>120</v>
          </cell>
          <cell r="I225" t="str">
            <v>CL</v>
          </cell>
          <cell r="J225">
            <v>103352.25</v>
          </cell>
        </row>
        <row r="226">
          <cell r="A226" t="str">
            <v>CAP</v>
          </cell>
          <cell r="B226" t="str">
            <v>Andreas,Philip B</v>
          </cell>
          <cell r="C226">
            <v>16135</v>
          </cell>
          <cell r="D226" t="str">
            <v>16135</v>
          </cell>
          <cell r="E226" t="str">
            <v>Craft School</v>
          </cell>
          <cell r="F226" t="str">
            <v>Electric Operations</v>
          </cell>
          <cell r="G226" t="str">
            <v>Craft School</v>
          </cell>
          <cell r="H226" t="str">
            <v>120</v>
          </cell>
          <cell r="I226" t="str">
            <v>CT</v>
          </cell>
          <cell r="K226">
            <v>0</v>
          </cell>
        </row>
        <row r="227">
          <cell r="A227" t="str">
            <v>CAP</v>
          </cell>
          <cell r="B227" t="str">
            <v>Andreas,Philip B</v>
          </cell>
          <cell r="C227">
            <v>16135</v>
          </cell>
          <cell r="D227" t="str">
            <v>16135</v>
          </cell>
          <cell r="E227" t="str">
            <v>Operations Mgr, Fram. Wlp and Wlt</v>
          </cell>
          <cell r="F227" t="str">
            <v>Electric Operations</v>
          </cell>
          <cell r="G227" t="str">
            <v>Craft School</v>
          </cell>
          <cell r="H227" t="str">
            <v>120</v>
          </cell>
          <cell r="I227" t="str">
            <v>CT</v>
          </cell>
          <cell r="J227">
            <v>9469.3799999999992</v>
          </cell>
        </row>
        <row r="228">
          <cell r="A228" t="str">
            <v>O&amp;M</v>
          </cell>
          <cell r="B228" t="str">
            <v>Andreas,Philip B</v>
          </cell>
          <cell r="C228">
            <v>16135</v>
          </cell>
          <cell r="D228" t="str">
            <v>16135</v>
          </cell>
          <cell r="E228" t="str">
            <v>Operations Mgr, Fram. Wlp and Wlt</v>
          </cell>
          <cell r="F228" t="str">
            <v>Electric Operations</v>
          </cell>
          <cell r="G228" t="str">
            <v>Craft School</v>
          </cell>
          <cell r="H228" t="str">
            <v>120</v>
          </cell>
          <cell r="I228" t="str">
            <v>IT</v>
          </cell>
          <cell r="J228">
            <v>-26500.43</v>
          </cell>
          <cell r="K228">
            <v>1529.06</v>
          </cell>
          <cell r="M228">
            <v>24756.32</v>
          </cell>
        </row>
        <row r="229">
          <cell r="A229" t="str">
            <v>O&amp;M</v>
          </cell>
          <cell r="B229" t="str">
            <v>Andreas,Philip B</v>
          </cell>
          <cell r="C229">
            <v>16135</v>
          </cell>
          <cell r="D229" t="str">
            <v>16135</v>
          </cell>
          <cell r="E229" t="str">
            <v>Craft School</v>
          </cell>
          <cell r="F229" t="str">
            <v>Electric Operations</v>
          </cell>
          <cell r="G229" t="str">
            <v>Craft School</v>
          </cell>
          <cell r="H229" t="str">
            <v>120</v>
          </cell>
          <cell r="I229" t="str">
            <v>LT</v>
          </cell>
          <cell r="L229">
            <v>117840.55</v>
          </cell>
        </row>
        <row r="230">
          <cell r="A230" t="str">
            <v>O&amp;M</v>
          </cell>
          <cell r="B230" t="str">
            <v>Andreas,Philip B</v>
          </cell>
          <cell r="C230">
            <v>16135</v>
          </cell>
          <cell r="D230" t="str">
            <v>16135</v>
          </cell>
          <cell r="E230" t="str">
            <v>Operations Mgr, Fram. Wlp and Wlt</v>
          </cell>
          <cell r="F230" t="str">
            <v>Electric Operations</v>
          </cell>
          <cell r="G230" t="str">
            <v>Craft School</v>
          </cell>
          <cell r="H230" t="str">
            <v>120</v>
          </cell>
          <cell r="I230" t="str">
            <v>LT</v>
          </cell>
          <cell r="J230">
            <v>588938.61</v>
          </cell>
          <cell r="K230">
            <v>3952.3</v>
          </cell>
        </row>
        <row r="231">
          <cell r="A231" t="str">
            <v>O&amp;M</v>
          </cell>
          <cell r="B231" t="str">
            <v>Andreas,Philip B</v>
          </cell>
          <cell r="C231">
            <v>16135</v>
          </cell>
          <cell r="D231" t="str">
            <v>16135</v>
          </cell>
          <cell r="E231" t="str">
            <v>Operations Mgr, Fram. Wlp and Wlt</v>
          </cell>
          <cell r="F231" t="str">
            <v>Electric Operations</v>
          </cell>
          <cell r="G231" t="str">
            <v>Craft School</v>
          </cell>
          <cell r="H231" t="str">
            <v>120</v>
          </cell>
          <cell r="I231" t="str">
            <v>MT</v>
          </cell>
          <cell r="J231">
            <v>-26.08</v>
          </cell>
          <cell r="M231">
            <v>-0.5</v>
          </cell>
        </row>
        <row r="232">
          <cell r="A232" t="str">
            <v>O&amp;M</v>
          </cell>
          <cell r="B232" t="str">
            <v>Andreas,Philip B</v>
          </cell>
          <cell r="C232">
            <v>16135</v>
          </cell>
          <cell r="D232" t="str">
            <v>16135</v>
          </cell>
          <cell r="E232" t="str">
            <v>Craft School</v>
          </cell>
          <cell r="F232" t="str">
            <v>Electric Operations</v>
          </cell>
          <cell r="G232" t="str">
            <v>Craft School</v>
          </cell>
          <cell r="H232" t="str">
            <v>120</v>
          </cell>
          <cell r="I232" t="str">
            <v>OT</v>
          </cell>
          <cell r="L232">
            <v>320.91000000000003</v>
          </cell>
        </row>
        <row r="233">
          <cell r="A233" t="str">
            <v>O&amp;M</v>
          </cell>
          <cell r="B233" t="str">
            <v>Andreas,Philip B</v>
          </cell>
          <cell r="C233">
            <v>16135</v>
          </cell>
          <cell r="D233" t="str">
            <v>16135</v>
          </cell>
          <cell r="E233" t="str">
            <v>Operations Mgr, Fram. Wlp and Wlt</v>
          </cell>
          <cell r="F233" t="str">
            <v>Electric Operations</v>
          </cell>
          <cell r="G233" t="str">
            <v>Craft School</v>
          </cell>
          <cell r="H233" t="str">
            <v>120</v>
          </cell>
          <cell r="I233" t="str">
            <v>OT</v>
          </cell>
          <cell r="J233">
            <v>94456.12</v>
          </cell>
          <cell r="K233">
            <v>-8183.33</v>
          </cell>
        </row>
        <row r="234">
          <cell r="A234" t="str">
            <v>O&amp;M</v>
          </cell>
          <cell r="B234" t="str">
            <v>Andreas,Philip B</v>
          </cell>
          <cell r="C234">
            <v>16135</v>
          </cell>
          <cell r="D234" t="str">
            <v>16135</v>
          </cell>
          <cell r="E234" t="str">
            <v>Craft School</v>
          </cell>
          <cell r="F234" t="str">
            <v>Electric Operations</v>
          </cell>
          <cell r="G234" t="str">
            <v>Craft School</v>
          </cell>
          <cell r="H234" t="str">
            <v>120</v>
          </cell>
          <cell r="I234" t="str">
            <v>TT</v>
          </cell>
          <cell r="L234">
            <v>0</v>
          </cell>
          <cell r="M234">
            <v>3758.28</v>
          </cell>
        </row>
        <row r="235">
          <cell r="A235" t="str">
            <v>O&amp;M</v>
          </cell>
          <cell r="B235" t="str">
            <v>Andreas,Philip B</v>
          </cell>
          <cell r="C235">
            <v>16135</v>
          </cell>
          <cell r="D235" t="str">
            <v>16135</v>
          </cell>
          <cell r="E235" t="str">
            <v>Operations Mgr, Fram. Wlp and Wlt</v>
          </cell>
          <cell r="F235" t="str">
            <v>Electric Operations</v>
          </cell>
          <cell r="G235" t="str">
            <v>Craft School</v>
          </cell>
          <cell r="H235" t="str">
            <v>120</v>
          </cell>
          <cell r="I235" t="str">
            <v>TT</v>
          </cell>
          <cell r="J235">
            <v>30082.94</v>
          </cell>
          <cell r="K235">
            <v>4312.8</v>
          </cell>
        </row>
        <row r="236">
          <cell r="A236" t="str">
            <v>O&amp;M</v>
          </cell>
          <cell r="B236" t="str">
            <v>Driscoll,Daniel C</v>
          </cell>
          <cell r="C236">
            <v>16140</v>
          </cell>
          <cell r="D236" t="str">
            <v>16140</v>
          </cell>
          <cell r="E236" t="str">
            <v>Distribution Operations Framingham</v>
          </cell>
          <cell r="F236" t="str">
            <v>Electric Operations</v>
          </cell>
          <cell r="G236" t="str">
            <v>OLD Dist Ops Framingham</v>
          </cell>
          <cell r="H236" t="str">
            <v>120</v>
          </cell>
          <cell r="I236" t="str">
            <v>BT</v>
          </cell>
          <cell r="J236">
            <v>240534.81</v>
          </cell>
          <cell r="K236">
            <v>1506.51</v>
          </cell>
        </row>
        <row r="237">
          <cell r="A237" t="str">
            <v>O&amp;M</v>
          </cell>
          <cell r="B237" t="str">
            <v>Driscoll,Daniel C</v>
          </cell>
          <cell r="C237">
            <v>16140</v>
          </cell>
          <cell r="D237" t="str">
            <v>16140</v>
          </cell>
          <cell r="E237" t="str">
            <v>OLD Dist Ops Framingham</v>
          </cell>
          <cell r="F237" t="str">
            <v>Electric Operations</v>
          </cell>
          <cell r="G237" t="str">
            <v>OLD Dist Ops Framingham</v>
          </cell>
          <cell r="H237" t="str">
            <v>120</v>
          </cell>
          <cell r="I237" t="str">
            <v>BT</v>
          </cell>
          <cell r="L237">
            <v>0.02</v>
          </cell>
        </row>
        <row r="238">
          <cell r="A238" t="str">
            <v>CAP</v>
          </cell>
          <cell r="B238" t="str">
            <v>Driscoll,Daniel C</v>
          </cell>
          <cell r="C238">
            <v>16140</v>
          </cell>
          <cell r="D238" t="str">
            <v>16140</v>
          </cell>
          <cell r="E238" t="str">
            <v>Distribution Operations Framingham</v>
          </cell>
          <cell r="F238" t="str">
            <v>Electric Operations</v>
          </cell>
          <cell r="G238" t="str">
            <v>OLD Dist Ops Framingham</v>
          </cell>
          <cell r="H238" t="str">
            <v>120</v>
          </cell>
          <cell r="I238" t="str">
            <v>CB</v>
          </cell>
          <cell r="J238">
            <v>87789.81</v>
          </cell>
          <cell r="M238">
            <v>57.79</v>
          </cell>
        </row>
        <row r="239">
          <cell r="A239" t="str">
            <v>CAP</v>
          </cell>
          <cell r="B239" t="str">
            <v>Driscoll,Daniel C</v>
          </cell>
          <cell r="C239">
            <v>16140</v>
          </cell>
          <cell r="D239" t="str">
            <v>16140</v>
          </cell>
          <cell r="E239" t="str">
            <v>OLD Dist Ops Framingham</v>
          </cell>
          <cell r="F239" t="str">
            <v>Electric Operations</v>
          </cell>
          <cell r="G239" t="str">
            <v>OLD Dist Ops Framingham</v>
          </cell>
          <cell r="H239" t="str">
            <v>120</v>
          </cell>
          <cell r="I239" t="str">
            <v>CB</v>
          </cell>
          <cell r="K239">
            <v>5861.64</v>
          </cell>
          <cell r="L239">
            <v>418.51</v>
          </cell>
        </row>
        <row r="240">
          <cell r="A240" t="str">
            <v>CAP</v>
          </cell>
          <cell r="B240" t="str">
            <v>Driscoll,Daniel C</v>
          </cell>
          <cell r="C240">
            <v>16140</v>
          </cell>
          <cell r="D240" t="str">
            <v>16140</v>
          </cell>
          <cell r="E240" t="str">
            <v>Distribution Operations Framingham</v>
          </cell>
          <cell r="F240" t="str">
            <v>Electric Operations</v>
          </cell>
          <cell r="G240" t="str">
            <v>OLD Dist Ops Framingham</v>
          </cell>
          <cell r="H240" t="str">
            <v>120</v>
          </cell>
          <cell r="I240" t="str">
            <v>CI</v>
          </cell>
          <cell r="J240">
            <v>99494.02</v>
          </cell>
        </row>
        <row r="241">
          <cell r="A241" t="str">
            <v>CAP</v>
          </cell>
          <cell r="B241" t="str">
            <v>Driscoll,Daniel C</v>
          </cell>
          <cell r="C241">
            <v>16140</v>
          </cell>
          <cell r="D241" t="str">
            <v>16140</v>
          </cell>
          <cell r="E241" t="str">
            <v>OLD Dist Ops Framingham</v>
          </cell>
          <cell r="F241" t="str">
            <v>Electric Operations</v>
          </cell>
          <cell r="G241" t="str">
            <v>OLD Dist Ops Framingham</v>
          </cell>
          <cell r="H241" t="str">
            <v>120</v>
          </cell>
          <cell r="I241" t="str">
            <v>CI</v>
          </cell>
          <cell r="K241">
            <v>8267.08</v>
          </cell>
          <cell r="L241">
            <v>14364.46</v>
          </cell>
        </row>
        <row r="242">
          <cell r="A242" t="str">
            <v>CAP</v>
          </cell>
          <cell r="B242" t="str">
            <v>Driscoll,Daniel C</v>
          </cell>
          <cell r="C242">
            <v>16140</v>
          </cell>
          <cell r="D242" t="str">
            <v>16140</v>
          </cell>
          <cell r="E242" t="str">
            <v>Distribution Operations Framingham</v>
          </cell>
          <cell r="F242" t="str">
            <v>Electric Operations</v>
          </cell>
          <cell r="G242" t="str">
            <v>OLD Dist Ops Framingham</v>
          </cell>
          <cell r="H242" t="str">
            <v>120</v>
          </cell>
          <cell r="I242" t="str">
            <v>CL</v>
          </cell>
          <cell r="J242">
            <v>197151.67</v>
          </cell>
          <cell r="M242">
            <v>18792</v>
          </cell>
        </row>
        <row r="243">
          <cell r="A243" t="str">
            <v>CAP</v>
          </cell>
          <cell r="B243" t="str">
            <v>Driscoll,Daniel C</v>
          </cell>
          <cell r="C243">
            <v>16140</v>
          </cell>
          <cell r="D243" t="str">
            <v>16140</v>
          </cell>
          <cell r="E243" t="str">
            <v>OLD Dist Ops Framingham</v>
          </cell>
          <cell r="F243" t="str">
            <v>Electric Operations</v>
          </cell>
          <cell r="G243" t="str">
            <v>OLD Dist Ops Framingham</v>
          </cell>
          <cell r="H243" t="str">
            <v>120</v>
          </cell>
          <cell r="I243" t="str">
            <v>CL</v>
          </cell>
          <cell r="K243">
            <v>13274.35</v>
          </cell>
          <cell r="L243">
            <v>966.08</v>
          </cell>
          <cell r="M243">
            <v>56473.68</v>
          </cell>
        </row>
        <row r="244">
          <cell r="A244" t="str">
            <v>CAP</v>
          </cell>
          <cell r="B244" t="str">
            <v>Driscoll,Daniel C</v>
          </cell>
          <cell r="C244">
            <v>16140</v>
          </cell>
          <cell r="D244" t="str">
            <v>16140</v>
          </cell>
          <cell r="E244" t="str">
            <v>Distribution Operations Framingham</v>
          </cell>
          <cell r="F244" t="str">
            <v>Electric Operations</v>
          </cell>
          <cell r="G244" t="str">
            <v>OLD Dist Ops Framingham</v>
          </cell>
          <cell r="H244" t="str">
            <v>120</v>
          </cell>
          <cell r="I244" t="str">
            <v>CM</v>
          </cell>
          <cell r="J244">
            <v>328932.02</v>
          </cell>
        </row>
        <row r="245">
          <cell r="A245" t="str">
            <v>CAP</v>
          </cell>
          <cell r="B245" t="str">
            <v>Driscoll,Daniel C</v>
          </cell>
          <cell r="C245">
            <v>16140</v>
          </cell>
          <cell r="D245" t="str">
            <v>16140</v>
          </cell>
          <cell r="E245" t="str">
            <v>OLD Dist Ops Framingham</v>
          </cell>
          <cell r="F245" t="str">
            <v>Electric Operations</v>
          </cell>
          <cell r="G245" t="str">
            <v>OLD Dist Ops Framingham</v>
          </cell>
          <cell r="H245" t="str">
            <v>120</v>
          </cell>
          <cell r="I245" t="str">
            <v>CM</v>
          </cell>
          <cell r="K245">
            <v>80963.34</v>
          </cell>
          <cell r="L245">
            <v>49363.360000000001</v>
          </cell>
        </row>
        <row r="246">
          <cell r="A246" t="str">
            <v>CAP</v>
          </cell>
          <cell r="B246" t="str">
            <v>Driscoll,Daniel C</v>
          </cell>
          <cell r="C246">
            <v>16140</v>
          </cell>
          <cell r="D246" t="str">
            <v>16140</v>
          </cell>
          <cell r="E246" t="str">
            <v>Distribution Operations Framingham</v>
          </cell>
          <cell r="F246" t="str">
            <v>Electric Operations</v>
          </cell>
          <cell r="G246" t="str">
            <v>OLD Dist Ops Framingham</v>
          </cell>
          <cell r="H246" t="str">
            <v>120</v>
          </cell>
          <cell r="I246" t="str">
            <v>CO</v>
          </cell>
          <cell r="J246">
            <v>-2006</v>
          </cell>
        </row>
        <row r="247">
          <cell r="A247" t="str">
            <v>CAP</v>
          </cell>
          <cell r="B247" t="str">
            <v>Driscoll,Daniel C</v>
          </cell>
          <cell r="C247">
            <v>16140</v>
          </cell>
          <cell r="D247" t="str">
            <v>16140</v>
          </cell>
          <cell r="E247" t="str">
            <v>Distribution Operations Framingham</v>
          </cell>
          <cell r="F247" t="str">
            <v>Electric Operations</v>
          </cell>
          <cell r="G247" t="str">
            <v>OLD Dist Ops Framingham</v>
          </cell>
          <cell r="H247" t="str">
            <v>120</v>
          </cell>
          <cell r="I247" t="str">
            <v>CT</v>
          </cell>
          <cell r="J247">
            <v>230642.2</v>
          </cell>
        </row>
        <row r="248">
          <cell r="A248" t="str">
            <v>CAP</v>
          </cell>
          <cell r="B248" t="str">
            <v>Driscoll,Daniel C</v>
          </cell>
          <cell r="C248">
            <v>16140</v>
          </cell>
          <cell r="D248" t="str">
            <v>16140</v>
          </cell>
          <cell r="E248" t="str">
            <v>OLD Dist Ops Framingham</v>
          </cell>
          <cell r="F248" t="str">
            <v>Electric Operations</v>
          </cell>
          <cell r="G248" t="str">
            <v>OLD Dist Ops Framingham</v>
          </cell>
          <cell r="H248" t="str">
            <v>120</v>
          </cell>
          <cell r="I248" t="str">
            <v>CT</v>
          </cell>
          <cell r="K248">
            <v>10038.19</v>
          </cell>
          <cell r="L248">
            <v>1546.87</v>
          </cell>
        </row>
        <row r="249">
          <cell r="A249" t="str">
            <v>O&amp;M</v>
          </cell>
          <cell r="B249" t="str">
            <v>Driscoll,Daniel C</v>
          </cell>
          <cell r="C249">
            <v>16140</v>
          </cell>
          <cell r="D249" t="str">
            <v>16140</v>
          </cell>
          <cell r="E249" t="str">
            <v>Distribution Operations Framingham</v>
          </cell>
          <cell r="F249" t="str">
            <v>Electric Operations</v>
          </cell>
          <cell r="G249" t="str">
            <v>OLD Dist Ops Framingham</v>
          </cell>
          <cell r="H249" t="str">
            <v>120</v>
          </cell>
          <cell r="I249" t="str">
            <v>IT</v>
          </cell>
          <cell r="J249">
            <v>430387.4</v>
          </cell>
          <cell r="K249">
            <v>-55210.85</v>
          </cell>
        </row>
        <row r="250">
          <cell r="A250" t="str">
            <v>O&amp;M</v>
          </cell>
          <cell r="B250" t="str">
            <v>Driscoll,Daniel C</v>
          </cell>
          <cell r="C250">
            <v>16140</v>
          </cell>
          <cell r="D250" t="str">
            <v>16140</v>
          </cell>
          <cell r="E250" t="str">
            <v>OLD Dist Ops Framingham</v>
          </cell>
          <cell r="F250" t="str">
            <v>Electric Operations</v>
          </cell>
          <cell r="G250" t="str">
            <v>OLD Dist Ops Framingham</v>
          </cell>
          <cell r="H250" t="str">
            <v>120</v>
          </cell>
          <cell r="I250" t="str">
            <v>IT</v>
          </cell>
          <cell r="L250">
            <v>1479.28</v>
          </cell>
          <cell r="M250">
            <v>11994.87</v>
          </cell>
        </row>
        <row r="251">
          <cell r="A251" t="str">
            <v>O&amp;M</v>
          </cell>
          <cell r="B251" t="str">
            <v>Driscoll,Daniel C</v>
          </cell>
          <cell r="C251">
            <v>16140</v>
          </cell>
          <cell r="D251" t="str">
            <v>16140</v>
          </cell>
          <cell r="E251" t="str">
            <v>Distribution Operations Framingham</v>
          </cell>
          <cell r="F251" t="str">
            <v>Electric Operations</v>
          </cell>
          <cell r="G251" t="str">
            <v>OLD Dist Ops Framingham</v>
          </cell>
          <cell r="H251" t="str">
            <v>120</v>
          </cell>
          <cell r="I251" t="str">
            <v>LT</v>
          </cell>
          <cell r="J251">
            <v>631069.38</v>
          </cell>
          <cell r="K251">
            <v>5376.44</v>
          </cell>
        </row>
        <row r="252">
          <cell r="A252" t="str">
            <v>O&amp;M</v>
          </cell>
          <cell r="B252" t="str">
            <v>Driscoll,Daniel C</v>
          </cell>
          <cell r="C252">
            <v>16140</v>
          </cell>
          <cell r="D252" t="str">
            <v>16140</v>
          </cell>
          <cell r="E252" t="str">
            <v>OLD Dist Ops Framingham</v>
          </cell>
          <cell r="F252" t="str">
            <v>Electric Operations</v>
          </cell>
          <cell r="G252" t="str">
            <v>OLD Dist Ops Framingham</v>
          </cell>
          <cell r="H252" t="str">
            <v>120</v>
          </cell>
          <cell r="I252" t="str">
            <v>LT</v>
          </cell>
          <cell r="L252">
            <v>0</v>
          </cell>
        </row>
        <row r="253">
          <cell r="A253" t="str">
            <v>O&amp;M</v>
          </cell>
          <cell r="B253" t="str">
            <v>Driscoll,Daniel C</v>
          </cell>
          <cell r="C253">
            <v>16140</v>
          </cell>
          <cell r="D253" t="str">
            <v>16140</v>
          </cell>
          <cell r="E253" t="str">
            <v>Distribution Operations Framingham</v>
          </cell>
          <cell r="F253" t="str">
            <v>Electric Operations</v>
          </cell>
          <cell r="G253" t="str">
            <v>OLD Dist Ops Framingham</v>
          </cell>
          <cell r="H253" t="str">
            <v>120</v>
          </cell>
          <cell r="I253" t="str">
            <v>MT</v>
          </cell>
          <cell r="J253">
            <v>121131.3</v>
          </cell>
          <cell r="K253">
            <v>6038.91</v>
          </cell>
        </row>
        <row r="254">
          <cell r="A254" t="str">
            <v>O&amp;M</v>
          </cell>
          <cell r="B254" t="str">
            <v>Driscoll,Daniel C</v>
          </cell>
          <cell r="C254">
            <v>16140</v>
          </cell>
          <cell r="D254" t="str">
            <v>16140</v>
          </cell>
          <cell r="E254" t="str">
            <v>OLD Dist Ops Framingham</v>
          </cell>
          <cell r="F254" t="str">
            <v>Electric Operations</v>
          </cell>
          <cell r="G254" t="str">
            <v>OLD Dist Ops Framingham</v>
          </cell>
          <cell r="H254" t="str">
            <v>120</v>
          </cell>
          <cell r="I254" t="str">
            <v>MT</v>
          </cell>
        </row>
        <row r="255">
          <cell r="A255" t="str">
            <v>O&amp;M</v>
          </cell>
          <cell r="B255" t="str">
            <v>Driscoll,Daniel C</v>
          </cell>
          <cell r="C255">
            <v>16140</v>
          </cell>
          <cell r="D255" t="str">
            <v>16140</v>
          </cell>
          <cell r="E255" t="str">
            <v>Distribution Operations Framingham</v>
          </cell>
          <cell r="F255" t="str">
            <v>Electric Operations</v>
          </cell>
          <cell r="G255" t="str">
            <v>OLD Dist Ops Framingham</v>
          </cell>
          <cell r="H255" t="str">
            <v>120</v>
          </cell>
          <cell r="I255" t="str">
            <v>OT</v>
          </cell>
          <cell r="J255">
            <v>891.12</v>
          </cell>
        </row>
        <row r="256">
          <cell r="A256" t="str">
            <v>O&amp;M</v>
          </cell>
          <cell r="B256" t="str">
            <v>Driscoll,Daniel C</v>
          </cell>
          <cell r="C256">
            <v>16140</v>
          </cell>
          <cell r="D256" t="str">
            <v>16140</v>
          </cell>
          <cell r="E256" t="str">
            <v>Distribution Operations Framingham</v>
          </cell>
          <cell r="F256" t="str">
            <v>Electric Operations</v>
          </cell>
          <cell r="G256" t="str">
            <v>OLD Dist Ops Framingham</v>
          </cell>
          <cell r="H256" t="str">
            <v>120</v>
          </cell>
          <cell r="I256" t="str">
            <v>TT</v>
          </cell>
          <cell r="J256">
            <v>440487.73</v>
          </cell>
          <cell r="K256">
            <v>2533.2800000000002</v>
          </cell>
        </row>
        <row r="257">
          <cell r="A257" t="str">
            <v>O&amp;M</v>
          </cell>
          <cell r="B257" t="str">
            <v>Driscoll,Daniel C</v>
          </cell>
          <cell r="C257">
            <v>16140</v>
          </cell>
          <cell r="D257" t="str">
            <v>16140</v>
          </cell>
          <cell r="E257" t="str">
            <v>OLD Dist Ops Framingham</v>
          </cell>
          <cell r="F257" t="str">
            <v>Electric Operations</v>
          </cell>
          <cell r="G257" t="str">
            <v>OLD Dist Ops Framingham</v>
          </cell>
          <cell r="H257" t="str">
            <v>120</v>
          </cell>
          <cell r="I257" t="str">
            <v>TT</v>
          </cell>
        </row>
        <row r="258">
          <cell r="A258" t="str">
            <v>O&amp;M</v>
          </cell>
          <cell r="C258">
            <v>16145</v>
          </cell>
          <cell r="D258" t="str">
            <v>16145</v>
          </cell>
          <cell r="E258" t="str">
            <v>Distribution Operations Walpole</v>
          </cell>
          <cell r="H258" t="str">
            <v>120</v>
          </cell>
          <cell r="I258" t="str">
            <v>BT</v>
          </cell>
          <cell r="J258">
            <v>241080.83</v>
          </cell>
          <cell r="K258">
            <v>2388.9499999999998</v>
          </cell>
          <cell r="L258">
            <v>-14.76</v>
          </cell>
        </row>
        <row r="259">
          <cell r="A259" t="str">
            <v>CAP</v>
          </cell>
          <cell r="C259">
            <v>16145</v>
          </cell>
          <cell r="D259" t="str">
            <v>16145</v>
          </cell>
          <cell r="E259" t="str">
            <v>Distribution Operations Walpole</v>
          </cell>
          <cell r="H259" t="str">
            <v>120</v>
          </cell>
          <cell r="I259" t="str">
            <v>CB</v>
          </cell>
          <cell r="J259">
            <v>30626.48</v>
          </cell>
          <cell r="K259">
            <v>618.98</v>
          </cell>
          <cell r="L259">
            <v>-208.9</v>
          </cell>
        </row>
        <row r="260">
          <cell r="A260" t="str">
            <v>CAP</v>
          </cell>
          <cell r="C260">
            <v>16145</v>
          </cell>
          <cell r="D260" t="str">
            <v>16145</v>
          </cell>
          <cell r="E260" t="str">
            <v>Distribution Operations Walpole</v>
          </cell>
          <cell r="H260" t="str">
            <v>120</v>
          </cell>
          <cell r="I260" t="str">
            <v>CI</v>
          </cell>
          <cell r="J260">
            <v>39575.800000000003</v>
          </cell>
          <cell r="K260">
            <v>3610.98</v>
          </cell>
        </row>
        <row r="261">
          <cell r="A261" t="str">
            <v>CAP</v>
          </cell>
          <cell r="C261">
            <v>16145</v>
          </cell>
          <cell r="D261" t="str">
            <v>16145</v>
          </cell>
          <cell r="E261" t="str">
            <v>Distribution Operations Walpole</v>
          </cell>
          <cell r="H261" t="str">
            <v>120</v>
          </cell>
          <cell r="I261" t="str">
            <v>CL</v>
          </cell>
          <cell r="J261">
            <v>74272.73</v>
          </cell>
          <cell r="K261">
            <v>1407.78</v>
          </cell>
          <cell r="L261">
            <v>-473.94</v>
          </cell>
          <cell r="M261">
            <v>24310.38</v>
          </cell>
        </row>
        <row r="262">
          <cell r="A262" t="str">
            <v>CAP</v>
          </cell>
          <cell r="C262">
            <v>16145</v>
          </cell>
          <cell r="D262" t="str">
            <v>16145</v>
          </cell>
          <cell r="E262" t="str">
            <v>Distribution Operations Walpole</v>
          </cell>
          <cell r="H262" t="str">
            <v>120</v>
          </cell>
          <cell r="I262" t="str">
            <v>CM</v>
          </cell>
          <cell r="J262">
            <v>218010.18</v>
          </cell>
          <cell r="K262">
            <v>6087.14</v>
          </cell>
          <cell r="L262">
            <v>324.31</v>
          </cell>
        </row>
        <row r="263">
          <cell r="A263" t="str">
            <v>CAP</v>
          </cell>
          <cell r="C263">
            <v>16145</v>
          </cell>
          <cell r="D263" t="str">
            <v>16145</v>
          </cell>
          <cell r="E263" t="str">
            <v>Distribution Operations Walpole</v>
          </cell>
          <cell r="H263" t="str">
            <v>120</v>
          </cell>
          <cell r="I263" t="str">
            <v>CT</v>
          </cell>
          <cell r="J263">
            <v>73949.990000000005</v>
          </cell>
          <cell r="K263">
            <v>131.88999999999999</v>
          </cell>
          <cell r="L263">
            <v>-874.5</v>
          </cell>
        </row>
        <row r="264">
          <cell r="A264" t="str">
            <v>O&amp;M</v>
          </cell>
          <cell r="C264">
            <v>16145</v>
          </cell>
          <cell r="D264" t="str">
            <v>16145</v>
          </cell>
          <cell r="E264" t="str">
            <v>Distribution Operations Walpole</v>
          </cell>
          <cell r="H264" t="str">
            <v>120</v>
          </cell>
          <cell r="I264" t="str">
            <v>IT</v>
          </cell>
          <cell r="J264">
            <v>625396.04</v>
          </cell>
          <cell r="K264">
            <v>-3953.46</v>
          </cell>
        </row>
        <row r="265">
          <cell r="A265" t="str">
            <v>O&amp;M</v>
          </cell>
          <cell r="C265">
            <v>16145</v>
          </cell>
          <cell r="D265" t="str">
            <v>16145</v>
          </cell>
          <cell r="E265" t="str">
            <v>Distribution Operations Walpole</v>
          </cell>
          <cell r="H265" t="str">
            <v>120</v>
          </cell>
          <cell r="I265" t="str">
            <v>LT</v>
          </cell>
          <cell r="J265">
            <v>656170.18999999994</v>
          </cell>
          <cell r="K265">
            <v>7787.26</v>
          </cell>
          <cell r="L265">
            <v>0</v>
          </cell>
        </row>
        <row r="266">
          <cell r="A266" t="str">
            <v>O&amp;M</v>
          </cell>
          <cell r="C266">
            <v>16145</v>
          </cell>
          <cell r="D266" t="str">
            <v>16145</v>
          </cell>
          <cell r="E266" t="str">
            <v>Distribution Operations Walpole</v>
          </cell>
          <cell r="H266" t="str">
            <v>120</v>
          </cell>
          <cell r="I266" t="str">
            <v>MT</v>
          </cell>
          <cell r="J266">
            <v>201589.24</v>
          </cell>
          <cell r="K266">
            <v>292.04000000000002</v>
          </cell>
          <cell r="L266">
            <v>0</v>
          </cell>
        </row>
        <row r="267">
          <cell r="A267" t="str">
            <v>O&amp;M</v>
          </cell>
          <cell r="C267">
            <v>16145</v>
          </cell>
          <cell r="D267" t="str">
            <v>16145</v>
          </cell>
          <cell r="E267" t="str">
            <v>Distribution Operations Walpole</v>
          </cell>
          <cell r="H267" t="str">
            <v>120</v>
          </cell>
          <cell r="I267" t="str">
            <v>OT</v>
          </cell>
          <cell r="J267">
            <v>1057.58</v>
          </cell>
          <cell r="K267">
            <v>-1933.34</v>
          </cell>
          <cell r="M267">
            <v>26.01</v>
          </cell>
        </row>
        <row r="268">
          <cell r="A268" t="str">
            <v>O&amp;M</v>
          </cell>
          <cell r="C268">
            <v>16145</v>
          </cell>
          <cell r="D268" t="str">
            <v>16145</v>
          </cell>
          <cell r="E268" t="str">
            <v>Distribution Operations Walpole</v>
          </cell>
          <cell r="H268" t="str">
            <v>120</v>
          </cell>
          <cell r="I268" t="str">
            <v>TT</v>
          </cell>
          <cell r="J268">
            <v>477542.54</v>
          </cell>
          <cell r="K268">
            <v>2348.66</v>
          </cell>
          <cell r="L268">
            <v>0</v>
          </cell>
        </row>
        <row r="269">
          <cell r="A269" t="str">
            <v>O&amp;M</v>
          </cell>
          <cell r="B269" t="str">
            <v>Driscoll,Daniel C</v>
          </cell>
          <cell r="C269">
            <v>16150</v>
          </cell>
          <cell r="D269" t="str">
            <v>16150</v>
          </cell>
          <cell r="E269" t="str">
            <v>Distribution Operations Waltham</v>
          </cell>
          <cell r="F269" t="str">
            <v>Electric Operations</v>
          </cell>
          <cell r="G269" t="str">
            <v>OLD Distribution Operations Waltham</v>
          </cell>
          <cell r="H269" t="str">
            <v>120</v>
          </cell>
          <cell r="I269" t="str">
            <v>BT</v>
          </cell>
          <cell r="J269">
            <v>325025.82</v>
          </cell>
          <cell r="K269">
            <v>899.67</v>
          </cell>
        </row>
        <row r="270">
          <cell r="A270" t="str">
            <v>O&amp;M</v>
          </cell>
          <cell r="B270" t="str">
            <v>Driscoll,Daniel C</v>
          </cell>
          <cell r="C270">
            <v>16150</v>
          </cell>
          <cell r="D270" t="str">
            <v>16150</v>
          </cell>
          <cell r="E270" t="str">
            <v>OLD Distribution Operations Waltham</v>
          </cell>
          <cell r="F270" t="str">
            <v>Electric Operations</v>
          </cell>
          <cell r="G270" t="str">
            <v>OLD Distribution Operations Waltham</v>
          </cell>
          <cell r="H270" t="str">
            <v>120</v>
          </cell>
          <cell r="I270" t="str">
            <v>BT</v>
          </cell>
          <cell r="L270">
            <v>406.89</v>
          </cell>
          <cell r="M270">
            <v>731595.38</v>
          </cell>
        </row>
        <row r="271">
          <cell r="A271" t="str">
            <v>CAP</v>
          </cell>
          <cell r="B271" t="str">
            <v>Driscoll,Daniel C</v>
          </cell>
          <cell r="C271">
            <v>16150</v>
          </cell>
          <cell r="D271" t="str">
            <v>16150</v>
          </cell>
          <cell r="E271" t="str">
            <v>Distribution Operations Waltham</v>
          </cell>
          <cell r="F271" t="str">
            <v>Electric Operations</v>
          </cell>
          <cell r="G271" t="str">
            <v>OLD Distribution Operations Waltham</v>
          </cell>
          <cell r="H271" t="str">
            <v>120</v>
          </cell>
          <cell r="I271" t="str">
            <v>CB</v>
          </cell>
          <cell r="J271">
            <v>81606.77</v>
          </cell>
        </row>
        <row r="272">
          <cell r="A272" t="str">
            <v>CAP</v>
          </cell>
          <cell r="B272" t="str">
            <v>Driscoll,Daniel C</v>
          </cell>
          <cell r="C272">
            <v>16150</v>
          </cell>
          <cell r="D272" t="str">
            <v>16150</v>
          </cell>
          <cell r="E272" t="str">
            <v>OLD Distribution Operations Waltham</v>
          </cell>
          <cell r="F272" t="str">
            <v>Electric Operations</v>
          </cell>
          <cell r="G272" t="str">
            <v>OLD Distribution Operations Waltham</v>
          </cell>
          <cell r="H272" t="str">
            <v>120</v>
          </cell>
          <cell r="I272" t="str">
            <v>CB</v>
          </cell>
          <cell r="K272">
            <v>1515.71</v>
          </cell>
          <cell r="L272">
            <v>254.3</v>
          </cell>
        </row>
        <row r="273">
          <cell r="A273" t="str">
            <v>CAP</v>
          </cell>
          <cell r="B273" t="str">
            <v>Driscoll,Daniel C</v>
          </cell>
          <cell r="C273">
            <v>16150</v>
          </cell>
          <cell r="D273" t="str">
            <v>16150</v>
          </cell>
          <cell r="E273" t="str">
            <v>Distribution Operations Waltham</v>
          </cell>
          <cell r="F273" t="str">
            <v>Electric Operations</v>
          </cell>
          <cell r="G273" t="str">
            <v>OLD Distribution Operations Waltham</v>
          </cell>
          <cell r="H273" t="str">
            <v>120</v>
          </cell>
          <cell r="I273" t="str">
            <v>CI</v>
          </cell>
          <cell r="J273">
            <v>119071.97</v>
          </cell>
        </row>
        <row r="274">
          <cell r="A274" t="str">
            <v>CAP</v>
          </cell>
          <cell r="B274" t="str">
            <v>Driscoll,Daniel C</v>
          </cell>
          <cell r="C274">
            <v>16150</v>
          </cell>
          <cell r="D274" t="str">
            <v>16150</v>
          </cell>
          <cell r="E274" t="str">
            <v>OLD Distribution Operations Waltham</v>
          </cell>
          <cell r="F274" t="str">
            <v>Electric Operations</v>
          </cell>
          <cell r="G274" t="str">
            <v>OLD Distribution Operations Waltham</v>
          </cell>
          <cell r="H274" t="str">
            <v>120</v>
          </cell>
          <cell r="I274" t="str">
            <v>CI</v>
          </cell>
          <cell r="K274">
            <v>10311.31</v>
          </cell>
          <cell r="L274">
            <v>-214370.06</v>
          </cell>
        </row>
        <row r="275">
          <cell r="A275" t="str">
            <v>CAP</v>
          </cell>
          <cell r="B275" t="str">
            <v>Driscoll,Daniel C</v>
          </cell>
          <cell r="C275">
            <v>16150</v>
          </cell>
          <cell r="D275" t="str">
            <v>16150</v>
          </cell>
          <cell r="E275" t="str">
            <v>Distribution Operations Waltham</v>
          </cell>
          <cell r="F275" t="str">
            <v>Electric Operations</v>
          </cell>
          <cell r="G275" t="str">
            <v>OLD Distribution Operations Waltham</v>
          </cell>
          <cell r="H275" t="str">
            <v>120</v>
          </cell>
          <cell r="I275" t="str">
            <v>CL</v>
          </cell>
          <cell r="J275">
            <v>189082.03</v>
          </cell>
        </row>
        <row r="276">
          <cell r="A276" t="str">
            <v>CAP</v>
          </cell>
          <cell r="B276" t="str">
            <v>Driscoll,Daniel C</v>
          </cell>
          <cell r="C276">
            <v>16150</v>
          </cell>
          <cell r="D276" t="str">
            <v>16150</v>
          </cell>
          <cell r="E276" t="str">
            <v>OLD Distribution Operations Waltham</v>
          </cell>
          <cell r="F276" t="str">
            <v>Electric Operations</v>
          </cell>
          <cell r="G276" t="str">
            <v>OLD Distribution Operations Waltham</v>
          </cell>
          <cell r="H276" t="str">
            <v>120</v>
          </cell>
          <cell r="I276" t="str">
            <v>CL</v>
          </cell>
          <cell r="K276">
            <v>3464</v>
          </cell>
          <cell r="L276">
            <v>577.91999999999996</v>
          </cell>
        </row>
        <row r="277">
          <cell r="A277" t="str">
            <v>CAP</v>
          </cell>
          <cell r="B277" t="str">
            <v>Driscoll,Daniel C</v>
          </cell>
          <cell r="C277">
            <v>16150</v>
          </cell>
          <cell r="D277" t="str">
            <v>16150</v>
          </cell>
          <cell r="E277" t="str">
            <v>Distribution Operations Waltham</v>
          </cell>
          <cell r="F277" t="str">
            <v>Electric Operations</v>
          </cell>
          <cell r="G277" t="str">
            <v>OLD Distribution Operations Waltham</v>
          </cell>
          <cell r="H277" t="str">
            <v>120</v>
          </cell>
          <cell r="I277" t="str">
            <v>CM</v>
          </cell>
          <cell r="J277">
            <v>413231.83</v>
          </cell>
        </row>
        <row r="278">
          <cell r="A278" t="str">
            <v>CAP</v>
          </cell>
          <cell r="B278" t="str">
            <v>Driscoll,Daniel C</v>
          </cell>
          <cell r="C278">
            <v>16150</v>
          </cell>
          <cell r="D278" t="str">
            <v>16150</v>
          </cell>
          <cell r="E278" t="str">
            <v>OLD Distribution Operations Waltham</v>
          </cell>
          <cell r="F278" t="str">
            <v>Electric Operations</v>
          </cell>
          <cell r="G278" t="str">
            <v>OLD Distribution Operations Waltham</v>
          </cell>
          <cell r="H278" t="str">
            <v>120</v>
          </cell>
          <cell r="I278" t="str">
            <v>CM</v>
          </cell>
          <cell r="K278">
            <v>33832.04</v>
          </cell>
          <cell r="L278">
            <v>2172.75</v>
          </cell>
        </row>
        <row r="279">
          <cell r="A279" t="str">
            <v>CAP</v>
          </cell>
          <cell r="B279" t="str">
            <v>Driscoll,Daniel C</v>
          </cell>
          <cell r="C279">
            <v>16150</v>
          </cell>
          <cell r="D279" t="str">
            <v>16150</v>
          </cell>
          <cell r="E279" t="str">
            <v>Distribution Operations Waltham</v>
          </cell>
          <cell r="F279" t="str">
            <v>Electric Operations</v>
          </cell>
          <cell r="G279" t="str">
            <v>OLD Distribution Operations Waltham</v>
          </cell>
          <cell r="H279" t="str">
            <v>120</v>
          </cell>
          <cell r="I279" t="str">
            <v>CT</v>
          </cell>
          <cell r="J279">
            <v>209179.84</v>
          </cell>
        </row>
        <row r="280">
          <cell r="A280" t="str">
            <v>CAP</v>
          </cell>
          <cell r="B280" t="str">
            <v>Driscoll,Daniel C</v>
          </cell>
          <cell r="C280">
            <v>16150</v>
          </cell>
          <cell r="D280" t="str">
            <v>16150</v>
          </cell>
          <cell r="E280" t="str">
            <v>OLD Distribution Operations Waltham</v>
          </cell>
          <cell r="F280" t="str">
            <v>Electric Operations</v>
          </cell>
          <cell r="G280" t="str">
            <v>OLD Distribution Operations Waltham</v>
          </cell>
          <cell r="H280" t="str">
            <v>120</v>
          </cell>
          <cell r="I280" t="str">
            <v>CT</v>
          </cell>
          <cell r="K280">
            <v>3613.67</v>
          </cell>
          <cell r="L280">
            <v>1718.82</v>
          </cell>
        </row>
        <row r="281">
          <cell r="A281" t="str">
            <v>O&amp;M</v>
          </cell>
          <cell r="B281" t="str">
            <v>Driscoll,Daniel C</v>
          </cell>
          <cell r="C281">
            <v>16150</v>
          </cell>
          <cell r="D281" t="str">
            <v>16150</v>
          </cell>
          <cell r="E281" t="str">
            <v>Distribution Operations Waltham</v>
          </cell>
          <cell r="F281" t="str">
            <v>Electric Operations</v>
          </cell>
          <cell r="G281" t="str">
            <v>OLD Distribution Operations Waltham</v>
          </cell>
          <cell r="H281" t="str">
            <v>120</v>
          </cell>
          <cell r="I281" t="str">
            <v>IT</v>
          </cell>
          <cell r="J281">
            <v>390575.29</v>
          </cell>
          <cell r="K281">
            <v>-5805.43</v>
          </cell>
        </row>
        <row r="282">
          <cell r="A282" t="str">
            <v>O&amp;M</v>
          </cell>
          <cell r="B282" t="str">
            <v>Driscoll,Daniel C</v>
          </cell>
          <cell r="C282">
            <v>16150</v>
          </cell>
          <cell r="D282" t="str">
            <v>16150</v>
          </cell>
          <cell r="E282" t="str">
            <v>OLD Distribution Operations Waltham</v>
          </cell>
          <cell r="F282" t="str">
            <v>Electric Operations</v>
          </cell>
          <cell r="G282" t="str">
            <v>OLD Distribution Operations Waltham</v>
          </cell>
          <cell r="H282" t="str">
            <v>120</v>
          </cell>
          <cell r="I282" t="str">
            <v>IT</v>
          </cell>
          <cell r="L282">
            <v>0</v>
          </cell>
        </row>
        <row r="283">
          <cell r="A283" t="str">
            <v>O&amp;M</v>
          </cell>
          <cell r="B283" t="str">
            <v>Driscoll,Daniel C</v>
          </cell>
          <cell r="C283">
            <v>16150</v>
          </cell>
          <cell r="D283" t="str">
            <v>16150</v>
          </cell>
          <cell r="E283" t="str">
            <v>Distribution Operations Waltham</v>
          </cell>
          <cell r="F283" t="str">
            <v>Electric Operations</v>
          </cell>
          <cell r="G283" t="str">
            <v>OLD Distribution Operations Waltham</v>
          </cell>
          <cell r="H283" t="str">
            <v>120</v>
          </cell>
          <cell r="I283" t="str">
            <v>LT</v>
          </cell>
          <cell r="J283">
            <v>873166.99</v>
          </cell>
          <cell r="K283">
            <v>3089.14</v>
          </cell>
        </row>
        <row r="284">
          <cell r="A284" t="str">
            <v>O&amp;M</v>
          </cell>
          <cell r="B284" t="str">
            <v>Driscoll,Daniel C</v>
          </cell>
          <cell r="C284">
            <v>16150</v>
          </cell>
          <cell r="D284" t="str">
            <v>16150</v>
          </cell>
          <cell r="E284" t="str">
            <v>OLD Distribution Operations Waltham</v>
          </cell>
          <cell r="F284" t="str">
            <v>Electric Operations</v>
          </cell>
          <cell r="G284" t="str">
            <v>OLD Distribution Operations Waltham</v>
          </cell>
          <cell r="H284" t="str">
            <v>120</v>
          </cell>
          <cell r="I284" t="str">
            <v>LT</v>
          </cell>
          <cell r="L284">
            <v>1162.8</v>
          </cell>
          <cell r="M284">
            <v>5108.3999999999996</v>
          </cell>
        </row>
        <row r="285">
          <cell r="A285" t="str">
            <v>O&amp;M</v>
          </cell>
          <cell r="B285" t="str">
            <v>Driscoll,Daniel C</v>
          </cell>
          <cell r="C285">
            <v>16150</v>
          </cell>
          <cell r="D285" t="str">
            <v>16150</v>
          </cell>
          <cell r="E285" t="str">
            <v>Distribution Operations Waltham</v>
          </cell>
          <cell r="F285" t="str">
            <v>Electric Operations</v>
          </cell>
          <cell r="G285" t="str">
            <v>OLD Distribution Operations Waltham</v>
          </cell>
          <cell r="H285" t="str">
            <v>120</v>
          </cell>
          <cell r="I285" t="str">
            <v>MT</v>
          </cell>
          <cell r="J285">
            <v>37975.68</v>
          </cell>
          <cell r="K285">
            <v>10079.85</v>
          </cell>
        </row>
        <row r="286">
          <cell r="A286" t="str">
            <v>O&amp;M</v>
          </cell>
          <cell r="B286" t="str">
            <v>Driscoll,Daniel C</v>
          </cell>
          <cell r="C286">
            <v>16150</v>
          </cell>
          <cell r="D286" t="str">
            <v>16150</v>
          </cell>
          <cell r="E286" t="str">
            <v>OLD Distribution Operations Waltham</v>
          </cell>
          <cell r="F286" t="str">
            <v>Electric Operations</v>
          </cell>
          <cell r="G286" t="str">
            <v>OLD Distribution Operations Waltham</v>
          </cell>
          <cell r="H286" t="str">
            <v>120</v>
          </cell>
          <cell r="I286" t="str">
            <v>MT</v>
          </cell>
        </row>
        <row r="287">
          <cell r="A287" t="str">
            <v>O&amp;M</v>
          </cell>
          <cell r="B287" t="str">
            <v>Driscoll,Daniel C</v>
          </cell>
          <cell r="C287">
            <v>16150</v>
          </cell>
          <cell r="D287" t="str">
            <v>16150</v>
          </cell>
          <cell r="E287" t="str">
            <v>Distribution Operations Waltham</v>
          </cell>
          <cell r="F287" t="str">
            <v>Electric Operations</v>
          </cell>
          <cell r="G287" t="str">
            <v>OLD Distribution Operations Waltham</v>
          </cell>
          <cell r="H287" t="str">
            <v>120</v>
          </cell>
          <cell r="I287" t="str">
            <v>OT</v>
          </cell>
          <cell r="J287">
            <v>1856.82</v>
          </cell>
          <cell r="K287">
            <v>29.08</v>
          </cell>
        </row>
        <row r="288">
          <cell r="A288" t="str">
            <v>O&amp;M</v>
          </cell>
          <cell r="B288" t="str">
            <v>Driscoll,Daniel C</v>
          </cell>
          <cell r="C288">
            <v>16150</v>
          </cell>
          <cell r="D288" t="str">
            <v>16150</v>
          </cell>
          <cell r="E288" t="str">
            <v>Distribution Operations Waltham</v>
          </cell>
          <cell r="F288" t="str">
            <v>Electric Operations</v>
          </cell>
          <cell r="G288" t="str">
            <v>OLD Distribution Operations Waltham</v>
          </cell>
          <cell r="H288" t="str">
            <v>120</v>
          </cell>
          <cell r="I288" t="str">
            <v>TT</v>
          </cell>
          <cell r="J288">
            <v>711246.94</v>
          </cell>
          <cell r="K288">
            <v>1174.72</v>
          </cell>
        </row>
        <row r="289">
          <cell r="A289" t="str">
            <v>O&amp;M</v>
          </cell>
          <cell r="B289" t="str">
            <v>Driscoll,Daniel C</v>
          </cell>
          <cell r="C289">
            <v>16150</v>
          </cell>
          <cell r="D289" t="str">
            <v>16150</v>
          </cell>
          <cell r="E289" t="str">
            <v>OLD Distribution Operations Waltham</v>
          </cell>
          <cell r="F289" t="str">
            <v>Electric Operations</v>
          </cell>
          <cell r="G289" t="str">
            <v>OLD Distribution Operations Waltham</v>
          </cell>
          <cell r="H289" t="str">
            <v>120</v>
          </cell>
          <cell r="I289" t="str">
            <v>TT</v>
          </cell>
          <cell r="L289">
            <v>0</v>
          </cell>
        </row>
        <row r="290">
          <cell r="A290" t="str">
            <v>O&amp;M</v>
          </cell>
          <cell r="C290">
            <v>16155</v>
          </cell>
          <cell r="D290" t="str">
            <v>16155</v>
          </cell>
          <cell r="E290" t="str">
            <v>Transmission Operations Framingham</v>
          </cell>
          <cell r="H290" t="str">
            <v>120</v>
          </cell>
          <cell r="I290" t="str">
            <v>BT</v>
          </cell>
          <cell r="J290">
            <v>20103.599999999999</v>
          </cell>
          <cell r="K290">
            <v>354.14</v>
          </cell>
          <cell r="L290">
            <v>187.17</v>
          </cell>
          <cell r="M290">
            <v>-16187.2</v>
          </cell>
        </row>
        <row r="291">
          <cell r="A291" t="str">
            <v>CAP</v>
          </cell>
          <cell r="C291">
            <v>16155</v>
          </cell>
          <cell r="D291" t="str">
            <v>16155</v>
          </cell>
          <cell r="E291" t="str">
            <v>Transmission Operations Framingham</v>
          </cell>
          <cell r="H291" t="str">
            <v>120</v>
          </cell>
          <cell r="I291" t="str">
            <v>CB</v>
          </cell>
          <cell r="K291">
            <v>4613.1400000000003</v>
          </cell>
        </row>
        <row r="292">
          <cell r="A292" t="str">
            <v>CAP</v>
          </cell>
          <cell r="C292">
            <v>16155</v>
          </cell>
          <cell r="D292" t="str">
            <v>16155</v>
          </cell>
          <cell r="E292" t="str">
            <v>Transmission Operations Framingham</v>
          </cell>
          <cell r="H292" t="str">
            <v>120</v>
          </cell>
          <cell r="I292" t="str">
            <v>CI</v>
          </cell>
          <cell r="K292">
            <v>724516.68</v>
          </cell>
          <cell r="L292">
            <v>11574.77</v>
          </cell>
        </row>
        <row r="293">
          <cell r="A293" t="str">
            <v>CAP</v>
          </cell>
          <cell r="C293">
            <v>16155</v>
          </cell>
          <cell r="D293" t="str">
            <v>16155</v>
          </cell>
          <cell r="E293" t="str">
            <v>Transmission Operations Framingham</v>
          </cell>
          <cell r="H293" t="str">
            <v>120</v>
          </cell>
          <cell r="I293" t="str">
            <v>CL</v>
          </cell>
          <cell r="K293">
            <v>10522.43</v>
          </cell>
          <cell r="M293">
            <v>14490.57</v>
          </cell>
        </row>
        <row r="294">
          <cell r="A294" t="str">
            <v>CAP</v>
          </cell>
          <cell r="C294">
            <v>16155</v>
          </cell>
          <cell r="D294" t="str">
            <v>16155</v>
          </cell>
          <cell r="E294" t="str">
            <v>Transmission Operations Framingham</v>
          </cell>
          <cell r="H294" t="str">
            <v>120</v>
          </cell>
          <cell r="I294" t="str">
            <v>CM</v>
          </cell>
          <cell r="K294">
            <v>283702.57</v>
          </cell>
        </row>
        <row r="295">
          <cell r="A295" t="str">
            <v>CAP</v>
          </cell>
          <cell r="C295">
            <v>16155</v>
          </cell>
          <cell r="D295" t="str">
            <v>16155</v>
          </cell>
          <cell r="E295" t="str">
            <v>Transmission Operations Framingham</v>
          </cell>
          <cell r="H295" t="str">
            <v>120</v>
          </cell>
          <cell r="I295" t="str">
            <v>CO</v>
          </cell>
          <cell r="L295">
            <v>559.75</v>
          </cell>
        </row>
        <row r="296">
          <cell r="A296" t="str">
            <v>CAP</v>
          </cell>
          <cell r="C296">
            <v>16155</v>
          </cell>
          <cell r="D296" t="str">
            <v>16155</v>
          </cell>
          <cell r="E296" t="str">
            <v>Transmission Operations Framingham</v>
          </cell>
          <cell r="H296" t="str">
            <v>120</v>
          </cell>
          <cell r="I296" t="str">
            <v>CT</v>
          </cell>
          <cell r="K296">
            <v>14670.97</v>
          </cell>
        </row>
        <row r="297">
          <cell r="A297" t="str">
            <v>O&amp;M</v>
          </cell>
          <cell r="C297">
            <v>16155</v>
          </cell>
          <cell r="D297" t="str">
            <v>16155</v>
          </cell>
          <cell r="E297" t="str">
            <v>Transmission Operations Framingham</v>
          </cell>
          <cell r="H297" t="str">
            <v>120</v>
          </cell>
          <cell r="I297" t="str">
            <v>IT</v>
          </cell>
          <cell r="J297">
            <v>15910.76</v>
          </cell>
          <cell r="K297">
            <v>1795.3</v>
          </cell>
          <cell r="L297">
            <v>25149.27</v>
          </cell>
        </row>
        <row r="298">
          <cell r="A298" t="str">
            <v>O&amp;M</v>
          </cell>
          <cell r="C298">
            <v>16155</v>
          </cell>
          <cell r="D298" t="str">
            <v>16155</v>
          </cell>
          <cell r="E298" t="str">
            <v>Transmission Operations Framingham</v>
          </cell>
          <cell r="H298" t="str">
            <v>120</v>
          </cell>
          <cell r="I298" t="str">
            <v>LT</v>
          </cell>
          <cell r="J298">
            <v>57292.17</v>
          </cell>
          <cell r="K298">
            <v>1218.22</v>
          </cell>
          <cell r="L298">
            <v>534.74</v>
          </cell>
        </row>
        <row r="299">
          <cell r="A299" t="str">
            <v>O&amp;M</v>
          </cell>
          <cell r="C299">
            <v>16155</v>
          </cell>
          <cell r="D299" t="str">
            <v>16155</v>
          </cell>
          <cell r="E299" t="str">
            <v>Transmission Operations Framingham</v>
          </cell>
          <cell r="H299" t="str">
            <v>120</v>
          </cell>
          <cell r="I299" t="str">
            <v>MT</v>
          </cell>
          <cell r="J299">
            <v>5362.28</v>
          </cell>
          <cell r="K299">
            <v>0</v>
          </cell>
        </row>
        <row r="300">
          <cell r="A300" t="str">
            <v>O&amp;M</v>
          </cell>
          <cell r="C300">
            <v>16155</v>
          </cell>
          <cell r="D300" t="str">
            <v>16155</v>
          </cell>
          <cell r="E300" t="str">
            <v>Transmission Operations Framingham</v>
          </cell>
          <cell r="H300" t="str">
            <v>120</v>
          </cell>
          <cell r="I300" t="str">
            <v>OT</v>
          </cell>
          <cell r="J300">
            <v>4751</v>
          </cell>
        </row>
        <row r="301">
          <cell r="A301" t="str">
            <v>O&amp;M</v>
          </cell>
          <cell r="C301">
            <v>16155</v>
          </cell>
          <cell r="D301" t="str">
            <v>16155</v>
          </cell>
          <cell r="E301" t="str">
            <v>Transmission Operations Framingham</v>
          </cell>
          <cell r="H301" t="str">
            <v>120</v>
          </cell>
          <cell r="I301" t="str">
            <v>TT</v>
          </cell>
          <cell r="J301">
            <v>15399.52</v>
          </cell>
          <cell r="K301">
            <v>199.44</v>
          </cell>
          <cell r="L301">
            <v>178.25</v>
          </cell>
          <cell r="M301">
            <v>25945.69</v>
          </cell>
        </row>
        <row r="302">
          <cell r="A302" t="str">
            <v>O&amp;M</v>
          </cell>
          <cell r="C302">
            <v>16160</v>
          </cell>
          <cell r="D302" t="str">
            <v>16160</v>
          </cell>
          <cell r="E302" t="str">
            <v>Transmission Operations Walpole</v>
          </cell>
          <cell r="H302" t="str">
            <v>120</v>
          </cell>
          <cell r="I302" t="str">
            <v>BT</v>
          </cell>
          <cell r="J302">
            <v>65316.11</v>
          </cell>
          <cell r="K302">
            <v>1619.43</v>
          </cell>
          <cell r="L302">
            <v>886.16</v>
          </cell>
        </row>
        <row r="303">
          <cell r="A303" t="str">
            <v>CAP</v>
          </cell>
          <cell r="C303">
            <v>16160</v>
          </cell>
          <cell r="D303" t="str">
            <v>16160</v>
          </cell>
          <cell r="E303" t="str">
            <v>Transmission Operations Walpole</v>
          </cell>
          <cell r="H303" t="str">
            <v>120</v>
          </cell>
          <cell r="I303" t="str">
            <v>CB</v>
          </cell>
          <cell r="K303">
            <v>1066.53</v>
          </cell>
          <cell r="L303">
            <v>432.93</v>
          </cell>
        </row>
        <row r="304">
          <cell r="A304" t="str">
            <v>CAP</v>
          </cell>
          <cell r="C304">
            <v>16160</v>
          </cell>
          <cell r="D304" t="str">
            <v>16160</v>
          </cell>
          <cell r="E304" t="str">
            <v>Transmission Operations Walpole</v>
          </cell>
          <cell r="H304" t="str">
            <v>120</v>
          </cell>
          <cell r="I304" t="str">
            <v>CI</v>
          </cell>
          <cell r="K304">
            <v>80566.91</v>
          </cell>
          <cell r="L304">
            <v>-54934.36</v>
          </cell>
          <cell r="M304">
            <v>3074.99</v>
          </cell>
        </row>
        <row r="305">
          <cell r="A305" t="str">
            <v>CAP</v>
          </cell>
          <cell r="C305">
            <v>16160</v>
          </cell>
          <cell r="D305" t="str">
            <v>16160</v>
          </cell>
          <cell r="E305" t="str">
            <v>Transmission Operations Walpole</v>
          </cell>
          <cell r="H305" t="str">
            <v>120</v>
          </cell>
          <cell r="I305" t="str">
            <v>CL</v>
          </cell>
          <cell r="K305">
            <v>2423.96</v>
          </cell>
          <cell r="L305">
            <v>1043.5999999999999</v>
          </cell>
        </row>
        <row r="306">
          <cell r="A306" t="str">
            <v>CAP</v>
          </cell>
          <cell r="C306">
            <v>16160</v>
          </cell>
          <cell r="D306" t="str">
            <v>16160</v>
          </cell>
          <cell r="E306" t="str">
            <v>Transmission Operations Walpole</v>
          </cell>
          <cell r="H306" t="str">
            <v>120</v>
          </cell>
          <cell r="I306" t="str">
            <v>CM</v>
          </cell>
          <cell r="K306">
            <v>7860.75</v>
          </cell>
          <cell r="L306">
            <v>16056.54</v>
          </cell>
        </row>
        <row r="307">
          <cell r="A307" t="str">
            <v>CAP</v>
          </cell>
          <cell r="C307">
            <v>16160</v>
          </cell>
          <cell r="D307" t="str">
            <v>16160</v>
          </cell>
          <cell r="E307" t="str">
            <v>Transmission Operations Walpole</v>
          </cell>
          <cell r="H307" t="str">
            <v>120</v>
          </cell>
          <cell r="I307" t="str">
            <v>CT</v>
          </cell>
          <cell r="K307">
            <v>2381.14</v>
          </cell>
          <cell r="L307">
            <v>4044.24</v>
          </cell>
        </row>
        <row r="308">
          <cell r="A308" t="str">
            <v>O&amp;M</v>
          </cell>
          <cell r="C308">
            <v>16160</v>
          </cell>
          <cell r="D308" t="str">
            <v>16160</v>
          </cell>
          <cell r="E308" t="str">
            <v>Transmission Operations Walpole</v>
          </cell>
          <cell r="H308" t="str">
            <v>120</v>
          </cell>
          <cell r="I308" t="str">
            <v>IT</v>
          </cell>
          <cell r="J308">
            <v>204651.51</v>
          </cell>
          <cell r="K308">
            <v>69376.009999999995</v>
          </cell>
          <cell r="L308">
            <v>28327.25</v>
          </cell>
        </row>
        <row r="309">
          <cell r="A309" t="str">
            <v>O&amp;M</v>
          </cell>
          <cell r="C309">
            <v>16160</v>
          </cell>
          <cell r="D309" t="str">
            <v>16160</v>
          </cell>
          <cell r="E309" t="str">
            <v>Transmission Operations Walpole</v>
          </cell>
          <cell r="H309" t="str">
            <v>120</v>
          </cell>
          <cell r="I309" t="str">
            <v>LT</v>
          </cell>
          <cell r="J309">
            <v>141698.1</v>
          </cell>
          <cell r="K309">
            <v>4760.5200000000004</v>
          </cell>
          <cell r="L309">
            <v>2538.64</v>
          </cell>
        </row>
        <row r="310">
          <cell r="A310" t="str">
            <v>O&amp;M</v>
          </cell>
          <cell r="C310">
            <v>16160</v>
          </cell>
          <cell r="D310" t="str">
            <v>16160</v>
          </cell>
          <cell r="E310" t="str">
            <v>Transmission Operations Walpole</v>
          </cell>
          <cell r="H310" t="str">
            <v>120</v>
          </cell>
          <cell r="I310" t="str">
            <v>MT</v>
          </cell>
          <cell r="J310">
            <v>-10209.94</v>
          </cell>
          <cell r="K310">
            <v>0</v>
          </cell>
          <cell r="L310">
            <v>0</v>
          </cell>
        </row>
        <row r="311">
          <cell r="A311" t="str">
            <v>O&amp;M</v>
          </cell>
          <cell r="C311">
            <v>16160</v>
          </cell>
          <cell r="D311" t="str">
            <v>16160</v>
          </cell>
          <cell r="E311" t="str">
            <v>Transmission Operations Walpole</v>
          </cell>
          <cell r="H311" t="str">
            <v>120</v>
          </cell>
          <cell r="I311" t="str">
            <v>OT</v>
          </cell>
          <cell r="J311">
            <v>136663</v>
          </cell>
        </row>
        <row r="312">
          <cell r="A312" t="str">
            <v>O&amp;M</v>
          </cell>
          <cell r="C312">
            <v>16160</v>
          </cell>
          <cell r="D312" t="str">
            <v>16160</v>
          </cell>
          <cell r="E312" t="str">
            <v>Transmission Operations Walpole</v>
          </cell>
          <cell r="H312" t="str">
            <v>120</v>
          </cell>
          <cell r="I312" t="str">
            <v>TT</v>
          </cell>
          <cell r="J312">
            <v>41137.29</v>
          </cell>
          <cell r="K312">
            <v>7141.39</v>
          </cell>
          <cell r="L312">
            <v>2796.45</v>
          </cell>
          <cell r="M312">
            <v>12267.87</v>
          </cell>
        </row>
        <row r="313">
          <cell r="A313" t="str">
            <v>O&amp;M</v>
          </cell>
          <cell r="B313" t="str">
            <v>Driscoll,Daniel C</v>
          </cell>
          <cell r="C313">
            <v>16165</v>
          </cell>
          <cell r="D313" t="str">
            <v>16165</v>
          </cell>
          <cell r="E313" t="str">
            <v>Transmission Operations Waltham</v>
          </cell>
          <cell r="F313" t="str">
            <v>Electric Operations</v>
          </cell>
          <cell r="G313" t="str">
            <v>Transmission Operations Waltham</v>
          </cell>
          <cell r="H313" t="str">
            <v>120</v>
          </cell>
          <cell r="I313" t="str">
            <v>BT</v>
          </cell>
          <cell r="J313">
            <v>18145.98</v>
          </cell>
          <cell r="K313">
            <v>221.44</v>
          </cell>
          <cell r="L313">
            <v>1871.05</v>
          </cell>
        </row>
        <row r="314">
          <cell r="A314" t="str">
            <v>CAP</v>
          </cell>
          <cell r="B314" t="str">
            <v>Driscoll,Daniel C</v>
          </cell>
          <cell r="C314">
            <v>16165</v>
          </cell>
          <cell r="D314" t="str">
            <v>16165</v>
          </cell>
          <cell r="E314" t="str">
            <v>Transmission Operations Waltham</v>
          </cell>
          <cell r="F314" t="str">
            <v>Electric Operations</v>
          </cell>
          <cell r="G314" t="str">
            <v>Transmission Operations Waltham</v>
          </cell>
          <cell r="H314" t="str">
            <v>120</v>
          </cell>
          <cell r="I314" t="str">
            <v>CB</v>
          </cell>
          <cell r="K314">
            <v>1211.7</v>
          </cell>
        </row>
        <row r="315">
          <cell r="A315" t="str">
            <v>CAP</v>
          </cell>
          <cell r="B315" t="str">
            <v>Driscoll,Daniel C</v>
          </cell>
          <cell r="C315">
            <v>16165</v>
          </cell>
          <cell r="D315" t="str">
            <v>16165</v>
          </cell>
          <cell r="E315" t="str">
            <v>Transmission Operations Waltham</v>
          </cell>
          <cell r="F315" t="str">
            <v>Electric Operations</v>
          </cell>
          <cell r="G315" t="str">
            <v>Transmission Operations Waltham</v>
          </cell>
          <cell r="H315" t="str">
            <v>120</v>
          </cell>
          <cell r="I315" t="str">
            <v>CI</v>
          </cell>
          <cell r="K315">
            <v>22216</v>
          </cell>
          <cell r="L315">
            <v>2853.2</v>
          </cell>
        </row>
        <row r="316">
          <cell r="A316" t="str">
            <v>CAP</v>
          </cell>
          <cell r="B316" t="str">
            <v>Driscoll,Daniel C</v>
          </cell>
          <cell r="C316">
            <v>16165</v>
          </cell>
          <cell r="D316" t="str">
            <v>16165</v>
          </cell>
          <cell r="E316" t="str">
            <v>Transmission Operations Waltham</v>
          </cell>
          <cell r="F316" t="str">
            <v>Electric Operations</v>
          </cell>
          <cell r="G316" t="str">
            <v>Transmission Operations Waltham</v>
          </cell>
          <cell r="H316" t="str">
            <v>120</v>
          </cell>
          <cell r="I316" t="str">
            <v>CL</v>
          </cell>
          <cell r="K316">
            <v>2839.16</v>
          </cell>
        </row>
        <row r="317">
          <cell r="A317" t="str">
            <v>CAP</v>
          </cell>
          <cell r="B317" t="str">
            <v>Driscoll,Daniel C</v>
          </cell>
          <cell r="C317">
            <v>16165</v>
          </cell>
          <cell r="D317" t="str">
            <v>16165</v>
          </cell>
          <cell r="E317" t="str">
            <v>Transmission Operations Waltham</v>
          </cell>
          <cell r="F317" t="str">
            <v>Electric Operations</v>
          </cell>
          <cell r="G317" t="str">
            <v>Transmission Operations Waltham</v>
          </cell>
          <cell r="H317" t="str">
            <v>120</v>
          </cell>
          <cell r="I317" t="str">
            <v>CT</v>
          </cell>
          <cell r="K317">
            <v>2056.2800000000002</v>
          </cell>
        </row>
        <row r="318">
          <cell r="A318" t="str">
            <v>O&amp;M</v>
          </cell>
          <cell r="B318" t="str">
            <v>Driscoll,Daniel C</v>
          </cell>
          <cell r="C318">
            <v>16165</v>
          </cell>
          <cell r="D318" t="str">
            <v>16165</v>
          </cell>
          <cell r="E318" t="str">
            <v>Transmission Operations Waltham</v>
          </cell>
          <cell r="F318" t="str">
            <v>Electric Operations</v>
          </cell>
          <cell r="G318" t="str">
            <v>Transmission Operations Waltham</v>
          </cell>
          <cell r="H318" t="str">
            <v>120</v>
          </cell>
          <cell r="I318" t="str">
            <v>IT</v>
          </cell>
          <cell r="J318">
            <v>1537.68</v>
          </cell>
          <cell r="K318">
            <v>43.56</v>
          </cell>
          <cell r="L318">
            <v>38533.54</v>
          </cell>
        </row>
        <row r="319">
          <cell r="A319" t="str">
            <v>O&amp;M</v>
          </cell>
          <cell r="B319" t="str">
            <v>Driscoll,Daniel C</v>
          </cell>
          <cell r="C319">
            <v>16165</v>
          </cell>
          <cell r="D319" t="str">
            <v>16165</v>
          </cell>
          <cell r="E319" t="str">
            <v>Transmission Operations Waltham</v>
          </cell>
          <cell r="F319" t="str">
            <v>Electric Operations</v>
          </cell>
          <cell r="G319" t="str">
            <v>Transmission Operations Waltham</v>
          </cell>
          <cell r="H319" t="str">
            <v>120</v>
          </cell>
          <cell r="I319" t="str">
            <v>LT</v>
          </cell>
          <cell r="J319">
            <v>42016.41</v>
          </cell>
          <cell r="K319">
            <v>741</v>
          </cell>
          <cell r="L319">
            <v>5367.54</v>
          </cell>
        </row>
        <row r="320">
          <cell r="A320" t="str">
            <v>O&amp;M</v>
          </cell>
          <cell r="B320" t="str">
            <v>Driscoll,Daniel C</v>
          </cell>
          <cell r="C320">
            <v>16165</v>
          </cell>
          <cell r="D320" t="str">
            <v>16165</v>
          </cell>
          <cell r="E320" t="str">
            <v>Transmission Operations Waltham</v>
          </cell>
          <cell r="F320" t="str">
            <v>Electric Operations</v>
          </cell>
          <cell r="G320" t="str">
            <v>Transmission Operations Waltham</v>
          </cell>
          <cell r="H320" t="str">
            <v>120</v>
          </cell>
          <cell r="I320" t="str">
            <v>MT</v>
          </cell>
          <cell r="K320">
            <v>0</v>
          </cell>
          <cell r="L320">
            <v>15953.17</v>
          </cell>
        </row>
        <row r="321">
          <cell r="A321" t="str">
            <v>O&amp;M</v>
          </cell>
          <cell r="B321" t="str">
            <v>Driscoll,Daniel C</v>
          </cell>
          <cell r="C321">
            <v>16165</v>
          </cell>
          <cell r="D321" t="str">
            <v>16165</v>
          </cell>
          <cell r="E321" t="str">
            <v>Transmission Operations Waltham</v>
          </cell>
          <cell r="F321" t="str">
            <v>Electric Operations</v>
          </cell>
          <cell r="G321" t="str">
            <v>Transmission Operations Waltham</v>
          </cell>
          <cell r="H321" t="str">
            <v>120</v>
          </cell>
          <cell r="I321" t="str">
            <v>OT</v>
          </cell>
          <cell r="J321">
            <v>24494</v>
          </cell>
        </row>
        <row r="322">
          <cell r="A322" t="str">
            <v>O&amp;M</v>
          </cell>
          <cell r="B322" t="str">
            <v>Driscoll,Daniel C</v>
          </cell>
          <cell r="C322">
            <v>16165</v>
          </cell>
          <cell r="D322" t="str">
            <v>16165</v>
          </cell>
          <cell r="E322" t="str">
            <v>Transmission Operations Waltham</v>
          </cell>
          <cell r="F322" t="str">
            <v>Electric Operations</v>
          </cell>
          <cell r="G322" t="str">
            <v>Transmission Operations Waltham</v>
          </cell>
          <cell r="H322" t="str">
            <v>120</v>
          </cell>
          <cell r="I322" t="str">
            <v>TT</v>
          </cell>
          <cell r="J322">
            <v>12730.01</v>
          </cell>
          <cell r="K322">
            <v>1696.86</v>
          </cell>
          <cell r="L322">
            <v>2047.79</v>
          </cell>
          <cell r="M322">
            <v>35417.29</v>
          </cell>
        </row>
        <row r="323">
          <cell r="A323" t="str">
            <v>O&amp;M</v>
          </cell>
          <cell r="C323">
            <v>16170</v>
          </cell>
          <cell r="D323" t="str">
            <v>16170</v>
          </cell>
          <cell r="E323" t="str">
            <v>Operations Mgr NB, Plym, Cape</v>
          </cell>
          <cell r="H323" t="str">
            <v>120</v>
          </cell>
          <cell r="I323" t="str">
            <v>BT</v>
          </cell>
          <cell r="J323">
            <v>1555.91</v>
          </cell>
          <cell r="K323">
            <v>3178.31</v>
          </cell>
        </row>
        <row r="324">
          <cell r="A324" t="str">
            <v>CAP</v>
          </cell>
          <cell r="C324">
            <v>16170</v>
          </cell>
          <cell r="D324" t="str">
            <v>16170</v>
          </cell>
          <cell r="E324" t="str">
            <v>OLD Operations Mgr NB, Plym, Cape</v>
          </cell>
          <cell r="H324" t="str">
            <v>120</v>
          </cell>
          <cell r="I324" t="str">
            <v>CB</v>
          </cell>
        </row>
        <row r="325">
          <cell r="A325" t="str">
            <v>CAP</v>
          </cell>
          <cell r="C325">
            <v>16170</v>
          </cell>
          <cell r="D325" t="str">
            <v>16170</v>
          </cell>
          <cell r="E325" t="str">
            <v>Operations Mgr NB, Plym, Cape</v>
          </cell>
          <cell r="H325" t="str">
            <v>120</v>
          </cell>
          <cell r="I325" t="str">
            <v>CB</v>
          </cell>
          <cell r="J325">
            <v>118.88</v>
          </cell>
        </row>
        <row r="326">
          <cell r="A326" t="str">
            <v>CAP</v>
          </cell>
          <cell r="C326">
            <v>16170</v>
          </cell>
          <cell r="D326" t="str">
            <v>16170</v>
          </cell>
          <cell r="E326" t="str">
            <v>OLD Operations Mgr NB, Plym, Cape</v>
          </cell>
          <cell r="H326" t="str">
            <v>120</v>
          </cell>
          <cell r="I326" t="str">
            <v>CL</v>
          </cell>
        </row>
        <row r="327">
          <cell r="A327" t="str">
            <v>CAP</v>
          </cell>
          <cell r="C327">
            <v>16170</v>
          </cell>
          <cell r="D327" t="str">
            <v>16170</v>
          </cell>
          <cell r="E327" t="str">
            <v>Operations Mgr NB, Plym, Cape</v>
          </cell>
          <cell r="H327" t="str">
            <v>120</v>
          </cell>
          <cell r="I327" t="str">
            <v>CL</v>
          </cell>
          <cell r="J327">
            <v>278.12</v>
          </cell>
        </row>
        <row r="328">
          <cell r="A328" t="str">
            <v>CAP</v>
          </cell>
          <cell r="C328">
            <v>16170</v>
          </cell>
          <cell r="D328" t="str">
            <v>16170</v>
          </cell>
          <cell r="E328" t="str">
            <v>Operations Mgr NB, Plym, Cape</v>
          </cell>
          <cell r="H328" t="str">
            <v>120</v>
          </cell>
          <cell r="I328" t="str">
            <v>CT</v>
          </cell>
          <cell r="J328">
            <v>231.08</v>
          </cell>
        </row>
        <row r="329">
          <cell r="A329" t="str">
            <v>O&amp;M</v>
          </cell>
          <cell r="C329">
            <v>16170</v>
          </cell>
          <cell r="D329" t="str">
            <v>16170</v>
          </cell>
          <cell r="E329" t="str">
            <v>Operations Mgr NB, Plym, Cape</v>
          </cell>
          <cell r="H329" t="str">
            <v>120</v>
          </cell>
          <cell r="I329" t="str">
            <v>IT</v>
          </cell>
          <cell r="J329">
            <v>145.78</v>
          </cell>
          <cell r="K329">
            <v>240.18</v>
          </cell>
        </row>
        <row r="330">
          <cell r="A330" t="str">
            <v>O&amp;M</v>
          </cell>
          <cell r="C330">
            <v>16170</v>
          </cell>
          <cell r="D330" t="str">
            <v>16170</v>
          </cell>
          <cell r="E330" t="str">
            <v>OLD Operations Mgr NB, Plym, Cape</v>
          </cell>
          <cell r="H330" t="str">
            <v>120</v>
          </cell>
          <cell r="I330" t="str">
            <v>LT</v>
          </cell>
          <cell r="L330">
            <v>0</v>
          </cell>
        </row>
        <row r="331">
          <cell r="A331" t="str">
            <v>O&amp;M</v>
          </cell>
          <cell r="C331">
            <v>16170</v>
          </cell>
          <cell r="D331" t="str">
            <v>16170</v>
          </cell>
          <cell r="E331" t="str">
            <v>Operations Mgr NB, Plym, Cape</v>
          </cell>
          <cell r="H331" t="str">
            <v>120</v>
          </cell>
          <cell r="I331" t="str">
            <v>LT</v>
          </cell>
          <cell r="J331">
            <v>4492.92</v>
          </cell>
          <cell r="K331">
            <v>9115.11</v>
          </cell>
        </row>
        <row r="332">
          <cell r="A332" t="str">
            <v>O&amp;M</v>
          </cell>
          <cell r="C332">
            <v>16170</v>
          </cell>
          <cell r="D332" t="str">
            <v>16170</v>
          </cell>
          <cell r="E332" t="str">
            <v>OLD Operations Mgr NB, Plym, Cape</v>
          </cell>
          <cell r="H332" t="str">
            <v>120</v>
          </cell>
          <cell r="I332" t="str">
            <v>MT</v>
          </cell>
          <cell r="L332">
            <v>2.35</v>
          </cell>
        </row>
        <row r="333">
          <cell r="A333" t="str">
            <v>O&amp;M</v>
          </cell>
          <cell r="C333">
            <v>16170</v>
          </cell>
          <cell r="D333" t="str">
            <v>16170</v>
          </cell>
          <cell r="E333" t="str">
            <v>Operations Mgr NB, Plym, Cape</v>
          </cell>
          <cell r="H333" t="str">
            <v>120</v>
          </cell>
          <cell r="I333" t="str">
            <v>MT</v>
          </cell>
          <cell r="J333">
            <v>3909.31</v>
          </cell>
          <cell r="K333">
            <v>1044.6600000000001</v>
          </cell>
          <cell r="M333">
            <v>25256.68</v>
          </cell>
        </row>
        <row r="334">
          <cell r="A334" t="str">
            <v>O&amp;M</v>
          </cell>
          <cell r="C334">
            <v>16170</v>
          </cell>
          <cell r="D334" t="str">
            <v>16170</v>
          </cell>
          <cell r="E334" t="str">
            <v>Operations Mgr NB, Plym, Cape</v>
          </cell>
          <cell r="H334" t="str">
            <v>120</v>
          </cell>
          <cell r="I334" t="str">
            <v>TT</v>
          </cell>
          <cell r="K334">
            <v>1478.48</v>
          </cell>
          <cell r="M334">
            <v>5506.6</v>
          </cell>
        </row>
        <row r="335">
          <cell r="A335" t="str">
            <v>O&amp;M</v>
          </cell>
          <cell r="C335">
            <v>16175</v>
          </cell>
          <cell r="D335" t="str">
            <v>16175</v>
          </cell>
          <cell r="E335" t="str">
            <v>Distribution Operations New Bedford</v>
          </cell>
          <cell r="H335" t="str">
            <v>120</v>
          </cell>
          <cell r="I335" t="str">
            <v>BT</v>
          </cell>
          <cell r="J335">
            <v>34.65</v>
          </cell>
        </row>
        <row r="336">
          <cell r="A336" t="str">
            <v>CAP</v>
          </cell>
          <cell r="C336">
            <v>16175</v>
          </cell>
          <cell r="D336" t="str">
            <v>16175</v>
          </cell>
          <cell r="E336" t="str">
            <v>Distribution Operations New Bedford</v>
          </cell>
          <cell r="H336" t="str">
            <v>120</v>
          </cell>
          <cell r="I336" t="str">
            <v>CT</v>
          </cell>
          <cell r="J336">
            <v>0.09</v>
          </cell>
        </row>
        <row r="337">
          <cell r="A337" t="str">
            <v>CAP</v>
          </cell>
          <cell r="C337">
            <v>16175</v>
          </cell>
          <cell r="D337" t="str">
            <v>16175</v>
          </cell>
          <cell r="E337" t="str">
            <v>Old Distribution Ops New Bedford</v>
          </cell>
          <cell r="H337" t="str">
            <v>120</v>
          </cell>
          <cell r="I337" t="str">
            <v>CT</v>
          </cell>
          <cell r="K337">
            <v>184</v>
          </cell>
        </row>
        <row r="338">
          <cell r="A338" t="str">
            <v>O&amp;M</v>
          </cell>
          <cell r="C338">
            <v>16175</v>
          </cell>
          <cell r="D338" t="str">
            <v>16175</v>
          </cell>
          <cell r="E338" t="str">
            <v>Distribution Operations New Bedford</v>
          </cell>
          <cell r="H338" t="str">
            <v>120</v>
          </cell>
          <cell r="I338" t="str">
            <v>IT</v>
          </cell>
          <cell r="J338">
            <v>2019.75</v>
          </cell>
        </row>
        <row r="339">
          <cell r="A339" t="str">
            <v>O&amp;M</v>
          </cell>
          <cell r="C339">
            <v>16175</v>
          </cell>
          <cell r="D339" t="str">
            <v>16175</v>
          </cell>
          <cell r="E339" t="str">
            <v>Distribution Operations New Bedford</v>
          </cell>
          <cell r="H339" t="str">
            <v>120</v>
          </cell>
          <cell r="I339" t="str">
            <v>LT</v>
          </cell>
          <cell r="J339">
            <v>99</v>
          </cell>
          <cell r="K339">
            <v>589.29999999999995</v>
          </cell>
        </row>
        <row r="340">
          <cell r="A340" t="str">
            <v>O&amp;M</v>
          </cell>
          <cell r="C340">
            <v>16175</v>
          </cell>
          <cell r="D340" t="str">
            <v>16175</v>
          </cell>
          <cell r="E340" t="str">
            <v>Distribution Operations New Bedford</v>
          </cell>
          <cell r="H340" t="str">
            <v>120</v>
          </cell>
          <cell r="I340" t="str">
            <v>MT</v>
          </cell>
          <cell r="J340">
            <v>329.98</v>
          </cell>
        </row>
        <row r="341">
          <cell r="A341" t="str">
            <v>O&amp;M</v>
          </cell>
          <cell r="C341">
            <v>16175</v>
          </cell>
          <cell r="D341" t="str">
            <v>16175</v>
          </cell>
          <cell r="E341" t="str">
            <v>Distribution Operations New Bedford</v>
          </cell>
          <cell r="H341" t="str">
            <v>120</v>
          </cell>
          <cell r="I341" t="str">
            <v>OT</v>
          </cell>
          <cell r="J341">
            <v>2560.36</v>
          </cell>
          <cell r="K341">
            <v>223.87</v>
          </cell>
        </row>
        <row r="342">
          <cell r="A342" t="str">
            <v>O&amp;M</v>
          </cell>
          <cell r="C342">
            <v>16175</v>
          </cell>
          <cell r="D342" t="str">
            <v>16175</v>
          </cell>
          <cell r="E342" t="str">
            <v>Old Distribution Ops New Bedford</v>
          </cell>
          <cell r="H342" t="str">
            <v>120</v>
          </cell>
          <cell r="I342" t="str">
            <v>OT</v>
          </cell>
          <cell r="L342">
            <v>201</v>
          </cell>
        </row>
        <row r="343">
          <cell r="A343" t="str">
            <v>O&amp;M</v>
          </cell>
          <cell r="C343">
            <v>16175</v>
          </cell>
          <cell r="D343" t="str">
            <v>16175</v>
          </cell>
          <cell r="E343" t="str">
            <v>Distribution Operations New Bedford</v>
          </cell>
          <cell r="H343" t="str">
            <v>120</v>
          </cell>
          <cell r="I343" t="str">
            <v>TT</v>
          </cell>
          <cell r="J343">
            <v>2220.88</v>
          </cell>
          <cell r="K343">
            <v>621.29999999999995</v>
          </cell>
          <cell r="M343">
            <v>5817.63</v>
          </cell>
        </row>
        <row r="344">
          <cell r="A344" t="str">
            <v>O&amp;M</v>
          </cell>
          <cell r="C344">
            <v>16180</v>
          </cell>
          <cell r="D344" t="str">
            <v>16180</v>
          </cell>
          <cell r="E344" t="str">
            <v>Distribution Operations Plymouth</v>
          </cell>
          <cell r="H344" t="str">
            <v>120</v>
          </cell>
          <cell r="I344" t="str">
            <v>BT</v>
          </cell>
          <cell r="J344">
            <v>159.04</v>
          </cell>
        </row>
        <row r="345">
          <cell r="A345" t="str">
            <v>O&amp;M</v>
          </cell>
          <cell r="C345">
            <v>16180</v>
          </cell>
          <cell r="D345" t="str">
            <v>16180</v>
          </cell>
          <cell r="E345" t="str">
            <v>Distribution Operations Plymouth</v>
          </cell>
          <cell r="H345" t="str">
            <v>120</v>
          </cell>
          <cell r="I345" t="str">
            <v>IT</v>
          </cell>
          <cell r="J345">
            <v>2029.17</v>
          </cell>
          <cell r="K345">
            <v>0</v>
          </cell>
          <cell r="M345">
            <v>0</v>
          </cell>
        </row>
        <row r="346">
          <cell r="A346" t="str">
            <v>O&amp;M</v>
          </cell>
          <cell r="C346">
            <v>16180</v>
          </cell>
          <cell r="D346" t="str">
            <v>16180</v>
          </cell>
          <cell r="E346" t="str">
            <v>Distribution Operations Plymouth</v>
          </cell>
          <cell r="H346" t="str">
            <v>120</v>
          </cell>
          <cell r="I346" t="str">
            <v>LT</v>
          </cell>
          <cell r="J346">
            <v>464.8</v>
          </cell>
        </row>
        <row r="347">
          <cell r="A347" t="str">
            <v>O&amp;M</v>
          </cell>
          <cell r="C347">
            <v>16180</v>
          </cell>
          <cell r="D347" t="str">
            <v>16180</v>
          </cell>
          <cell r="E347" t="str">
            <v>Distribution Operations Plymouth</v>
          </cell>
          <cell r="H347" t="str">
            <v>120</v>
          </cell>
          <cell r="I347" t="str">
            <v>TT</v>
          </cell>
          <cell r="J347">
            <v>1430.07</v>
          </cell>
          <cell r="M347">
            <v>1609.84</v>
          </cell>
        </row>
        <row r="348">
          <cell r="A348" t="str">
            <v>O&amp;M</v>
          </cell>
          <cell r="C348">
            <v>16185</v>
          </cell>
          <cell r="D348" t="str">
            <v>16185</v>
          </cell>
          <cell r="E348" t="str">
            <v>Distribution Operations Cape and Vineyard</v>
          </cell>
          <cell r="H348" t="str">
            <v>120</v>
          </cell>
          <cell r="I348" t="str">
            <v>BT</v>
          </cell>
          <cell r="J348">
            <v>621.72</v>
          </cell>
          <cell r="M348">
            <v>-10.51</v>
          </cell>
        </row>
        <row r="349">
          <cell r="A349" t="str">
            <v>O&amp;M</v>
          </cell>
          <cell r="C349">
            <v>16185</v>
          </cell>
          <cell r="D349" t="str">
            <v>16185</v>
          </cell>
          <cell r="E349" t="str">
            <v>Distribution Operations Cape and Vineyard</v>
          </cell>
          <cell r="H349" t="str">
            <v>120</v>
          </cell>
          <cell r="I349" t="str">
            <v>IT</v>
          </cell>
          <cell r="J349">
            <v>181.37</v>
          </cell>
          <cell r="K349">
            <v>0.52</v>
          </cell>
        </row>
        <row r="350">
          <cell r="A350" t="str">
            <v>O&amp;M</v>
          </cell>
          <cell r="C350">
            <v>16185</v>
          </cell>
          <cell r="D350" t="str">
            <v>16185</v>
          </cell>
          <cell r="E350" t="str">
            <v>Distribution Operations Cape and Vineyard</v>
          </cell>
          <cell r="H350" t="str">
            <v>120</v>
          </cell>
          <cell r="I350" t="str">
            <v>LT</v>
          </cell>
          <cell r="J350">
            <v>1920.68</v>
          </cell>
          <cell r="K350">
            <v>1240.79</v>
          </cell>
        </row>
        <row r="351">
          <cell r="A351" t="str">
            <v>O&amp;M</v>
          </cell>
          <cell r="C351">
            <v>16185</v>
          </cell>
          <cell r="D351" t="str">
            <v>16185</v>
          </cell>
          <cell r="E351" t="str">
            <v>Distribution Operations Cape and Vineyard</v>
          </cell>
          <cell r="H351" t="str">
            <v>120</v>
          </cell>
          <cell r="I351" t="str">
            <v>OT</v>
          </cell>
          <cell r="J351">
            <v>2237.87</v>
          </cell>
        </row>
        <row r="352">
          <cell r="A352" t="str">
            <v>O&amp;M</v>
          </cell>
          <cell r="C352">
            <v>16185</v>
          </cell>
          <cell r="D352" t="str">
            <v>16185</v>
          </cell>
          <cell r="E352" t="str">
            <v>Distribution Operations Cape and Vineyard</v>
          </cell>
          <cell r="H352" t="str">
            <v>120</v>
          </cell>
          <cell r="I352" t="str">
            <v>TT</v>
          </cell>
          <cell r="J352">
            <v>447</v>
          </cell>
        </row>
        <row r="353">
          <cell r="A353" t="str">
            <v>O&amp;M</v>
          </cell>
          <cell r="B353" t="str">
            <v>Sullivan,Stephen T</v>
          </cell>
          <cell r="C353">
            <v>16190</v>
          </cell>
          <cell r="D353" t="str">
            <v>16190</v>
          </cell>
          <cell r="E353" t="str">
            <v>Transmission Operations New Bedford</v>
          </cell>
          <cell r="F353" t="str">
            <v>Electric Operations</v>
          </cell>
          <cell r="G353" t="str">
            <v>Transmission Operations New Bedford</v>
          </cell>
          <cell r="H353" t="str">
            <v>120</v>
          </cell>
          <cell r="I353" t="str">
            <v>BT</v>
          </cell>
          <cell r="J353">
            <v>192.18</v>
          </cell>
        </row>
        <row r="354">
          <cell r="A354" t="str">
            <v>CAP</v>
          </cell>
          <cell r="B354" t="str">
            <v>Sullivan,Stephen T</v>
          </cell>
          <cell r="C354">
            <v>16190</v>
          </cell>
          <cell r="D354" t="str">
            <v>16190</v>
          </cell>
          <cell r="E354" t="str">
            <v>Transmission Operations New Bedford</v>
          </cell>
          <cell r="F354" t="str">
            <v>Electric Operations</v>
          </cell>
          <cell r="G354" t="str">
            <v>Transmission Operations New Bedford</v>
          </cell>
          <cell r="H354" t="str">
            <v>120</v>
          </cell>
          <cell r="I354" t="str">
            <v>CI</v>
          </cell>
          <cell r="K354">
            <v>11893.45</v>
          </cell>
        </row>
        <row r="355">
          <cell r="A355" t="str">
            <v>O&amp;M</v>
          </cell>
          <cell r="B355" t="str">
            <v>Sullivan,Stephen T</v>
          </cell>
          <cell r="C355">
            <v>16190</v>
          </cell>
          <cell r="D355" t="str">
            <v>16190</v>
          </cell>
          <cell r="E355" t="str">
            <v>Transmission Operations New Bedford</v>
          </cell>
          <cell r="F355" t="str">
            <v>Electric Operations</v>
          </cell>
          <cell r="G355" t="str">
            <v>Transmission Operations New Bedford</v>
          </cell>
          <cell r="H355" t="str">
            <v>120</v>
          </cell>
          <cell r="I355" t="str">
            <v>IT</v>
          </cell>
          <cell r="K355">
            <v>52357.33</v>
          </cell>
          <cell r="L355">
            <v>179939.58</v>
          </cell>
        </row>
        <row r="356">
          <cell r="A356" t="str">
            <v>O&amp;M</v>
          </cell>
          <cell r="B356" t="str">
            <v>Sullivan,Stephen T</v>
          </cell>
          <cell r="C356">
            <v>16190</v>
          </cell>
          <cell r="D356" t="str">
            <v>16190</v>
          </cell>
          <cell r="E356" t="str">
            <v>Transmission Operations New Bedford</v>
          </cell>
          <cell r="F356" t="str">
            <v>Electric Operations</v>
          </cell>
          <cell r="G356" t="str">
            <v>Transmission Operations New Bedford</v>
          </cell>
          <cell r="H356" t="str">
            <v>120</v>
          </cell>
          <cell r="I356" t="str">
            <v>LT</v>
          </cell>
          <cell r="J356">
            <v>613.63</v>
          </cell>
        </row>
        <row r="357">
          <cell r="A357" t="str">
            <v>O&amp;M</v>
          </cell>
          <cell r="B357" t="str">
            <v>Kearns, Robert A</v>
          </cell>
          <cell r="C357">
            <v>16200</v>
          </cell>
          <cell r="D357" t="str">
            <v>16200</v>
          </cell>
          <cell r="E357" t="str">
            <v>H8 - LEADERSHIP MASTER PROCESSXXX</v>
          </cell>
          <cell r="F357" t="str">
            <v>Electric Operations</v>
          </cell>
          <cell r="G357" t="str">
            <v>Project Management</v>
          </cell>
          <cell r="H357" t="str">
            <v>120</v>
          </cell>
          <cell r="I357" t="str">
            <v>BT</v>
          </cell>
          <cell r="J357">
            <v>1831.65</v>
          </cell>
          <cell r="M357">
            <v>-48.72</v>
          </cell>
        </row>
        <row r="358">
          <cell r="A358" t="str">
            <v>O&amp;M</v>
          </cell>
          <cell r="B358" t="str">
            <v>Kearns, Robert A</v>
          </cell>
          <cell r="C358">
            <v>16200</v>
          </cell>
          <cell r="D358" t="str">
            <v>16200</v>
          </cell>
          <cell r="E358" t="str">
            <v>H8 - LEADERSHIP MASTER PROCESSXXX</v>
          </cell>
          <cell r="F358" t="str">
            <v>Electric Operations</v>
          </cell>
          <cell r="G358" t="str">
            <v>Project Management</v>
          </cell>
          <cell r="H358" t="str">
            <v>120</v>
          </cell>
          <cell r="I358" t="str">
            <v>IT</v>
          </cell>
          <cell r="J358">
            <v>611.4</v>
          </cell>
        </row>
        <row r="359">
          <cell r="A359" t="str">
            <v>O&amp;M</v>
          </cell>
          <cell r="B359" t="str">
            <v>Kearns, Robert A</v>
          </cell>
          <cell r="C359">
            <v>16200</v>
          </cell>
          <cell r="D359" t="str">
            <v>16200</v>
          </cell>
          <cell r="E359" t="str">
            <v>Project Management</v>
          </cell>
          <cell r="F359" t="str">
            <v>Electric Operations</v>
          </cell>
          <cell r="G359" t="str">
            <v>Project Management</v>
          </cell>
          <cell r="H359" t="str">
            <v>120</v>
          </cell>
          <cell r="I359" t="str">
            <v>IT</v>
          </cell>
        </row>
        <row r="360">
          <cell r="A360" t="str">
            <v>O&amp;M</v>
          </cell>
          <cell r="B360" t="str">
            <v>Kearns, Robert A</v>
          </cell>
          <cell r="C360">
            <v>16200</v>
          </cell>
          <cell r="D360" t="str">
            <v>16200</v>
          </cell>
          <cell r="E360" t="str">
            <v>H8 - LEADERSHIP MASTER PROCESSXXX</v>
          </cell>
          <cell r="F360" t="str">
            <v>Electric Operations</v>
          </cell>
          <cell r="G360" t="str">
            <v>Project Management</v>
          </cell>
          <cell r="H360" t="str">
            <v>120</v>
          </cell>
          <cell r="I360" t="str">
            <v>LT</v>
          </cell>
          <cell r="J360">
            <v>5233.4399999999996</v>
          </cell>
        </row>
        <row r="361">
          <cell r="A361" t="str">
            <v>O&amp;M</v>
          </cell>
          <cell r="B361" t="str">
            <v>Kearns, Robert A</v>
          </cell>
          <cell r="C361">
            <v>16200</v>
          </cell>
          <cell r="D361" t="str">
            <v>16200</v>
          </cell>
          <cell r="E361" t="str">
            <v>H8 - LEADERSHIP MASTER PROCESSXXX</v>
          </cell>
          <cell r="F361" t="str">
            <v>Electric Operations</v>
          </cell>
          <cell r="G361" t="str">
            <v>Project Management</v>
          </cell>
          <cell r="H361" t="str">
            <v>120</v>
          </cell>
          <cell r="I361" t="str">
            <v>OT</v>
          </cell>
          <cell r="J361">
            <v>80.8</v>
          </cell>
        </row>
        <row r="362">
          <cell r="A362" t="str">
            <v>O&amp;M</v>
          </cell>
          <cell r="B362" t="str">
            <v>Sullivan,Stephen T</v>
          </cell>
          <cell r="C362">
            <v>16205</v>
          </cell>
          <cell r="D362" t="str">
            <v>16205</v>
          </cell>
          <cell r="E362" t="str">
            <v>Transmission Operations Cape and Vineyard</v>
          </cell>
          <cell r="F362" t="str">
            <v>Electric Operations</v>
          </cell>
          <cell r="G362" t="str">
            <v>Transmission Operations Cape and Vineyard</v>
          </cell>
          <cell r="H362" t="str">
            <v>120</v>
          </cell>
          <cell r="I362" t="str">
            <v>BT</v>
          </cell>
          <cell r="J362">
            <v>254.48</v>
          </cell>
        </row>
        <row r="363">
          <cell r="A363" t="str">
            <v>CAP</v>
          </cell>
          <cell r="B363" t="str">
            <v>Sullivan,Stephen T</v>
          </cell>
          <cell r="C363">
            <v>16205</v>
          </cell>
          <cell r="D363" t="str">
            <v>16205</v>
          </cell>
          <cell r="E363" t="str">
            <v>Transmission Operations Cape and Vineyard</v>
          </cell>
          <cell r="F363" t="str">
            <v>Electric Operations</v>
          </cell>
          <cell r="G363" t="str">
            <v>Transmission Operations Cape and Vineyard</v>
          </cell>
          <cell r="H363" t="str">
            <v>120</v>
          </cell>
          <cell r="I363" t="str">
            <v>CB</v>
          </cell>
          <cell r="J363">
            <v>94.83</v>
          </cell>
          <cell r="K363">
            <v>510.4</v>
          </cell>
        </row>
        <row r="364">
          <cell r="A364" t="str">
            <v>CAP</v>
          </cell>
          <cell r="B364" t="str">
            <v>Sullivan,Stephen T</v>
          </cell>
          <cell r="C364">
            <v>16205</v>
          </cell>
          <cell r="D364" t="str">
            <v>16205</v>
          </cell>
          <cell r="E364" t="str">
            <v>Transmission Operations Cape and Vineyard</v>
          </cell>
          <cell r="F364" t="str">
            <v>Electric Operations</v>
          </cell>
          <cell r="G364" t="str">
            <v>Transmission Operations Cape and Vineyard</v>
          </cell>
          <cell r="H364" t="str">
            <v>120</v>
          </cell>
          <cell r="I364" t="str">
            <v>CL</v>
          </cell>
          <cell r="J364">
            <v>215.52</v>
          </cell>
          <cell r="K364">
            <v>1160</v>
          </cell>
        </row>
        <row r="365">
          <cell r="A365" t="str">
            <v>O&amp;M</v>
          </cell>
          <cell r="B365" t="str">
            <v>Sullivan,Stephen T</v>
          </cell>
          <cell r="C365">
            <v>16205</v>
          </cell>
          <cell r="D365" t="str">
            <v>16205</v>
          </cell>
          <cell r="E365" t="str">
            <v>Transmission Operations Cape and Vineyard</v>
          </cell>
          <cell r="F365" t="str">
            <v>Electric Operations</v>
          </cell>
          <cell r="G365" t="str">
            <v>Transmission Operations Cape and Vineyard</v>
          </cell>
          <cell r="H365" t="str">
            <v>120</v>
          </cell>
          <cell r="I365" t="str">
            <v>IT</v>
          </cell>
          <cell r="J365">
            <v>2437.5</v>
          </cell>
          <cell r="L365">
            <v>6600</v>
          </cell>
        </row>
        <row r="366">
          <cell r="A366" t="str">
            <v>O&amp;M</v>
          </cell>
          <cell r="B366" t="str">
            <v>Sullivan,Stephen T</v>
          </cell>
          <cell r="C366">
            <v>16205</v>
          </cell>
          <cell r="D366" t="str">
            <v>16205</v>
          </cell>
          <cell r="E366" t="str">
            <v>Transmission Operations Cape and Vineyard</v>
          </cell>
          <cell r="F366" t="str">
            <v>Electric Operations</v>
          </cell>
          <cell r="G366" t="str">
            <v>Transmission Operations Cape and Vineyard</v>
          </cell>
          <cell r="H366" t="str">
            <v>120</v>
          </cell>
          <cell r="I366" t="str">
            <v>LT</v>
          </cell>
          <cell r="J366">
            <v>727.06</v>
          </cell>
        </row>
        <row r="367">
          <cell r="A367" t="str">
            <v>O&amp;M</v>
          </cell>
          <cell r="B367" t="str">
            <v>Sullivan,Stephen T</v>
          </cell>
          <cell r="C367">
            <v>16205</v>
          </cell>
          <cell r="D367" t="str">
            <v>16205</v>
          </cell>
          <cell r="E367" t="str">
            <v>Transmission Operations Cape and Vineyard</v>
          </cell>
          <cell r="F367" t="str">
            <v>Electric Operations</v>
          </cell>
          <cell r="G367" t="str">
            <v>Transmission Operations Cape and Vineyard</v>
          </cell>
          <cell r="H367" t="str">
            <v>120</v>
          </cell>
          <cell r="I367" t="str">
            <v>OT</v>
          </cell>
          <cell r="L367">
            <v>1666.92</v>
          </cell>
        </row>
        <row r="368">
          <cell r="A368" t="str">
            <v>O&amp;M</v>
          </cell>
          <cell r="B368" t="str">
            <v>Boudreau, Donald M</v>
          </cell>
          <cell r="C368">
            <v>16210</v>
          </cell>
          <cell r="D368" t="str">
            <v>16210</v>
          </cell>
          <cell r="E368" t="str">
            <v>Network Services, VP</v>
          </cell>
          <cell r="F368" t="str">
            <v>Electric Operations</v>
          </cell>
          <cell r="G368" t="str">
            <v>Electric Service</v>
          </cell>
          <cell r="H368" t="str">
            <v>120</v>
          </cell>
          <cell r="I368" t="str">
            <v>BT</v>
          </cell>
          <cell r="J368">
            <v>36.26</v>
          </cell>
          <cell r="M368">
            <v>-387.85</v>
          </cell>
        </row>
        <row r="369">
          <cell r="A369" t="str">
            <v>O&amp;M</v>
          </cell>
          <cell r="B369" t="str">
            <v>Boudreau, Donald M</v>
          </cell>
          <cell r="C369">
            <v>16210</v>
          </cell>
          <cell r="D369" t="str">
            <v>16210</v>
          </cell>
          <cell r="E369" t="str">
            <v>Electric Service</v>
          </cell>
          <cell r="F369" t="str">
            <v>Electric Operations</v>
          </cell>
          <cell r="G369" t="str">
            <v>Electric Service</v>
          </cell>
          <cell r="H369" t="str">
            <v>120</v>
          </cell>
          <cell r="I369" t="str">
            <v>IT</v>
          </cell>
        </row>
        <row r="370">
          <cell r="A370" t="str">
            <v>O&amp;M</v>
          </cell>
          <cell r="B370" t="str">
            <v>Boudreau, Donald M</v>
          </cell>
          <cell r="C370">
            <v>16210</v>
          </cell>
          <cell r="D370" t="str">
            <v>16210</v>
          </cell>
          <cell r="E370" t="str">
            <v>Network Services, VP</v>
          </cell>
          <cell r="F370" t="str">
            <v>Electric Operations</v>
          </cell>
          <cell r="G370" t="str">
            <v>Electric Service</v>
          </cell>
          <cell r="H370" t="str">
            <v>120</v>
          </cell>
          <cell r="I370" t="str">
            <v>IT</v>
          </cell>
          <cell r="J370">
            <v>643.5</v>
          </cell>
        </row>
        <row r="371">
          <cell r="A371" t="str">
            <v>O&amp;M</v>
          </cell>
          <cell r="B371" t="str">
            <v>Boudreau, Donald M</v>
          </cell>
          <cell r="C371">
            <v>16210</v>
          </cell>
          <cell r="D371" t="str">
            <v>16210</v>
          </cell>
          <cell r="E371" t="str">
            <v>Network Services, VP</v>
          </cell>
          <cell r="F371" t="str">
            <v>Electric Operations</v>
          </cell>
          <cell r="G371" t="str">
            <v>Electric Service</v>
          </cell>
          <cell r="H371" t="str">
            <v>120</v>
          </cell>
          <cell r="I371" t="str">
            <v>LT</v>
          </cell>
          <cell r="J371">
            <v>103.6</v>
          </cell>
        </row>
        <row r="372">
          <cell r="A372" t="str">
            <v>O&amp;M</v>
          </cell>
          <cell r="B372" t="str">
            <v>Boudreau, Donald M</v>
          </cell>
          <cell r="C372">
            <v>16210</v>
          </cell>
          <cell r="D372" t="str">
            <v>16210</v>
          </cell>
          <cell r="E372" t="str">
            <v>Electric Service</v>
          </cell>
          <cell r="F372" t="str">
            <v>Electric Operations</v>
          </cell>
          <cell r="G372" t="str">
            <v>Electric Service</v>
          </cell>
          <cell r="H372" t="str">
            <v>120</v>
          </cell>
          <cell r="I372" t="str">
            <v>MT</v>
          </cell>
        </row>
        <row r="373">
          <cell r="A373" t="str">
            <v>O&amp;M</v>
          </cell>
          <cell r="B373" t="str">
            <v>Kearns, Robert A</v>
          </cell>
          <cell r="C373">
            <v>16215</v>
          </cell>
          <cell r="D373" t="str">
            <v>16215</v>
          </cell>
          <cell r="E373" t="str">
            <v>Vegetation Management</v>
          </cell>
          <cell r="F373" t="str">
            <v>Electric Operations</v>
          </cell>
          <cell r="G373" t="str">
            <v>Vegetation Management</v>
          </cell>
          <cell r="H373" t="str">
            <v>120</v>
          </cell>
          <cell r="I373" t="str">
            <v>BT</v>
          </cell>
          <cell r="J373">
            <v>21362.28</v>
          </cell>
          <cell r="K373">
            <v>37648.36</v>
          </cell>
          <cell r="L373">
            <v>15675.04</v>
          </cell>
        </row>
        <row r="374">
          <cell r="A374" t="str">
            <v>CAP</v>
          </cell>
          <cell r="B374" t="str">
            <v>Kearns, Robert A</v>
          </cell>
          <cell r="C374">
            <v>16215</v>
          </cell>
          <cell r="D374" t="str">
            <v>16215</v>
          </cell>
          <cell r="E374" t="str">
            <v>Vegetation Management</v>
          </cell>
          <cell r="F374" t="str">
            <v>Electric Operations</v>
          </cell>
          <cell r="G374" t="str">
            <v>Vegetation Management</v>
          </cell>
          <cell r="H374" t="str">
            <v>120</v>
          </cell>
          <cell r="I374" t="str">
            <v>CI</v>
          </cell>
        </row>
        <row r="375">
          <cell r="A375" t="str">
            <v>O&amp;M</v>
          </cell>
          <cell r="B375" t="str">
            <v>Kearns, Robert A</v>
          </cell>
          <cell r="C375">
            <v>16215</v>
          </cell>
          <cell r="D375" t="str">
            <v>16215</v>
          </cell>
          <cell r="E375" t="str">
            <v>Vegetation Management</v>
          </cell>
          <cell r="F375" t="str">
            <v>Electric Operations</v>
          </cell>
          <cell r="G375" t="str">
            <v>Vegetation Management</v>
          </cell>
          <cell r="H375" t="str">
            <v>120</v>
          </cell>
          <cell r="I375" t="str">
            <v>IT</v>
          </cell>
          <cell r="J375">
            <v>2089097.89</v>
          </cell>
          <cell r="K375">
            <v>2433754.5499999998</v>
          </cell>
          <cell r="L375">
            <v>3120719.91</v>
          </cell>
        </row>
        <row r="376">
          <cell r="A376" t="str">
            <v>O&amp;M</v>
          </cell>
          <cell r="B376" t="str">
            <v>Kearns, Robert A</v>
          </cell>
          <cell r="C376">
            <v>16215</v>
          </cell>
          <cell r="D376" t="str">
            <v>16215</v>
          </cell>
          <cell r="E376" t="str">
            <v>Vegetation Management</v>
          </cell>
          <cell r="F376" t="str">
            <v>Electric Operations</v>
          </cell>
          <cell r="G376" t="str">
            <v>Vegetation Management</v>
          </cell>
          <cell r="H376" t="str">
            <v>120</v>
          </cell>
          <cell r="I376" t="str">
            <v>LT</v>
          </cell>
          <cell r="J376">
            <v>61388.91</v>
          </cell>
          <cell r="K376">
            <v>107553.17</v>
          </cell>
          <cell r="L376">
            <v>43901.57</v>
          </cell>
        </row>
        <row r="377">
          <cell r="A377" t="str">
            <v>O&amp;M</v>
          </cell>
          <cell r="B377" t="str">
            <v>Kearns, Robert A</v>
          </cell>
          <cell r="C377">
            <v>16215</v>
          </cell>
          <cell r="D377" t="str">
            <v>16215</v>
          </cell>
          <cell r="E377" t="str">
            <v>Vegetation Management</v>
          </cell>
          <cell r="F377" t="str">
            <v>Electric Operations</v>
          </cell>
          <cell r="G377" t="str">
            <v>Vegetation Management</v>
          </cell>
          <cell r="H377" t="str">
            <v>120</v>
          </cell>
          <cell r="I377" t="str">
            <v>MT</v>
          </cell>
          <cell r="J377">
            <v>0</v>
          </cell>
          <cell r="M377">
            <v>39307.379999999997</v>
          </cell>
        </row>
        <row r="378">
          <cell r="A378" t="str">
            <v>O&amp;M</v>
          </cell>
          <cell r="B378" t="str">
            <v>Kearns, Robert A</v>
          </cell>
          <cell r="C378">
            <v>16215</v>
          </cell>
          <cell r="D378" t="str">
            <v>16215</v>
          </cell>
          <cell r="E378" t="str">
            <v>Vegetation Management</v>
          </cell>
          <cell r="F378" t="str">
            <v>Electric Operations</v>
          </cell>
          <cell r="G378" t="str">
            <v>Vegetation Management</v>
          </cell>
          <cell r="H378" t="str">
            <v>120</v>
          </cell>
          <cell r="I378" t="str">
            <v>OT</v>
          </cell>
          <cell r="J378">
            <v>22270.28</v>
          </cell>
          <cell r="K378">
            <v>13978.7</v>
          </cell>
          <cell r="L378">
            <v>6162.03</v>
          </cell>
        </row>
        <row r="379">
          <cell r="A379" t="str">
            <v>O&amp;M</v>
          </cell>
          <cell r="B379" t="str">
            <v>Kearns, Robert A</v>
          </cell>
          <cell r="C379">
            <v>16215</v>
          </cell>
          <cell r="D379" t="str">
            <v>16215</v>
          </cell>
          <cell r="E379" t="str">
            <v>Vegetation Management</v>
          </cell>
          <cell r="F379" t="str">
            <v>Electric Operations</v>
          </cell>
          <cell r="G379" t="str">
            <v>Vegetation Management</v>
          </cell>
          <cell r="H379" t="str">
            <v>120</v>
          </cell>
          <cell r="I379" t="str">
            <v>TT</v>
          </cell>
          <cell r="J379">
            <v>11073.74</v>
          </cell>
          <cell r="K379">
            <v>18669.97</v>
          </cell>
          <cell r="L379">
            <v>5605.74</v>
          </cell>
        </row>
        <row r="380">
          <cell r="A380" t="str">
            <v>O&amp;M</v>
          </cell>
          <cell r="B380" t="str">
            <v>Kearns, Robert A</v>
          </cell>
          <cell r="C380">
            <v>16220</v>
          </cell>
          <cell r="D380" t="str">
            <v>16220</v>
          </cell>
          <cell r="E380" t="str">
            <v>Planning &amp; Scheduling</v>
          </cell>
          <cell r="F380" t="str">
            <v>Electric Operations</v>
          </cell>
          <cell r="G380" t="str">
            <v>Planning &amp; Scheduling</v>
          </cell>
          <cell r="H380" t="str">
            <v>120</v>
          </cell>
          <cell r="I380" t="str">
            <v>BT</v>
          </cell>
          <cell r="L380">
            <v>82461.990000000005</v>
          </cell>
        </row>
        <row r="381">
          <cell r="A381" t="str">
            <v>O&amp;M</v>
          </cell>
          <cell r="B381" t="str">
            <v>Kearns, Robert A</v>
          </cell>
          <cell r="C381">
            <v>16220</v>
          </cell>
          <cell r="D381" t="str">
            <v>16220</v>
          </cell>
          <cell r="E381" t="str">
            <v>Reimbursable Admin</v>
          </cell>
          <cell r="F381" t="str">
            <v>Electric Operations</v>
          </cell>
          <cell r="G381" t="str">
            <v>Planning &amp; Scheduling</v>
          </cell>
          <cell r="H381" t="str">
            <v>120</v>
          </cell>
          <cell r="I381" t="str">
            <v>BT</v>
          </cell>
          <cell r="J381">
            <v>85891.28</v>
          </cell>
          <cell r="K381">
            <v>139524.42000000001</v>
          </cell>
        </row>
        <row r="382">
          <cell r="A382" t="str">
            <v>CAP</v>
          </cell>
          <cell r="B382" t="str">
            <v>Kearns, Robert A</v>
          </cell>
          <cell r="C382">
            <v>16220</v>
          </cell>
          <cell r="D382" t="str">
            <v>16220</v>
          </cell>
          <cell r="E382" t="str">
            <v>Plan &amp; Sched Admin / NSTAR Com Staff</v>
          </cell>
          <cell r="F382" t="str">
            <v>Electric Operations</v>
          </cell>
          <cell r="G382" t="str">
            <v>Planning &amp; Scheduling</v>
          </cell>
          <cell r="H382" t="str">
            <v>120</v>
          </cell>
          <cell r="I382" t="str">
            <v>CB</v>
          </cell>
          <cell r="K382">
            <v>0</v>
          </cell>
        </row>
        <row r="383">
          <cell r="A383" t="str">
            <v>CAP</v>
          </cell>
          <cell r="B383" t="str">
            <v>Kearns, Robert A</v>
          </cell>
          <cell r="C383">
            <v>16220</v>
          </cell>
          <cell r="D383" t="str">
            <v>16220</v>
          </cell>
          <cell r="E383" t="str">
            <v>Planning &amp; Scheduling</v>
          </cell>
          <cell r="F383" t="str">
            <v>Electric Operations</v>
          </cell>
          <cell r="G383" t="str">
            <v>Planning &amp; Scheduling</v>
          </cell>
          <cell r="H383" t="str">
            <v>120</v>
          </cell>
          <cell r="I383" t="str">
            <v>CB</v>
          </cell>
          <cell r="L383">
            <v>272.72000000000003</v>
          </cell>
          <cell r="M383">
            <v>136.97999999999999</v>
          </cell>
        </row>
        <row r="384">
          <cell r="A384" t="str">
            <v>CAP</v>
          </cell>
          <cell r="B384" t="str">
            <v>Kearns, Robert A</v>
          </cell>
          <cell r="C384">
            <v>16220</v>
          </cell>
          <cell r="D384" t="str">
            <v>16220</v>
          </cell>
          <cell r="E384" t="str">
            <v>Reimbursable Admin</v>
          </cell>
          <cell r="F384" t="str">
            <v>Electric Operations</v>
          </cell>
          <cell r="G384" t="str">
            <v>Planning &amp; Scheduling</v>
          </cell>
          <cell r="H384" t="str">
            <v>120</v>
          </cell>
          <cell r="I384" t="str">
            <v>CB</v>
          </cell>
          <cell r="J384">
            <v>227.64</v>
          </cell>
        </row>
        <row r="385">
          <cell r="A385" t="str">
            <v>CAP</v>
          </cell>
          <cell r="B385" t="str">
            <v>Kearns, Robert A</v>
          </cell>
          <cell r="C385">
            <v>16220</v>
          </cell>
          <cell r="D385" t="str">
            <v>16220</v>
          </cell>
          <cell r="E385" t="str">
            <v>Plan &amp; Sched Admin / NSTAR Com Staff</v>
          </cell>
          <cell r="F385" t="str">
            <v>Electric Operations</v>
          </cell>
          <cell r="G385" t="str">
            <v>Planning &amp; Scheduling</v>
          </cell>
          <cell r="H385" t="str">
            <v>120</v>
          </cell>
          <cell r="I385" t="str">
            <v>CL</v>
          </cell>
          <cell r="K385">
            <v>0</v>
          </cell>
        </row>
        <row r="386">
          <cell r="A386" t="str">
            <v>CAP</v>
          </cell>
          <cell r="B386" t="str">
            <v>Kearns, Robert A</v>
          </cell>
          <cell r="C386">
            <v>16220</v>
          </cell>
          <cell r="D386" t="str">
            <v>16220</v>
          </cell>
          <cell r="E386" t="str">
            <v>Planning &amp; Scheduling</v>
          </cell>
          <cell r="F386" t="str">
            <v>Electric Operations</v>
          </cell>
          <cell r="G386" t="str">
            <v>Planning &amp; Scheduling</v>
          </cell>
          <cell r="H386" t="str">
            <v>120</v>
          </cell>
          <cell r="I386" t="str">
            <v>CL</v>
          </cell>
          <cell r="L386">
            <v>619.82000000000005</v>
          </cell>
        </row>
        <row r="387">
          <cell r="A387" t="str">
            <v>CAP</v>
          </cell>
          <cell r="B387" t="str">
            <v>Kearns, Robert A</v>
          </cell>
          <cell r="C387">
            <v>16220</v>
          </cell>
          <cell r="D387" t="str">
            <v>16220</v>
          </cell>
          <cell r="E387" t="str">
            <v>Reimbursable Admin</v>
          </cell>
          <cell r="F387" t="str">
            <v>Electric Operations</v>
          </cell>
          <cell r="G387" t="str">
            <v>Planning &amp; Scheduling</v>
          </cell>
          <cell r="H387" t="str">
            <v>120</v>
          </cell>
          <cell r="I387" t="str">
            <v>CL</v>
          </cell>
          <cell r="J387">
            <v>517.38</v>
          </cell>
        </row>
        <row r="388">
          <cell r="A388" t="str">
            <v>CAP</v>
          </cell>
          <cell r="B388" t="str">
            <v>Kearns, Robert A</v>
          </cell>
          <cell r="C388">
            <v>16220</v>
          </cell>
          <cell r="D388" t="str">
            <v>16220</v>
          </cell>
          <cell r="E388" t="str">
            <v>Planning &amp; Scheduling</v>
          </cell>
          <cell r="F388" t="str">
            <v>Electric Operations</v>
          </cell>
          <cell r="G388" t="str">
            <v>Planning &amp; Scheduling</v>
          </cell>
          <cell r="H388" t="str">
            <v>120</v>
          </cell>
          <cell r="I388" t="str">
            <v>CT</v>
          </cell>
          <cell r="L388">
            <v>309.91000000000003</v>
          </cell>
        </row>
        <row r="389">
          <cell r="A389" t="str">
            <v>CAP</v>
          </cell>
          <cell r="B389" t="str">
            <v>Kearns, Robert A</v>
          </cell>
          <cell r="C389">
            <v>16220</v>
          </cell>
          <cell r="D389" t="str">
            <v>16220</v>
          </cell>
          <cell r="E389" t="str">
            <v>Reimbursable Admin</v>
          </cell>
          <cell r="F389" t="str">
            <v>Electric Operations</v>
          </cell>
          <cell r="G389" t="str">
            <v>Planning &amp; Scheduling</v>
          </cell>
          <cell r="H389" t="str">
            <v>120</v>
          </cell>
          <cell r="I389" t="str">
            <v>CT</v>
          </cell>
          <cell r="J389">
            <v>583.53</v>
          </cell>
        </row>
        <row r="390">
          <cell r="A390" t="str">
            <v>O&amp;M</v>
          </cell>
          <cell r="B390" t="str">
            <v>Kearns, Robert A</v>
          </cell>
          <cell r="C390">
            <v>16220</v>
          </cell>
          <cell r="D390" t="str">
            <v>16220</v>
          </cell>
          <cell r="E390" t="str">
            <v>Planning &amp; Scheduling</v>
          </cell>
          <cell r="F390" t="str">
            <v>Electric Operations</v>
          </cell>
          <cell r="G390" t="str">
            <v>Planning &amp; Scheduling</v>
          </cell>
          <cell r="H390" t="str">
            <v>120</v>
          </cell>
          <cell r="I390" t="str">
            <v>IT</v>
          </cell>
          <cell r="L390">
            <v>2775.31</v>
          </cell>
        </row>
        <row r="391">
          <cell r="A391" t="str">
            <v>O&amp;M</v>
          </cell>
          <cell r="B391" t="str">
            <v>Kearns, Robert A</v>
          </cell>
          <cell r="C391">
            <v>16220</v>
          </cell>
          <cell r="D391" t="str">
            <v>16220</v>
          </cell>
          <cell r="E391" t="str">
            <v>Reimbursable Admin</v>
          </cell>
          <cell r="F391" t="str">
            <v>Electric Operations</v>
          </cell>
          <cell r="G391" t="str">
            <v>Planning &amp; Scheduling</v>
          </cell>
          <cell r="H391" t="str">
            <v>120</v>
          </cell>
          <cell r="I391" t="str">
            <v>IT</v>
          </cell>
          <cell r="J391">
            <v>3158.97</v>
          </cell>
          <cell r="K391">
            <v>11186.21</v>
          </cell>
        </row>
        <row r="392">
          <cell r="A392" t="str">
            <v>O&amp;M</v>
          </cell>
          <cell r="B392" t="str">
            <v>Kearns, Robert A</v>
          </cell>
          <cell r="C392">
            <v>16220</v>
          </cell>
          <cell r="D392" t="str">
            <v>16220</v>
          </cell>
          <cell r="E392" t="str">
            <v>Planning &amp; Scheduling</v>
          </cell>
          <cell r="F392" t="str">
            <v>Electric Operations</v>
          </cell>
          <cell r="G392" t="str">
            <v>Planning &amp; Scheduling</v>
          </cell>
          <cell r="H392" t="str">
            <v>120</v>
          </cell>
          <cell r="I392" t="str">
            <v>LT</v>
          </cell>
          <cell r="L392">
            <v>234315.04</v>
          </cell>
        </row>
        <row r="393">
          <cell r="A393" t="str">
            <v>O&amp;M</v>
          </cell>
          <cell r="B393" t="str">
            <v>Kearns, Robert A</v>
          </cell>
          <cell r="C393">
            <v>16220</v>
          </cell>
          <cell r="D393" t="str">
            <v>16220</v>
          </cell>
          <cell r="E393" t="str">
            <v>Reimbursable Admin</v>
          </cell>
          <cell r="F393" t="str">
            <v>Electric Operations</v>
          </cell>
          <cell r="G393" t="str">
            <v>Planning &amp; Scheduling</v>
          </cell>
          <cell r="H393" t="str">
            <v>120</v>
          </cell>
          <cell r="I393" t="str">
            <v>LT</v>
          </cell>
          <cell r="J393">
            <v>263507.01</v>
          </cell>
          <cell r="K393">
            <v>406498.11</v>
          </cell>
        </row>
        <row r="394">
          <cell r="A394" t="str">
            <v>O&amp;M</v>
          </cell>
          <cell r="B394" t="str">
            <v>Kearns, Robert A</v>
          </cell>
          <cell r="C394">
            <v>16220</v>
          </cell>
          <cell r="D394" t="str">
            <v>16220</v>
          </cell>
          <cell r="E394" t="str">
            <v>Reimbursable Admin</v>
          </cell>
          <cell r="F394" t="str">
            <v>Electric Operations</v>
          </cell>
          <cell r="G394" t="str">
            <v>Planning &amp; Scheduling</v>
          </cell>
          <cell r="H394" t="str">
            <v>120</v>
          </cell>
          <cell r="I394" t="str">
            <v>MT</v>
          </cell>
          <cell r="J394">
            <v>443.57</v>
          </cell>
          <cell r="M394">
            <v>-24978.34</v>
          </cell>
        </row>
        <row r="395">
          <cell r="A395" t="str">
            <v>O&amp;M</v>
          </cell>
          <cell r="B395" t="str">
            <v>Kearns, Robert A</v>
          </cell>
          <cell r="C395">
            <v>16220</v>
          </cell>
          <cell r="D395" t="str">
            <v>16220</v>
          </cell>
          <cell r="E395" t="str">
            <v>Planning &amp; Scheduling</v>
          </cell>
          <cell r="F395" t="str">
            <v>Electric Operations</v>
          </cell>
          <cell r="G395" t="str">
            <v>Planning &amp; Scheduling</v>
          </cell>
          <cell r="H395" t="str">
            <v>120</v>
          </cell>
          <cell r="I395" t="str">
            <v>OT</v>
          </cell>
          <cell r="L395">
            <v>53750.99</v>
          </cell>
        </row>
        <row r="396">
          <cell r="A396" t="str">
            <v>O&amp;M</v>
          </cell>
          <cell r="B396" t="str">
            <v>Kearns, Robert A</v>
          </cell>
          <cell r="C396">
            <v>16220</v>
          </cell>
          <cell r="D396" t="str">
            <v>16220</v>
          </cell>
          <cell r="E396" t="str">
            <v>Reimbursable Admin</v>
          </cell>
          <cell r="F396" t="str">
            <v>Electric Operations</v>
          </cell>
          <cell r="G396" t="str">
            <v>Planning &amp; Scheduling</v>
          </cell>
          <cell r="H396" t="str">
            <v>120</v>
          </cell>
          <cell r="I396" t="str">
            <v>OT</v>
          </cell>
          <cell r="J396">
            <v>0</v>
          </cell>
          <cell r="K396">
            <v>0</v>
          </cell>
          <cell r="M396">
            <v>92292.800000000003</v>
          </cell>
        </row>
        <row r="397">
          <cell r="A397" t="str">
            <v>O&amp;M</v>
          </cell>
          <cell r="B397" t="str">
            <v>Kearns, Robert A</v>
          </cell>
          <cell r="C397">
            <v>16220</v>
          </cell>
          <cell r="D397" t="str">
            <v>16220</v>
          </cell>
          <cell r="E397" t="str">
            <v>Planning &amp; Scheduling</v>
          </cell>
          <cell r="F397" t="str">
            <v>Electric Operations</v>
          </cell>
          <cell r="G397" t="str">
            <v>Planning &amp; Scheduling</v>
          </cell>
          <cell r="H397" t="str">
            <v>120</v>
          </cell>
          <cell r="I397" t="str">
            <v>TT</v>
          </cell>
          <cell r="L397">
            <v>702.6</v>
          </cell>
        </row>
        <row r="398">
          <cell r="A398" t="str">
            <v>O&amp;M</v>
          </cell>
          <cell r="B398" t="str">
            <v>Kearns, Robert A</v>
          </cell>
          <cell r="C398">
            <v>16220</v>
          </cell>
          <cell r="D398" t="str">
            <v>16220</v>
          </cell>
          <cell r="E398" t="str">
            <v>Reimbursable Admin</v>
          </cell>
          <cell r="F398" t="str">
            <v>Electric Operations</v>
          </cell>
          <cell r="G398" t="str">
            <v>Planning &amp; Scheduling</v>
          </cell>
          <cell r="H398" t="str">
            <v>120</v>
          </cell>
          <cell r="I398" t="str">
            <v>TT</v>
          </cell>
          <cell r="J398">
            <v>208.61</v>
          </cell>
          <cell r="K398">
            <v>1401.95</v>
          </cell>
        </row>
        <row r="399">
          <cell r="A399" t="str">
            <v>O&amp;M</v>
          </cell>
          <cell r="B399" t="str">
            <v>Kearns, Robert A</v>
          </cell>
          <cell r="C399">
            <v>16225</v>
          </cell>
          <cell r="D399" t="str">
            <v>16225</v>
          </cell>
          <cell r="E399" t="str">
            <v>4 KV</v>
          </cell>
          <cell r="F399" t="str">
            <v>Electric Operations</v>
          </cell>
          <cell r="G399" t="str">
            <v>Conduit/Digsafe</v>
          </cell>
          <cell r="H399" t="str">
            <v>120</v>
          </cell>
          <cell r="I399" t="str">
            <v>BT</v>
          </cell>
          <cell r="J399">
            <v>13860.18</v>
          </cell>
        </row>
        <row r="400">
          <cell r="A400" t="str">
            <v>CAP</v>
          </cell>
          <cell r="B400" t="str">
            <v>Kearns, Robert A</v>
          </cell>
          <cell r="C400">
            <v>16225</v>
          </cell>
          <cell r="D400" t="str">
            <v>16225</v>
          </cell>
          <cell r="E400" t="str">
            <v>4 KV</v>
          </cell>
          <cell r="F400" t="str">
            <v>Electric Operations</v>
          </cell>
          <cell r="G400" t="str">
            <v>Conduit/Digsafe</v>
          </cell>
          <cell r="H400" t="str">
            <v>120</v>
          </cell>
          <cell r="I400" t="str">
            <v>CB</v>
          </cell>
          <cell r="J400">
            <v>102411.86</v>
          </cell>
          <cell r="K400">
            <v>9767.6200000000008</v>
          </cell>
          <cell r="L400">
            <v>0</v>
          </cell>
          <cell r="M400">
            <v>311.5</v>
          </cell>
        </row>
        <row r="401">
          <cell r="A401" t="str">
            <v>CAP</v>
          </cell>
          <cell r="B401" t="str">
            <v>Kearns, Robert A</v>
          </cell>
          <cell r="C401">
            <v>16225</v>
          </cell>
          <cell r="D401" t="str">
            <v>16225</v>
          </cell>
          <cell r="E401" t="str">
            <v>4 KV</v>
          </cell>
          <cell r="F401" t="str">
            <v>Electric Operations</v>
          </cell>
          <cell r="G401" t="str">
            <v>Conduit/Digsafe</v>
          </cell>
          <cell r="H401" t="str">
            <v>120</v>
          </cell>
          <cell r="I401" t="str">
            <v>CI</v>
          </cell>
          <cell r="J401">
            <v>315684.94</v>
          </cell>
          <cell r="K401">
            <v>596504.79</v>
          </cell>
          <cell r="L401">
            <v>0</v>
          </cell>
        </row>
        <row r="402">
          <cell r="A402" t="str">
            <v>CAP</v>
          </cell>
          <cell r="B402" t="str">
            <v>Kearns, Robert A</v>
          </cell>
          <cell r="C402">
            <v>16225</v>
          </cell>
          <cell r="D402" t="str">
            <v>16225</v>
          </cell>
          <cell r="E402" t="str">
            <v>4 KV</v>
          </cell>
          <cell r="F402" t="str">
            <v>Electric Operations</v>
          </cell>
          <cell r="G402" t="str">
            <v>Conduit/Digsafe</v>
          </cell>
          <cell r="H402" t="str">
            <v>120</v>
          </cell>
          <cell r="I402" t="str">
            <v>CL</v>
          </cell>
          <cell r="J402">
            <v>230305.95</v>
          </cell>
          <cell r="K402">
            <v>22800.12</v>
          </cell>
          <cell r="L402">
            <v>0</v>
          </cell>
        </row>
        <row r="403">
          <cell r="A403" t="str">
            <v>CAP</v>
          </cell>
          <cell r="B403" t="str">
            <v>Kearns, Robert A</v>
          </cell>
          <cell r="C403">
            <v>16225</v>
          </cell>
          <cell r="D403" t="str">
            <v>16225</v>
          </cell>
          <cell r="E403" t="str">
            <v>4 KV</v>
          </cell>
          <cell r="F403" t="str">
            <v>Electric Operations</v>
          </cell>
          <cell r="G403" t="str">
            <v>Conduit/Digsafe</v>
          </cell>
          <cell r="H403" t="str">
            <v>120</v>
          </cell>
          <cell r="I403" t="str">
            <v>CM</v>
          </cell>
          <cell r="J403">
            <v>168946.75</v>
          </cell>
          <cell r="K403">
            <v>131167.94</v>
          </cell>
          <cell r="L403">
            <v>1072.0999999999999</v>
          </cell>
        </row>
        <row r="404">
          <cell r="A404" t="str">
            <v>CAP</v>
          </cell>
          <cell r="B404" t="str">
            <v>Kearns, Robert A</v>
          </cell>
          <cell r="C404">
            <v>16225</v>
          </cell>
          <cell r="D404" t="str">
            <v>16225</v>
          </cell>
          <cell r="E404" t="str">
            <v>4 KV</v>
          </cell>
          <cell r="F404" t="str">
            <v>Electric Operations</v>
          </cell>
          <cell r="G404" t="str">
            <v>Conduit/Digsafe</v>
          </cell>
          <cell r="H404" t="str">
            <v>120</v>
          </cell>
          <cell r="I404" t="str">
            <v>CT</v>
          </cell>
          <cell r="J404">
            <v>62853.05</v>
          </cell>
          <cell r="K404">
            <v>3770.91</v>
          </cell>
          <cell r="L404">
            <v>522.54</v>
          </cell>
        </row>
        <row r="405">
          <cell r="A405" t="str">
            <v>O&amp;M</v>
          </cell>
          <cell r="B405" t="str">
            <v>Kearns, Robert A</v>
          </cell>
          <cell r="C405">
            <v>16225</v>
          </cell>
          <cell r="D405" t="str">
            <v>16225</v>
          </cell>
          <cell r="E405" t="str">
            <v>4 KV</v>
          </cell>
          <cell r="F405" t="str">
            <v>Electric Operations</v>
          </cell>
          <cell r="G405" t="str">
            <v>Conduit/Digsafe</v>
          </cell>
          <cell r="H405" t="str">
            <v>120</v>
          </cell>
          <cell r="I405" t="str">
            <v>IT</v>
          </cell>
          <cell r="J405">
            <v>7892.07</v>
          </cell>
          <cell r="K405">
            <v>0</v>
          </cell>
        </row>
        <row r="406">
          <cell r="A406" t="str">
            <v>O&amp;M</v>
          </cell>
          <cell r="B406" t="str">
            <v>Kearns, Robert A</v>
          </cell>
          <cell r="C406">
            <v>16225</v>
          </cell>
          <cell r="D406" t="str">
            <v>16225</v>
          </cell>
          <cell r="E406" t="str">
            <v>4 KV</v>
          </cell>
          <cell r="F406" t="str">
            <v>Electric Operations</v>
          </cell>
          <cell r="G406" t="str">
            <v>Conduit/Digsafe</v>
          </cell>
          <cell r="H406" t="str">
            <v>120</v>
          </cell>
          <cell r="I406" t="str">
            <v>LT</v>
          </cell>
          <cell r="J406">
            <v>37245.71</v>
          </cell>
        </row>
        <row r="407">
          <cell r="A407" t="str">
            <v>O&amp;M</v>
          </cell>
          <cell r="B407" t="str">
            <v>Kearns, Robert A</v>
          </cell>
          <cell r="C407">
            <v>16225</v>
          </cell>
          <cell r="D407" t="str">
            <v>16225</v>
          </cell>
          <cell r="E407" t="str">
            <v>4 KV</v>
          </cell>
          <cell r="F407" t="str">
            <v>Electric Operations</v>
          </cell>
          <cell r="G407" t="str">
            <v>Conduit/Digsafe</v>
          </cell>
          <cell r="H407" t="str">
            <v>120</v>
          </cell>
          <cell r="I407" t="str">
            <v>MT</v>
          </cell>
          <cell r="J407">
            <v>1048.48</v>
          </cell>
          <cell r="M407">
            <v>58424.35</v>
          </cell>
        </row>
        <row r="408">
          <cell r="A408" t="str">
            <v>O&amp;M</v>
          </cell>
          <cell r="B408" t="str">
            <v>Kearns, Robert A</v>
          </cell>
          <cell r="C408">
            <v>16225</v>
          </cell>
          <cell r="D408" t="str">
            <v>16225</v>
          </cell>
          <cell r="E408" t="str">
            <v>4 KV</v>
          </cell>
          <cell r="F408" t="str">
            <v>Electric Operations</v>
          </cell>
          <cell r="G408" t="str">
            <v>Conduit/Digsafe</v>
          </cell>
          <cell r="H408" t="str">
            <v>120</v>
          </cell>
          <cell r="I408" t="str">
            <v>OT</v>
          </cell>
          <cell r="J408">
            <v>3855.76</v>
          </cell>
          <cell r="K408">
            <v>9369.85</v>
          </cell>
          <cell r="L408">
            <v>4039.88</v>
          </cell>
        </row>
        <row r="409">
          <cell r="A409" t="str">
            <v>O&amp;M</v>
          </cell>
          <cell r="B409" t="str">
            <v>Kearns, Robert A</v>
          </cell>
          <cell r="C409">
            <v>16225</v>
          </cell>
          <cell r="D409" t="str">
            <v>16225</v>
          </cell>
          <cell r="E409" t="str">
            <v>4 KV</v>
          </cell>
          <cell r="F409" t="str">
            <v>Electric Operations</v>
          </cell>
          <cell r="G409" t="str">
            <v>Conduit/Digsafe</v>
          </cell>
          <cell r="H409" t="str">
            <v>120</v>
          </cell>
          <cell r="I409" t="str">
            <v>TT</v>
          </cell>
          <cell r="J409">
            <v>3852.25</v>
          </cell>
        </row>
        <row r="410">
          <cell r="A410" t="str">
            <v>O&amp;M</v>
          </cell>
          <cell r="B410" t="str">
            <v>Kearns, Robert A</v>
          </cell>
          <cell r="C410">
            <v>16230</v>
          </cell>
          <cell r="D410" t="str">
            <v>16230</v>
          </cell>
          <cell r="E410" t="str">
            <v>PSS Admin</v>
          </cell>
          <cell r="F410" t="str">
            <v>Electric Operations</v>
          </cell>
          <cell r="G410" t="str">
            <v>Station &amp; Trans Const</v>
          </cell>
          <cell r="H410" t="str">
            <v>120</v>
          </cell>
          <cell r="I410" t="str">
            <v>BT</v>
          </cell>
          <cell r="J410">
            <v>-226.99</v>
          </cell>
        </row>
        <row r="411">
          <cell r="A411" t="str">
            <v>CAP</v>
          </cell>
          <cell r="B411" t="str">
            <v>Kearns, Robert A</v>
          </cell>
          <cell r="C411">
            <v>16230</v>
          </cell>
          <cell r="D411" t="str">
            <v>16230</v>
          </cell>
          <cell r="E411" t="str">
            <v>PSS Admin</v>
          </cell>
          <cell r="F411" t="str">
            <v>Electric Operations</v>
          </cell>
          <cell r="G411" t="str">
            <v>Station &amp; Trans Const</v>
          </cell>
          <cell r="H411" t="str">
            <v>120</v>
          </cell>
          <cell r="I411" t="str">
            <v>CI</v>
          </cell>
          <cell r="J411">
            <v>508.14</v>
          </cell>
          <cell r="M411">
            <v>2224</v>
          </cell>
        </row>
        <row r="412">
          <cell r="A412" t="str">
            <v>CAP</v>
          </cell>
          <cell r="B412" t="str">
            <v>Kearns, Robert A</v>
          </cell>
          <cell r="C412">
            <v>16230</v>
          </cell>
          <cell r="D412" t="str">
            <v>16230</v>
          </cell>
          <cell r="E412" t="str">
            <v>PSS Admin</v>
          </cell>
          <cell r="F412" t="str">
            <v>Electric Operations</v>
          </cell>
          <cell r="G412" t="str">
            <v>Station &amp; Trans Const</v>
          </cell>
          <cell r="H412" t="str">
            <v>120</v>
          </cell>
          <cell r="I412" t="str">
            <v>CT</v>
          </cell>
          <cell r="J412">
            <v>293.36</v>
          </cell>
        </row>
        <row r="413">
          <cell r="A413" t="str">
            <v>O&amp;M</v>
          </cell>
          <cell r="B413" t="str">
            <v>Kearns, Robert A</v>
          </cell>
          <cell r="C413">
            <v>16230</v>
          </cell>
          <cell r="D413" t="str">
            <v>16230</v>
          </cell>
          <cell r="E413" t="str">
            <v>PSS Admin</v>
          </cell>
          <cell r="F413" t="str">
            <v>Electric Operations</v>
          </cell>
          <cell r="G413" t="str">
            <v>Station &amp; Trans Const</v>
          </cell>
          <cell r="H413" t="str">
            <v>120</v>
          </cell>
          <cell r="I413" t="str">
            <v>LT</v>
          </cell>
          <cell r="J413">
            <v>1.23</v>
          </cell>
          <cell r="M413">
            <v>3222.38</v>
          </cell>
        </row>
        <row r="414">
          <cell r="A414" t="str">
            <v>O&amp;M</v>
          </cell>
          <cell r="B414" t="str">
            <v>Kearns, Robert A</v>
          </cell>
          <cell r="C414">
            <v>16230</v>
          </cell>
          <cell r="D414" t="str">
            <v>16230</v>
          </cell>
          <cell r="E414" t="str">
            <v>PSS Admin</v>
          </cell>
          <cell r="F414" t="str">
            <v>Electric Operations</v>
          </cell>
          <cell r="G414" t="str">
            <v>Station &amp; Trans Const</v>
          </cell>
          <cell r="H414" t="str">
            <v>120</v>
          </cell>
          <cell r="I414" t="str">
            <v>TT</v>
          </cell>
          <cell r="J414">
            <v>0</v>
          </cell>
        </row>
        <row r="415">
          <cell r="A415" t="str">
            <v>O&amp;M</v>
          </cell>
          <cell r="B415" t="str">
            <v>Kearns, Robert A</v>
          </cell>
          <cell r="C415">
            <v>16235</v>
          </cell>
          <cell r="D415" t="str">
            <v>16235</v>
          </cell>
          <cell r="E415" t="str">
            <v>Cust Projects &amp; Admin</v>
          </cell>
          <cell r="F415" t="str">
            <v>Electric Operations</v>
          </cell>
          <cell r="G415" t="str">
            <v>Cust Projects &amp; Admin</v>
          </cell>
          <cell r="H415" t="str">
            <v>120</v>
          </cell>
          <cell r="I415" t="str">
            <v>BT</v>
          </cell>
        </row>
        <row r="416">
          <cell r="A416" t="str">
            <v>O&amp;M</v>
          </cell>
          <cell r="B416" t="str">
            <v>Kearns, Robert A</v>
          </cell>
          <cell r="C416">
            <v>16235</v>
          </cell>
          <cell r="D416" t="str">
            <v>16235</v>
          </cell>
          <cell r="E416" t="str">
            <v>Fiber Admin</v>
          </cell>
          <cell r="F416" t="str">
            <v>Electric Operations</v>
          </cell>
          <cell r="G416" t="str">
            <v>Cust Projects &amp; Admin</v>
          </cell>
          <cell r="H416" t="str">
            <v>120</v>
          </cell>
          <cell r="I416" t="str">
            <v>BT</v>
          </cell>
          <cell r="J416">
            <v>-47.95</v>
          </cell>
          <cell r="K416">
            <v>0</v>
          </cell>
        </row>
        <row r="417">
          <cell r="A417" t="str">
            <v>CAP</v>
          </cell>
          <cell r="B417" t="str">
            <v>Kearns, Robert A</v>
          </cell>
          <cell r="C417">
            <v>16235</v>
          </cell>
          <cell r="D417" t="str">
            <v>16235</v>
          </cell>
          <cell r="E417" t="str">
            <v>Fiber Admin</v>
          </cell>
          <cell r="F417" t="str">
            <v>Electric Operations</v>
          </cell>
          <cell r="G417" t="str">
            <v>Cust Projects &amp; Admin</v>
          </cell>
          <cell r="H417" t="str">
            <v>120</v>
          </cell>
          <cell r="I417" t="str">
            <v>CB</v>
          </cell>
          <cell r="K417">
            <v>-0.62</v>
          </cell>
          <cell r="L417">
            <v>0.62</v>
          </cell>
          <cell r="M417">
            <v>-23.1</v>
          </cell>
        </row>
        <row r="418">
          <cell r="A418" t="str">
            <v>CAP</v>
          </cell>
          <cell r="B418" t="str">
            <v>Kearns, Robert A</v>
          </cell>
          <cell r="C418">
            <v>16235</v>
          </cell>
          <cell r="D418" t="str">
            <v>16235</v>
          </cell>
          <cell r="E418" t="str">
            <v>Fiber Admin</v>
          </cell>
          <cell r="F418" t="str">
            <v>Electric Operations</v>
          </cell>
          <cell r="G418" t="str">
            <v>Cust Projects &amp; Admin</v>
          </cell>
          <cell r="H418" t="str">
            <v>120</v>
          </cell>
          <cell r="I418" t="str">
            <v>CL</v>
          </cell>
          <cell r="K418">
            <v>0</v>
          </cell>
        </row>
        <row r="419">
          <cell r="A419" t="str">
            <v>CAP</v>
          </cell>
          <cell r="B419" t="str">
            <v>Kearns, Robert A</v>
          </cell>
          <cell r="C419">
            <v>16235</v>
          </cell>
          <cell r="D419" t="str">
            <v>16235</v>
          </cell>
          <cell r="E419" t="str">
            <v>Fiber Admin</v>
          </cell>
          <cell r="F419" t="str">
            <v>Electric Operations</v>
          </cell>
          <cell r="G419" t="str">
            <v>Cust Projects &amp; Admin</v>
          </cell>
          <cell r="H419" t="str">
            <v>120</v>
          </cell>
          <cell r="I419" t="str">
            <v>CT</v>
          </cell>
          <cell r="J419">
            <v>28.83</v>
          </cell>
        </row>
        <row r="420">
          <cell r="A420" t="str">
            <v>O&amp;M</v>
          </cell>
          <cell r="B420" t="str">
            <v>Kearns, Robert A</v>
          </cell>
          <cell r="C420">
            <v>16235</v>
          </cell>
          <cell r="D420" t="str">
            <v>16235</v>
          </cell>
          <cell r="E420" t="str">
            <v>Cust Projects &amp; Admin</v>
          </cell>
          <cell r="F420" t="str">
            <v>Electric Operations</v>
          </cell>
          <cell r="G420" t="str">
            <v>Cust Projects &amp; Admin</v>
          </cell>
          <cell r="H420" t="str">
            <v>120</v>
          </cell>
          <cell r="I420" t="str">
            <v>IT</v>
          </cell>
        </row>
        <row r="421">
          <cell r="A421" t="str">
            <v>O&amp;M</v>
          </cell>
          <cell r="B421" t="str">
            <v>Kearns, Robert A</v>
          </cell>
          <cell r="C421">
            <v>16235</v>
          </cell>
          <cell r="D421" t="str">
            <v>16235</v>
          </cell>
          <cell r="E421" t="str">
            <v>Fiber Admin</v>
          </cell>
          <cell r="F421" t="str">
            <v>Electric Operations</v>
          </cell>
          <cell r="G421" t="str">
            <v>Cust Projects &amp; Admin</v>
          </cell>
          <cell r="H421" t="str">
            <v>120</v>
          </cell>
          <cell r="I421" t="str">
            <v>LT</v>
          </cell>
          <cell r="J421">
            <v>-32.520000000000003</v>
          </cell>
          <cell r="K421">
            <v>0</v>
          </cell>
        </row>
        <row r="422">
          <cell r="A422" t="str">
            <v>O&amp;M</v>
          </cell>
          <cell r="B422" t="str">
            <v>Kearns, Robert A</v>
          </cell>
          <cell r="C422">
            <v>16235</v>
          </cell>
          <cell r="D422" t="str">
            <v>16235</v>
          </cell>
          <cell r="E422" t="str">
            <v>Fiber Admin</v>
          </cell>
          <cell r="F422" t="str">
            <v>Electric Operations</v>
          </cell>
          <cell r="G422" t="str">
            <v>Cust Projects &amp; Admin</v>
          </cell>
          <cell r="H422" t="str">
            <v>120</v>
          </cell>
          <cell r="I422" t="str">
            <v>TT</v>
          </cell>
          <cell r="J422">
            <v>32.520000000000003</v>
          </cell>
          <cell r="M422">
            <v>350.64</v>
          </cell>
        </row>
        <row r="423">
          <cell r="A423" t="str">
            <v>O&amp;M</v>
          </cell>
          <cell r="C423">
            <v>16240</v>
          </cell>
          <cell r="D423" t="str">
            <v>16240</v>
          </cell>
          <cell r="E423" t="str">
            <v>Field Support Admin</v>
          </cell>
          <cell r="H423" t="str">
            <v>120</v>
          </cell>
          <cell r="I423" t="str">
            <v>BT</v>
          </cell>
          <cell r="J423">
            <v>34867.35</v>
          </cell>
          <cell r="K423">
            <v>288.27999999999997</v>
          </cell>
        </row>
        <row r="424">
          <cell r="A424" t="str">
            <v>CAP</v>
          </cell>
          <cell r="C424">
            <v>16240</v>
          </cell>
          <cell r="D424" t="str">
            <v>16240</v>
          </cell>
          <cell r="E424" t="str">
            <v>Field Support Admin</v>
          </cell>
          <cell r="H424" t="str">
            <v>120</v>
          </cell>
          <cell r="I424" t="str">
            <v>CB</v>
          </cell>
          <cell r="J424">
            <v>2632.68</v>
          </cell>
          <cell r="M424">
            <v>204.45</v>
          </cell>
        </row>
        <row r="425">
          <cell r="A425" t="str">
            <v>CAP</v>
          </cell>
          <cell r="C425">
            <v>16240</v>
          </cell>
          <cell r="D425" t="str">
            <v>16240</v>
          </cell>
          <cell r="E425" t="str">
            <v>Field Support Admin</v>
          </cell>
          <cell r="H425" t="str">
            <v>120</v>
          </cell>
          <cell r="I425" t="str">
            <v>CI</v>
          </cell>
          <cell r="L425">
            <v>149.57</v>
          </cell>
        </row>
        <row r="426">
          <cell r="A426" t="str">
            <v>CAP</v>
          </cell>
          <cell r="C426">
            <v>16240</v>
          </cell>
          <cell r="D426" t="str">
            <v>16240</v>
          </cell>
          <cell r="E426" t="str">
            <v>Field Support Admin</v>
          </cell>
          <cell r="H426" t="str">
            <v>120</v>
          </cell>
          <cell r="I426" t="str">
            <v>CL</v>
          </cell>
          <cell r="J426">
            <v>5984.87</v>
          </cell>
        </row>
        <row r="427">
          <cell r="A427" t="str">
            <v>CAP</v>
          </cell>
          <cell r="C427">
            <v>16240</v>
          </cell>
          <cell r="D427" t="str">
            <v>16240</v>
          </cell>
          <cell r="E427" t="str">
            <v>Field Support Admin</v>
          </cell>
          <cell r="H427" t="str">
            <v>120</v>
          </cell>
          <cell r="I427" t="str">
            <v>CT</v>
          </cell>
          <cell r="J427">
            <v>238.15</v>
          </cell>
        </row>
        <row r="428">
          <cell r="A428" t="str">
            <v>O&amp;M</v>
          </cell>
          <cell r="C428">
            <v>16240</v>
          </cell>
          <cell r="D428" t="str">
            <v>16240</v>
          </cell>
          <cell r="E428" t="str">
            <v>Field Support Admin</v>
          </cell>
          <cell r="H428" t="str">
            <v>120</v>
          </cell>
          <cell r="I428" t="str">
            <v>IT</v>
          </cell>
          <cell r="J428">
            <v>3486.12</v>
          </cell>
          <cell r="K428">
            <v>1580.35</v>
          </cell>
        </row>
        <row r="429">
          <cell r="A429" t="str">
            <v>O&amp;M</v>
          </cell>
          <cell r="C429">
            <v>16240</v>
          </cell>
          <cell r="D429" t="str">
            <v>16240</v>
          </cell>
          <cell r="E429" t="str">
            <v>Field Support Admin</v>
          </cell>
          <cell r="H429" t="str">
            <v>120</v>
          </cell>
          <cell r="I429" t="str">
            <v>LT</v>
          </cell>
          <cell r="J429">
            <v>100631.98</v>
          </cell>
          <cell r="K429">
            <v>823.68</v>
          </cell>
        </row>
        <row r="430">
          <cell r="A430" t="str">
            <v>O&amp;M</v>
          </cell>
          <cell r="C430">
            <v>16240</v>
          </cell>
          <cell r="D430" t="str">
            <v>16240</v>
          </cell>
          <cell r="E430" t="str">
            <v>Field Support Admin</v>
          </cell>
          <cell r="H430" t="str">
            <v>120</v>
          </cell>
          <cell r="I430" t="str">
            <v>OT</v>
          </cell>
          <cell r="J430">
            <v>0</v>
          </cell>
        </row>
        <row r="431">
          <cell r="A431" t="str">
            <v>O&amp;M</v>
          </cell>
          <cell r="C431">
            <v>16240</v>
          </cell>
          <cell r="D431" t="str">
            <v>16240</v>
          </cell>
          <cell r="E431" t="str">
            <v>Field Support Admin</v>
          </cell>
          <cell r="H431" t="str">
            <v>120</v>
          </cell>
          <cell r="I431" t="str">
            <v>TT</v>
          </cell>
          <cell r="J431">
            <v>380.43</v>
          </cell>
          <cell r="M431">
            <v>7356.56</v>
          </cell>
        </row>
        <row r="432">
          <cell r="A432" t="str">
            <v>O&amp;M</v>
          </cell>
          <cell r="B432" t="str">
            <v>Tzimorangas,John G</v>
          </cell>
          <cell r="C432">
            <v>16245</v>
          </cell>
          <cell r="D432" t="str">
            <v>16245</v>
          </cell>
          <cell r="E432" t="str">
            <v>Field Support Beco</v>
          </cell>
          <cell r="F432" t="str">
            <v>Electric Operations</v>
          </cell>
          <cell r="G432" t="str">
            <v>Sub Station Operations Field Support</v>
          </cell>
          <cell r="H432" t="str">
            <v>120</v>
          </cell>
          <cell r="I432" t="str">
            <v>BT</v>
          </cell>
          <cell r="J432">
            <v>748823.94</v>
          </cell>
        </row>
        <row r="433">
          <cell r="A433" t="str">
            <v>O&amp;M</v>
          </cell>
          <cell r="B433" t="str">
            <v>Tzimorangas,John G</v>
          </cell>
          <cell r="C433">
            <v>16245</v>
          </cell>
          <cell r="D433" t="str">
            <v>16245</v>
          </cell>
          <cell r="E433" t="str">
            <v>Field Support Distribution NSTAR</v>
          </cell>
          <cell r="F433" t="str">
            <v>Electric Operations</v>
          </cell>
          <cell r="G433" t="str">
            <v>Sub Station Operations Field Support</v>
          </cell>
          <cell r="H433" t="str">
            <v>120</v>
          </cell>
          <cell r="I433" t="str">
            <v>BT</v>
          </cell>
          <cell r="K433">
            <v>662443.13</v>
          </cell>
        </row>
        <row r="434">
          <cell r="A434" t="str">
            <v>O&amp;M</v>
          </cell>
          <cell r="B434" t="str">
            <v>Tzimorangas,John G</v>
          </cell>
          <cell r="C434">
            <v>16245</v>
          </cell>
          <cell r="D434" t="str">
            <v>16245</v>
          </cell>
          <cell r="E434" t="str">
            <v>Sub Station Operations Field Support</v>
          </cell>
          <cell r="F434" t="str">
            <v>Electric Operations</v>
          </cell>
          <cell r="G434" t="str">
            <v>Sub Station Operations Field Support</v>
          </cell>
          <cell r="H434" t="str">
            <v>120</v>
          </cell>
          <cell r="I434" t="str">
            <v>BT</v>
          </cell>
          <cell r="L434">
            <v>747764.3</v>
          </cell>
        </row>
        <row r="435">
          <cell r="A435" t="str">
            <v>CAP</v>
          </cell>
          <cell r="B435" t="str">
            <v>Tzimorangas,John G</v>
          </cell>
          <cell r="C435">
            <v>16245</v>
          </cell>
          <cell r="D435" t="str">
            <v>16245</v>
          </cell>
          <cell r="E435" t="str">
            <v>Field Support Beco</v>
          </cell>
          <cell r="F435" t="str">
            <v>Electric Operations</v>
          </cell>
          <cell r="G435" t="str">
            <v>Sub Station Operations Field Support</v>
          </cell>
          <cell r="H435" t="str">
            <v>120</v>
          </cell>
          <cell r="I435" t="str">
            <v>CB</v>
          </cell>
          <cell r="J435">
            <v>26709.33</v>
          </cell>
        </row>
        <row r="436">
          <cell r="A436" t="str">
            <v>CAP</v>
          </cell>
          <cell r="B436" t="str">
            <v>Tzimorangas,John G</v>
          </cell>
          <cell r="C436">
            <v>16245</v>
          </cell>
          <cell r="D436" t="str">
            <v>16245</v>
          </cell>
          <cell r="E436" t="str">
            <v>Field Support Distribution NSTAR</v>
          </cell>
          <cell r="F436" t="str">
            <v>Electric Operations</v>
          </cell>
          <cell r="G436" t="str">
            <v>Sub Station Operations Field Support</v>
          </cell>
          <cell r="H436" t="str">
            <v>120</v>
          </cell>
          <cell r="I436" t="str">
            <v>CB</v>
          </cell>
          <cell r="K436">
            <v>9634.52</v>
          </cell>
        </row>
        <row r="437">
          <cell r="A437" t="str">
            <v>CAP</v>
          </cell>
          <cell r="B437" t="str">
            <v>Tzimorangas,John G</v>
          </cell>
          <cell r="C437">
            <v>16245</v>
          </cell>
          <cell r="D437" t="str">
            <v>16245</v>
          </cell>
          <cell r="E437" t="str">
            <v>Sub Station Operations Field Support</v>
          </cell>
          <cell r="F437" t="str">
            <v>Electric Operations</v>
          </cell>
          <cell r="G437" t="str">
            <v>Sub Station Operations Field Support</v>
          </cell>
          <cell r="H437" t="str">
            <v>120</v>
          </cell>
          <cell r="I437" t="str">
            <v>CB</v>
          </cell>
          <cell r="L437">
            <v>15359</v>
          </cell>
        </row>
        <row r="438">
          <cell r="A438" t="str">
            <v>CAP</v>
          </cell>
          <cell r="B438" t="str">
            <v>Tzimorangas,John G</v>
          </cell>
          <cell r="C438">
            <v>16245</v>
          </cell>
          <cell r="D438" t="str">
            <v>16245</v>
          </cell>
          <cell r="E438" t="str">
            <v>Field Support Beco</v>
          </cell>
          <cell r="F438" t="str">
            <v>Electric Operations</v>
          </cell>
          <cell r="G438" t="str">
            <v>Sub Station Operations Field Support</v>
          </cell>
          <cell r="H438" t="str">
            <v>120</v>
          </cell>
          <cell r="I438" t="str">
            <v>CI</v>
          </cell>
          <cell r="J438">
            <v>1444710.37</v>
          </cell>
        </row>
        <row r="439">
          <cell r="A439" t="str">
            <v>CAP</v>
          </cell>
          <cell r="B439" t="str">
            <v>Tzimorangas,John G</v>
          </cell>
          <cell r="C439">
            <v>16245</v>
          </cell>
          <cell r="D439" t="str">
            <v>16245</v>
          </cell>
          <cell r="E439" t="str">
            <v>Field Support Distribution NSTAR</v>
          </cell>
          <cell r="F439" t="str">
            <v>Electric Operations</v>
          </cell>
          <cell r="G439" t="str">
            <v>Sub Station Operations Field Support</v>
          </cell>
          <cell r="H439" t="str">
            <v>120</v>
          </cell>
          <cell r="I439" t="str">
            <v>CI</v>
          </cell>
          <cell r="K439">
            <v>21327.73</v>
          </cell>
          <cell r="M439">
            <v>45813.56</v>
          </cell>
        </row>
        <row r="440">
          <cell r="A440" t="str">
            <v>CAP</v>
          </cell>
          <cell r="B440" t="str">
            <v>Tzimorangas,John G</v>
          </cell>
          <cell r="C440">
            <v>16245</v>
          </cell>
          <cell r="D440" t="str">
            <v>16245</v>
          </cell>
          <cell r="E440" t="str">
            <v>Sub Station Operations Field Support</v>
          </cell>
          <cell r="F440" t="str">
            <v>Electric Operations</v>
          </cell>
          <cell r="G440" t="str">
            <v>Sub Station Operations Field Support</v>
          </cell>
          <cell r="H440" t="str">
            <v>120</v>
          </cell>
          <cell r="I440" t="str">
            <v>CI</v>
          </cell>
          <cell r="L440">
            <v>5399.8</v>
          </cell>
          <cell r="M440">
            <v>59581.8</v>
          </cell>
        </row>
        <row r="441">
          <cell r="A441" t="str">
            <v>CAP</v>
          </cell>
          <cell r="B441" t="str">
            <v>Tzimorangas,John G</v>
          </cell>
          <cell r="C441">
            <v>16245</v>
          </cell>
          <cell r="D441" t="str">
            <v>16245</v>
          </cell>
          <cell r="E441" t="str">
            <v>Field Support Beco</v>
          </cell>
          <cell r="F441" t="str">
            <v>Electric Operations</v>
          </cell>
          <cell r="G441" t="str">
            <v>Sub Station Operations Field Support</v>
          </cell>
          <cell r="H441" t="str">
            <v>120</v>
          </cell>
          <cell r="I441" t="str">
            <v>CL</v>
          </cell>
          <cell r="J441">
            <v>61584.36</v>
          </cell>
        </row>
        <row r="442">
          <cell r="A442" t="str">
            <v>CAP</v>
          </cell>
          <cell r="B442" t="str">
            <v>Tzimorangas,John G</v>
          </cell>
          <cell r="C442">
            <v>16245</v>
          </cell>
          <cell r="D442" t="str">
            <v>16245</v>
          </cell>
          <cell r="E442" t="str">
            <v>Field Support Distribution NSTAR</v>
          </cell>
          <cell r="F442" t="str">
            <v>Electric Operations</v>
          </cell>
          <cell r="G442" t="str">
            <v>Sub Station Operations Field Support</v>
          </cell>
          <cell r="H442" t="str">
            <v>120</v>
          </cell>
          <cell r="I442" t="str">
            <v>CL</v>
          </cell>
          <cell r="K442">
            <v>21903.05</v>
          </cell>
        </row>
        <row r="443">
          <cell r="A443" t="str">
            <v>CAP</v>
          </cell>
          <cell r="B443" t="str">
            <v>Tzimorangas,John G</v>
          </cell>
          <cell r="C443">
            <v>16245</v>
          </cell>
          <cell r="D443" t="str">
            <v>16245</v>
          </cell>
          <cell r="E443" t="str">
            <v>Sub Station Operations Field Support</v>
          </cell>
          <cell r="F443" t="str">
            <v>Electric Operations</v>
          </cell>
          <cell r="G443" t="str">
            <v>Sub Station Operations Field Support</v>
          </cell>
          <cell r="H443" t="str">
            <v>120</v>
          </cell>
          <cell r="I443" t="str">
            <v>CL</v>
          </cell>
          <cell r="L443">
            <v>34873.21</v>
          </cell>
        </row>
        <row r="444">
          <cell r="A444" t="str">
            <v>CAP</v>
          </cell>
          <cell r="B444" t="str">
            <v>Tzimorangas,John G</v>
          </cell>
          <cell r="C444">
            <v>16245</v>
          </cell>
          <cell r="D444" t="str">
            <v>16245</v>
          </cell>
          <cell r="E444" t="str">
            <v>Field Support Beco</v>
          </cell>
          <cell r="F444" t="str">
            <v>Electric Operations</v>
          </cell>
          <cell r="G444" t="str">
            <v>Sub Station Operations Field Support</v>
          </cell>
          <cell r="H444" t="str">
            <v>120</v>
          </cell>
          <cell r="I444" t="str">
            <v>CM</v>
          </cell>
          <cell r="J444">
            <v>16143.28</v>
          </cell>
        </row>
        <row r="445">
          <cell r="A445" t="str">
            <v>CAP</v>
          </cell>
          <cell r="B445" t="str">
            <v>Tzimorangas,John G</v>
          </cell>
          <cell r="C445">
            <v>16245</v>
          </cell>
          <cell r="D445" t="str">
            <v>16245</v>
          </cell>
          <cell r="E445" t="str">
            <v>Field Support Distribution NSTAR</v>
          </cell>
          <cell r="F445" t="str">
            <v>Electric Operations</v>
          </cell>
          <cell r="G445" t="str">
            <v>Sub Station Operations Field Support</v>
          </cell>
          <cell r="H445" t="str">
            <v>120</v>
          </cell>
          <cell r="I445" t="str">
            <v>CM</v>
          </cell>
          <cell r="K445">
            <v>412.84</v>
          </cell>
        </row>
        <row r="446">
          <cell r="A446" t="str">
            <v>CAP</v>
          </cell>
          <cell r="B446" t="str">
            <v>Tzimorangas,John G</v>
          </cell>
          <cell r="C446">
            <v>16245</v>
          </cell>
          <cell r="D446" t="str">
            <v>16245</v>
          </cell>
          <cell r="E446" t="str">
            <v>Sub Station Operations Field Support</v>
          </cell>
          <cell r="F446" t="str">
            <v>Electric Operations</v>
          </cell>
          <cell r="G446" t="str">
            <v>Sub Station Operations Field Support</v>
          </cell>
          <cell r="H446" t="str">
            <v>120</v>
          </cell>
          <cell r="I446" t="str">
            <v>CM</v>
          </cell>
          <cell r="L446">
            <v>227280</v>
          </cell>
        </row>
        <row r="447">
          <cell r="A447" t="str">
            <v>CAP</v>
          </cell>
          <cell r="B447" t="str">
            <v>Tzimorangas,John G</v>
          </cell>
          <cell r="C447">
            <v>16245</v>
          </cell>
          <cell r="D447" t="str">
            <v>16245</v>
          </cell>
          <cell r="E447" t="str">
            <v>Field Support Beco</v>
          </cell>
          <cell r="F447" t="str">
            <v>Electric Operations</v>
          </cell>
          <cell r="G447" t="str">
            <v>Sub Station Operations Field Support</v>
          </cell>
          <cell r="H447" t="str">
            <v>120</v>
          </cell>
          <cell r="I447" t="str">
            <v>CT</v>
          </cell>
          <cell r="J447">
            <v>43562.85</v>
          </cell>
        </row>
        <row r="448">
          <cell r="A448" t="str">
            <v>CAP</v>
          </cell>
          <cell r="B448" t="str">
            <v>Tzimorangas,John G</v>
          </cell>
          <cell r="C448">
            <v>16245</v>
          </cell>
          <cell r="D448" t="str">
            <v>16245</v>
          </cell>
          <cell r="E448" t="str">
            <v>Field Support Distribution NSTAR</v>
          </cell>
          <cell r="F448" t="str">
            <v>Electric Operations</v>
          </cell>
          <cell r="G448" t="str">
            <v>Sub Station Operations Field Support</v>
          </cell>
          <cell r="H448" t="str">
            <v>120</v>
          </cell>
          <cell r="I448" t="str">
            <v>CT</v>
          </cell>
          <cell r="K448">
            <v>8165.67</v>
          </cell>
        </row>
        <row r="449">
          <cell r="A449" t="str">
            <v>CAP</v>
          </cell>
          <cell r="B449" t="str">
            <v>Tzimorangas,John G</v>
          </cell>
          <cell r="C449">
            <v>16245</v>
          </cell>
          <cell r="D449" t="str">
            <v>16245</v>
          </cell>
          <cell r="E449" t="str">
            <v>Sub Station Operations Field Support</v>
          </cell>
          <cell r="F449" t="str">
            <v>Electric Operations</v>
          </cell>
          <cell r="G449" t="str">
            <v>Sub Station Operations Field Support</v>
          </cell>
          <cell r="H449" t="str">
            <v>120</v>
          </cell>
          <cell r="I449" t="str">
            <v>CT</v>
          </cell>
          <cell r="L449">
            <v>1342.38</v>
          </cell>
        </row>
        <row r="450">
          <cell r="A450" t="str">
            <v>O&amp;M</v>
          </cell>
          <cell r="B450" t="str">
            <v>Tzimorangas,John G</v>
          </cell>
          <cell r="C450">
            <v>16245</v>
          </cell>
          <cell r="D450" t="str">
            <v>16245</v>
          </cell>
          <cell r="E450" t="str">
            <v>Field Support Beco</v>
          </cell>
          <cell r="F450" t="str">
            <v>Electric Operations</v>
          </cell>
          <cell r="G450" t="str">
            <v>Sub Station Operations Field Support</v>
          </cell>
          <cell r="H450" t="str">
            <v>120</v>
          </cell>
          <cell r="I450" t="str">
            <v>IT</v>
          </cell>
          <cell r="J450">
            <v>1322145.4099999999</v>
          </cell>
        </row>
        <row r="451">
          <cell r="A451" t="str">
            <v>O&amp;M</v>
          </cell>
          <cell r="B451" t="str">
            <v>Tzimorangas,John G</v>
          </cell>
          <cell r="C451">
            <v>16245</v>
          </cell>
          <cell r="D451" t="str">
            <v>16245</v>
          </cell>
          <cell r="E451" t="str">
            <v>Field Support Distribution NSTAR</v>
          </cell>
          <cell r="F451" t="str">
            <v>Electric Operations</v>
          </cell>
          <cell r="G451" t="str">
            <v>Sub Station Operations Field Support</v>
          </cell>
          <cell r="H451" t="str">
            <v>120</v>
          </cell>
          <cell r="I451" t="str">
            <v>IT</v>
          </cell>
          <cell r="K451">
            <v>352702.16</v>
          </cell>
        </row>
        <row r="452">
          <cell r="A452" t="str">
            <v>O&amp;M</v>
          </cell>
          <cell r="B452" t="str">
            <v>Tzimorangas,John G</v>
          </cell>
          <cell r="C452">
            <v>16245</v>
          </cell>
          <cell r="D452" t="str">
            <v>16245</v>
          </cell>
          <cell r="E452" t="str">
            <v>Sub Station Operations Field Support</v>
          </cell>
          <cell r="F452" t="str">
            <v>Electric Operations</v>
          </cell>
          <cell r="G452" t="str">
            <v>Sub Station Operations Field Support</v>
          </cell>
          <cell r="H452" t="str">
            <v>120</v>
          </cell>
          <cell r="I452" t="str">
            <v>IT</v>
          </cell>
          <cell r="L452">
            <v>335814.48</v>
          </cell>
        </row>
        <row r="453">
          <cell r="A453" t="str">
            <v>O&amp;M</v>
          </cell>
          <cell r="B453" t="str">
            <v>Tzimorangas,John G</v>
          </cell>
          <cell r="C453">
            <v>16245</v>
          </cell>
          <cell r="D453" t="str">
            <v>16245</v>
          </cell>
          <cell r="E453" t="str">
            <v>Field Support Beco</v>
          </cell>
          <cell r="F453" t="str">
            <v>Electric Operations</v>
          </cell>
          <cell r="G453" t="str">
            <v>Sub Station Operations Field Support</v>
          </cell>
          <cell r="H453" t="str">
            <v>120</v>
          </cell>
          <cell r="I453" t="str">
            <v>LT</v>
          </cell>
          <cell r="J453">
            <v>2099737.94</v>
          </cell>
        </row>
        <row r="454">
          <cell r="A454" t="str">
            <v>O&amp;M</v>
          </cell>
          <cell r="B454" t="str">
            <v>Tzimorangas,John G</v>
          </cell>
          <cell r="C454">
            <v>16245</v>
          </cell>
          <cell r="D454" t="str">
            <v>16245</v>
          </cell>
          <cell r="E454" t="str">
            <v>Field Support Distribution NSTAR</v>
          </cell>
          <cell r="F454" t="str">
            <v>Electric Operations</v>
          </cell>
          <cell r="G454" t="str">
            <v>Sub Station Operations Field Support</v>
          </cell>
          <cell r="H454" t="str">
            <v>120</v>
          </cell>
          <cell r="I454" t="str">
            <v>LT</v>
          </cell>
          <cell r="K454">
            <v>1914434.41</v>
          </cell>
        </row>
        <row r="455">
          <cell r="A455" t="str">
            <v>O&amp;M</v>
          </cell>
          <cell r="B455" t="str">
            <v>Tzimorangas,John G</v>
          </cell>
          <cell r="C455">
            <v>16245</v>
          </cell>
          <cell r="D455" t="str">
            <v>16245</v>
          </cell>
          <cell r="E455" t="str">
            <v>Sub Station Operations Field Support</v>
          </cell>
          <cell r="F455" t="str">
            <v>Electric Operations</v>
          </cell>
          <cell r="G455" t="str">
            <v>Sub Station Operations Field Support</v>
          </cell>
          <cell r="H455" t="str">
            <v>120</v>
          </cell>
          <cell r="I455" t="str">
            <v>LT</v>
          </cell>
          <cell r="L455">
            <v>2153334.19</v>
          </cell>
        </row>
        <row r="456">
          <cell r="A456" t="str">
            <v>O&amp;M</v>
          </cell>
          <cell r="B456" t="str">
            <v>Tzimorangas,John G</v>
          </cell>
          <cell r="C456">
            <v>16245</v>
          </cell>
          <cell r="D456" t="str">
            <v>16245</v>
          </cell>
          <cell r="E456" t="str">
            <v>Field Support Beco</v>
          </cell>
          <cell r="F456" t="str">
            <v>Electric Operations</v>
          </cell>
          <cell r="G456" t="str">
            <v>Sub Station Operations Field Support</v>
          </cell>
          <cell r="H456" t="str">
            <v>120</v>
          </cell>
          <cell r="I456" t="str">
            <v>MT</v>
          </cell>
          <cell r="J456">
            <v>159069.15</v>
          </cell>
          <cell r="M456">
            <v>-130345.16</v>
          </cell>
        </row>
        <row r="457">
          <cell r="A457" t="str">
            <v>O&amp;M</v>
          </cell>
          <cell r="B457" t="str">
            <v>Tzimorangas,John G</v>
          </cell>
          <cell r="C457">
            <v>16245</v>
          </cell>
          <cell r="D457" t="str">
            <v>16245</v>
          </cell>
          <cell r="E457" t="str">
            <v>Field Support Distribution NSTAR</v>
          </cell>
          <cell r="F457" t="str">
            <v>Electric Operations</v>
          </cell>
          <cell r="G457" t="str">
            <v>Sub Station Operations Field Support</v>
          </cell>
          <cell r="H457" t="str">
            <v>120</v>
          </cell>
          <cell r="I457" t="str">
            <v>MT</v>
          </cell>
          <cell r="K457">
            <v>68890</v>
          </cell>
          <cell r="M457">
            <v>-50958.86</v>
          </cell>
        </row>
        <row r="458">
          <cell r="A458" t="str">
            <v>O&amp;M</v>
          </cell>
          <cell r="B458" t="str">
            <v>Tzimorangas,John G</v>
          </cell>
          <cell r="C458">
            <v>16245</v>
          </cell>
          <cell r="D458" t="str">
            <v>16245</v>
          </cell>
          <cell r="E458" t="str">
            <v>Sub Station Operations Field Support</v>
          </cell>
          <cell r="F458" t="str">
            <v>Electric Operations</v>
          </cell>
          <cell r="G458" t="str">
            <v>Sub Station Operations Field Support</v>
          </cell>
          <cell r="H458" t="str">
            <v>120</v>
          </cell>
          <cell r="I458" t="str">
            <v>MT</v>
          </cell>
          <cell r="L458">
            <v>36411.5</v>
          </cell>
          <cell r="M458">
            <v>35113.54</v>
          </cell>
        </row>
        <row r="459">
          <cell r="A459" t="str">
            <v>O&amp;M</v>
          </cell>
          <cell r="B459" t="str">
            <v>Tzimorangas,John G</v>
          </cell>
          <cell r="C459">
            <v>16245</v>
          </cell>
          <cell r="D459" t="str">
            <v>16245</v>
          </cell>
          <cell r="E459" t="str">
            <v>Field Support Beco</v>
          </cell>
          <cell r="F459" t="str">
            <v>Electric Operations</v>
          </cell>
          <cell r="G459" t="str">
            <v>Sub Station Operations Field Support</v>
          </cell>
          <cell r="H459" t="str">
            <v>120</v>
          </cell>
          <cell r="I459" t="str">
            <v>OT</v>
          </cell>
          <cell r="J459">
            <v>219182.32</v>
          </cell>
        </row>
        <row r="460">
          <cell r="A460" t="str">
            <v>O&amp;M</v>
          </cell>
          <cell r="B460" t="str">
            <v>Tzimorangas,John G</v>
          </cell>
          <cell r="C460">
            <v>16245</v>
          </cell>
          <cell r="D460" t="str">
            <v>16245</v>
          </cell>
          <cell r="E460" t="str">
            <v>Field Support Distribution NSTAR</v>
          </cell>
          <cell r="F460" t="str">
            <v>Electric Operations</v>
          </cell>
          <cell r="G460" t="str">
            <v>Sub Station Operations Field Support</v>
          </cell>
          <cell r="H460" t="str">
            <v>120</v>
          </cell>
          <cell r="I460" t="str">
            <v>OT</v>
          </cell>
          <cell r="K460">
            <v>376176.14</v>
          </cell>
        </row>
        <row r="461">
          <cell r="A461" t="str">
            <v>O&amp;M</v>
          </cell>
          <cell r="B461" t="str">
            <v>Tzimorangas,John G</v>
          </cell>
          <cell r="C461">
            <v>16245</v>
          </cell>
          <cell r="D461" t="str">
            <v>16245</v>
          </cell>
          <cell r="E461" t="str">
            <v>Sub Station Operations Field Support</v>
          </cell>
          <cell r="F461" t="str">
            <v>Electric Operations</v>
          </cell>
          <cell r="G461" t="str">
            <v>Sub Station Operations Field Support</v>
          </cell>
          <cell r="H461" t="str">
            <v>120</v>
          </cell>
          <cell r="I461" t="str">
            <v>OT</v>
          </cell>
          <cell r="L461">
            <v>329836.39</v>
          </cell>
          <cell r="M461">
            <v>127543.3</v>
          </cell>
        </row>
        <row r="462">
          <cell r="A462" t="str">
            <v>O&amp;M</v>
          </cell>
          <cell r="B462" t="str">
            <v>Tzimorangas,John G</v>
          </cell>
          <cell r="C462">
            <v>16245</v>
          </cell>
          <cell r="D462" t="str">
            <v>16245</v>
          </cell>
          <cell r="E462" t="str">
            <v>Field Support Beco</v>
          </cell>
          <cell r="F462" t="str">
            <v>Electric Operations</v>
          </cell>
          <cell r="G462" t="str">
            <v>Sub Station Operations Field Support</v>
          </cell>
          <cell r="H462" t="str">
            <v>120</v>
          </cell>
          <cell r="I462" t="str">
            <v>TT</v>
          </cell>
          <cell r="J462">
            <v>357588.41</v>
          </cell>
          <cell r="M462">
            <v>480.32</v>
          </cell>
        </row>
        <row r="463">
          <cell r="A463" t="str">
            <v>O&amp;M</v>
          </cell>
          <cell r="B463" t="str">
            <v>Tzimorangas,John G</v>
          </cell>
          <cell r="C463">
            <v>16245</v>
          </cell>
          <cell r="D463" t="str">
            <v>16245</v>
          </cell>
          <cell r="E463" t="str">
            <v>Field Support Distribution NSTAR</v>
          </cell>
          <cell r="F463" t="str">
            <v>Electric Operations</v>
          </cell>
          <cell r="G463" t="str">
            <v>Sub Station Operations Field Support</v>
          </cell>
          <cell r="H463" t="str">
            <v>120</v>
          </cell>
          <cell r="I463" t="str">
            <v>TT</v>
          </cell>
          <cell r="K463">
            <v>147228.31</v>
          </cell>
          <cell r="M463">
            <v>5886</v>
          </cell>
        </row>
        <row r="464">
          <cell r="A464" t="str">
            <v>O&amp;M</v>
          </cell>
          <cell r="B464" t="str">
            <v>Tzimorangas,John G</v>
          </cell>
          <cell r="C464">
            <v>16245</v>
          </cell>
          <cell r="D464" t="str">
            <v>16245</v>
          </cell>
          <cell r="E464" t="str">
            <v>Sub Station Operations Field Support</v>
          </cell>
          <cell r="F464" t="str">
            <v>Electric Operations</v>
          </cell>
          <cell r="G464" t="str">
            <v>Sub Station Operations Field Support</v>
          </cell>
          <cell r="H464" t="str">
            <v>120</v>
          </cell>
          <cell r="I464" t="str">
            <v>TT</v>
          </cell>
          <cell r="L464">
            <v>277576.13</v>
          </cell>
        </row>
        <row r="465">
          <cell r="A465" t="str">
            <v>O&amp;M</v>
          </cell>
          <cell r="C465">
            <v>16250</v>
          </cell>
          <cell r="D465" t="str">
            <v>16250</v>
          </cell>
          <cell r="E465" t="str">
            <v>Field Support ComElectric</v>
          </cell>
          <cell r="H465" t="str">
            <v>120</v>
          </cell>
          <cell r="I465" t="str">
            <v>BT</v>
          </cell>
          <cell r="J465">
            <v>33.56</v>
          </cell>
          <cell r="K465">
            <v>-3368.89</v>
          </cell>
          <cell r="M465">
            <v>49.53</v>
          </cell>
        </row>
        <row r="466">
          <cell r="A466" t="str">
            <v>CAP</v>
          </cell>
          <cell r="C466">
            <v>16250</v>
          </cell>
          <cell r="D466" t="str">
            <v>16250</v>
          </cell>
          <cell r="E466" t="str">
            <v>Field Support ComElectric</v>
          </cell>
          <cell r="H466" t="str">
            <v>120</v>
          </cell>
          <cell r="I466" t="str">
            <v>CB</v>
          </cell>
          <cell r="J466">
            <v>59.21</v>
          </cell>
        </row>
        <row r="467">
          <cell r="A467" t="str">
            <v>CAP</v>
          </cell>
          <cell r="C467">
            <v>16250</v>
          </cell>
          <cell r="D467" t="str">
            <v>16250</v>
          </cell>
          <cell r="E467" t="str">
            <v>Field Support ComElectric</v>
          </cell>
          <cell r="H467" t="str">
            <v>120</v>
          </cell>
          <cell r="I467" t="str">
            <v>CL</v>
          </cell>
          <cell r="J467">
            <v>134.58000000000001</v>
          </cell>
          <cell r="M467">
            <v>1659636.61</v>
          </cell>
        </row>
        <row r="468">
          <cell r="A468" t="str">
            <v>O&amp;M</v>
          </cell>
          <cell r="C468">
            <v>16250</v>
          </cell>
          <cell r="D468" t="str">
            <v>16250</v>
          </cell>
          <cell r="E468" t="str">
            <v>Field Support ComElectric</v>
          </cell>
          <cell r="H468" t="str">
            <v>120</v>
          </cell>
          <cell r="I468" t="str">
            <v>IT</v>
          </cell>
          <cell r="K468">
            <v>319.99</v>
          </cell>
        </row>
        <row r="469">
          <cell r="A469" t="str">
            <v>O&amp;M</v>
          </cell>
          <cell r="C469">
            <v>16250</v>
          </cell>
          <cell r="D469" t="str">
            <v>16250</v>
          </cell>
          <cell r="E469" t="str">
            <v>Field Support ComElectric</v>
          </cell>
          <cell r="H469" t="str">
            <v>120</v>
          </cell>
          <cell r="I469" t="str">
            <v>LT</v>
          </cell>
          <cell r="J469">
            <v>95.88</v>
          </cell>
          <cell r="K469">
            <v>-9625.39</v>
          </cell>
        </row>
        <row r="470">
          <cell r="A470" t="str">
            <v>O&amp;M</v>
          </cell>
          <cell r="B470" t="str">
            <v>Tzimorangas,John G</v>
          </cell>
          <cell r="C470">
            <v>16255</v>
          </cell>
          <cell r="D470" t="str">
            <v>16255</v>
          </cell>
          <cell r="E470" t="str">
            <v>Field Support CambElectric</v>
          </cell>
          <cell r="F470" t="str">
            <v>Electric Operations</v>
          </cell>
          <cell r="G470" t="str">
            <v>Field Support CambElectric</v>
          </cell>
          <cell r="H470" t="str">
            <v>120</v>
          </cell>
          <cell r="I470" t="str">
            <v>BT</v>
          </cell>
          <cell r="J470">
            <v>159.34</v>
          </cell>
          <cell r="M470">
            <v>60.4</v>
          </cell>
        </row>
        <row r="471">
          <cell r="A471" t="str">
            <v>CAP</v>
          </cell>
          <cell r="B471" t="str">
            <v>Tzimorangas,John G</v>
          </cell>
          <cell r="C471">
            <v>16255</v>
          </cell>
          <cell r="D471" t="str">
            <v>16255</v>
          </cell>
          <cell r="E471" t="str">
            <v>Field Support CambElectric</v>
          </cell>
          <cell r="F471" t="str">
            <v>Electric Operations</v>
          </cell>
          <cell r="G471" t="str">
            <v>Field Support CambElectric</v>
          </cell>
          <cell r="H471" t="str">
            <v>120</v>
          </cell>
          <cell r="I471" t="str">
            <v>CB</v>
          </cell>
          <cell r="J471">
            <v>34.78</v>
          </cell>
        </row>
        <row r="472">
          <cell r="A472" t="str">
            <v>CAP</v>
          </cell>
          <cell r="B472" t="str">
            <v>Tzimorangas,John G</v>
          </cell>
          <cell r="C472">
            <v>16255</v>
          </cell>
          <cell r="D472" t="str">
            <v>16255</v>
          </cell>
          <cell r="E472" t="str">
            <v>Field Support CambElectric</v>
          </cell>
          <cell r="F472" t="str">
            <v>Electric Operations</v>
          </cell>
          <cell r="G472" t="str">
            <v>Field Support CambElectric</v>
          </cell>
          <cell r="H472" t="str">
            <v>120</v>
          </cell>
          <cell r="I472" t="str">
            <v>CI</v>
          </cell>
          <cell r="J472">
            <v>21178.86</v>
          </cell>
          <cell r="K472">
            <v>0.09</v>
          </cell>
        </row>
        <row r="473">
          <cell r="A473" t="str">
            <v>CAP</v>
          </cell>
          <cell r="B473" t="str">
            <v>Tzimorangas,John G</v>
          </cell>
          <cell r="C473">
            <v>16255</v>
          </cell>
          <cell r="D473" t="str">
            <v>16255</v>
          </cell>
          <cell r="E473" t="str">
            <v>Field Support CambElectric</v>
          </cell>
          <cell r="F473" t="str">
            <v>Electric Operations</v>
          </cell>
          <cell r="G473" t="str">
            <v>Field Support CambElectric</v>
          </cell>
          <cell r="H473" t="str">
            <v>120</v>
          </cell>
          <cell r="I473" t="str">
            <v>CL</v>
          </cell>
          <cell r="J473">
            <v>81.93</v>
          </cell>
          <cell r="M473">
            <v>14395043.630000003</v>
          </cell>
        </row>
        <row r="474">
          <cell r="A474" t="str">
            <v>CAP</v>
          </cell>
          <cell r="B474" t="str">
            <v>Tzimorangas,John G</v>
          </cell>
          <cell r="C474">
            <v>16255</v>
          </cell>
          <cell r="D474" t="str">
            <v>16255</v>
          </cell>
          <cell r="E474" t="str">
            <v>Field Support CambElectric</v>
          </cell>
          <cell r="F474" t="str">
            <v>Electric Operations</v>
          </cell>
          <cell r="G474" t="str">
            <v>Field Support CambElectric</v>
          </cell>
          <cell r="H474" t="str">
            <v>120</v>
          </cell>
          <cell r="I474" t="str">
            <v>CM</v>
          </cell>
          <cell r="J474">
            <v>139135.19</v>
          </cell>
          <cell r="K474">
            <v>1839.8</v>
          </cell>
        </row>
        <row r="475">
          <cell r="A475" t="str">
            <v>CAP</v>
          </cell>
          <cell r="B475" t="str">
            <v>Tzimorangas,John G</v>
          </cell>
          <cell r="C475">
            <v>16255</v>
          </cell>
          <cell r="D475" t="str">
            <v>16255</v>
          </cell>
          <cell r="E475" t="str">
            <v>Field Support CambElectric</v>
          </cell>
          <cell r="F475" t="str">
            <v>Electric Operations</v>
          </cell>
          <cell r="G475" t="str">
            <v>Field Support CambElectric</v>
          </cell>
          <cell r="H475" t="str">
            <v>120</v>
          </cell>
          <cell r="I475" t="str">
            <v>CT</v>
          </cell>
          <cell r="J475">
            <v>372.37</v>
          </cell>
          <cell r="K475">
            <v>0</v>
          </cell>
        </row>
        <row r="476">
          <cell r="A476" t="str">
            <v>O&amp;M</v>
          </cell>
          <cell r="B476" t="str">
            <v>Tzimorangas,John G</v>
          </cell>
          <cell r="C476">
            <v>16255</v>
          </cell>
          <cell r="D476" t="str">
            <v>16255</v>
          </cell>
          <cell r="E476" t="str">
            <v>Field Support CambElectric</v>
          </cell>
          <cell r="F476" t="str">
            <v>Electric Operations</v>
          </cell>
          <cell r="G476" t="str">
            <v>Field Support CambElectric</v>
          </cell>
          <cell r="H476" t="str">
            <v>120</v>
          </cell>
          <cell r="I476" t="str">
            <v>IT</v>
          </cell>
          <cell r="K476">
            <v>2489.15</v>
          </cell>
        </row>
        <row r="477">
          <cell r="A477" t="str">
            <v>O&amp;M</v>
          </cell>
          <cell r="B477" t="str">
            <v>Tzimorangas,John G</v>
          </cell>
          <cell r="C477">
            <v>16255</v>
          </cell>
          <cell r="D477" t="str">
            <v>16255</v>
          </cell>
          <cell r="E477" t="str">
            <v>Field Support CambElectric</v>
          </cell>
          <cell r="F477" t="str">
            <v>Electric Operations</v>
          </cell>
          <cell r="G477" t="str">
            <v>Field Support CambElectric</v>
          </cell>
          <cell r="H477" t="str">
            <v>120</v>
          </cell>
          <cell r="I477" t="str">
            <v>LT</v>
          </cell>
          <cell r="J477">
            <v>455.26</v>
          </cell>
          <cell r="M477">
            <v>2423.15</v>
          </cell>
        </row>
        <row r="478">
          <cell r="A478" t="str">
            <v>O&amp;M</v>
          </cell>
          <cell r="B478" t="str">
            <v>Tzimorangas,John G</v>
          </cell>
          <cell r="C478">
            <v>16255</v>
          </cell>
          <cell r="D478" t="str">
            <v>16255</v>
          </cell>
          <cell r="E478" t="str">
            <v>Field Support CambElectric</v>
          </cell>
          <cell r="F478" t="str">
            <v>Electric Operations</v>
          </cell>
          <cell r="G478" t="str">
            <v>Field Support CambElectric</v>
          </cell>
          <cell r="H478" t="str">
            <v>120</v>
          </cell>
          <cell r="I478" t="str">
            <v>OT</v>
          </cell>
          <cell r="J478">
            <v>1672.37</v>
          </cell>
          <cell r="K478">
            <v>1878.23</v>
          </cell>
          <cell r="L478">
            <v>1580.23</v>
          </cell>
        </row>
        <row r="479">
          <cell r="A479" t="str">
            <v>O&amp;M</v>
          </cell>
          <cell r="B479" t="str">
            <v>Tzimorangas,John G</v>
          </cell>
          <cell r="C479">
            <v>16255</v>
          </cell>
          <cell r="D479" t="str">
            <v>16255</v>
          </cell>
          <cell r="E479" t="str">
            <v>Field Support CambElectric</v>
          </cell>
          <cell r="F479" t="str">
            <v>Electric Operations</v>
          </cell>
          <cell r="G479" t="str">
            <v>Field Support CambElectric</v>
          </cell>
          <cell r="H479" t="str">
            <v>120</v>
          </cell>
          <cell r="I479" t="str">
            <v>TT</v>
          </cell>
          <cell r="J479">
            <v>0</v>
          </cell>
          <cell r="M479">
            <v>88.56</v>
          </cell>
        </row>
        <row r="480">
          <cell r="A480" t="str">
            <v>O&amp;M</v>
          </cell>
          <cell r="C480">
            <v>16260</v>
          </cell>
          <cell r="D480" t="str">
            <v>16260</v>
          </cell>
          <cell r="E480" t="str">
            <v>Maintenance Mgr Mass Ave, Somerville, Cambridge</v>
          </cell>
          <cell r="H480" t="str">
            <v>120</v>
          </cell>
          <cell r="I480" t="str">
            <v>BT</v>
          </cell>
          <cell r="J480">
            <v>8514.7199999999993</v>
          </cell>
          <cell r="K480">
            <v>5315.47</v>
          </cell>
        </row>
        <row r="481">
          <cell r="A481" t="str">
            <v>CAP</v>
          </cell>
          <cell r="C481">
            <v>16260</v>
          </cell>
          <cell r="D481" t="str">
            <v>16260</v>
          </cell>
          <cell r="E481" t="str">
            <v>Maintenance Mgr Mass Ave, Somerville, Cambridge</v>
          </cell>
          <cell r="H481" t="str">
            <v>120</v>
          </cell>
          <cell r="I481" t="str">
            <v>CB</v>
          </cell>
          <cell r="J481">
            <v>983.32</v>
          </cell>
        </row>
        <row r="482">
          <cell r="A482" t="str">
            <v>CAP</v>
          </cell>
          <cell r="C482">
            <v>16260</v>
          </cell>
          <cell r="D482" t="str">
            <v>16260</v>
          </cell>
          <cell r="E482" t="str">
            <v>Maintenance Mgr Mass Ave, Somerville, Cambridge</v>
          </cell>
          <cell r="H482" t="str">
            <v>120</v>
          </cell>
          <cell r="I482" t="str">
            <v>CL</v>
          </cell>
          <cell r="J482">
            <v>2234.85</v>
          </cell>
          <cell r="M482">
            <v>1950197.83</v>
          </cell>
        </row>
        <row r="483">
          <cell r="A483" t="str">
            <v>O&amp;M</v>
          </cell>
          <cell r="C483">
            <v>16260</v>
          </cell>
          <cell r="D483" t="str">
            <v>16260</v>
          </cell>
          <cell r="E483" t="str">
            <v>Maintenance Mgr Mass Ave, Somerville, Cambridge</v>
          </cell>
          <cell r="H483" t="str">
            <v>120</v>
          </cell>
          <cell r="I483" t="str">
            <v>LT</v>
          </cell>
          <cell r="J483">
            <v>24528.52</v>
          </cell>
          <cell r="K483">
            <v>22988.74</v>
          </cell>
          <cell r="M483">
            <v>303.99</v>
          </cell>
        </row>
        <row r="484">
          <cell r="A484" t="str">
            <v>O&amp;M</v>
          </cell>
          <cell r="C484">
            <v>16260</v>
          </cell>
          <cell r="D484" t="str">
            <v>16260</v>
          </cell>
          <cell r="E484" t="str">
            <v>Maintenance Mgr Mass Ave, Somerville, Cambridge</v>
          </cell>
          <cell r="H484" t="str">
            <v>120</v>
          </cell>
          <cell r="I484" t="str">
            <v>TT</v>
          </cell>
          <cell r="J484">
            <v>1657.03</v>
          </cell>
          <cell r="K484">
            <v>2026.49</v>
          </cell>
        </row>
        <row r="485">
          <cell r="A485" t="str">
            <v>O&amp;M</v>
          </cell>
          <cell r="B485" t="str">
            <v>Hallstrom,Craig A</v>
          </cell>
          <cell r="C485">
            <v>16265</v>
          </cell>
          <cell r="D485" t="str">
            <v>16265</v>
          </cell>
          <cell r="E485" t="str">
            <v>Mass Ave, Somerville Admin - Maint</v>
          </cell>
          <cell r="F485" t="str">
            <v>Electric Operations</v>
          </cell>
          <cell r="G485" t="str">
            <v>OLD Mass Ave, Somerville Admin - Maint</v>
          </cell>
          <cell r="H485" t="str">
            <v>120</v>
          </cell>
          <cell r="I485" t="str">
            <v>BT</v>
          </cell>
          <cell r="J485">
            <v>200790.31</v>
          </cell>
          <cell r="K485">
            <v>15290.85</v>
          </cell>
        </row>
        <row r="486">
          <cell r="A486" t="str">
            <v>CAP</v>
          </cell>
          <cell r="B486" t="str">
            <v>Hallstrom,Craig A</v>
          </cell>
          <cell r="C486">
            <v>16265</v>
          </cell>
          <cell r="D486" t="str">
            <v>16265</v>
          </cell>
          <cell r="E486" t="str">
            <v>Mass Ave, Somerville Admin - Maint</v>
          </cell>
          <cell r="F486" t="str">
            <v>Electric Operations</v>
          </cell>
          <cell r="G486" t="str">
            <v>OLD Mass Ave, Somerville Admin - Maint</v>
          </cell>
          <cell r="H486" t="str">
            <v>120</v>
          </cell>
          <cell r="I486" t="str">
            <v>CB</v>
          </cell>
          <cell r="J486">
            <v>54703.45</v>
          </cell>
          <cell r="K486">
            <v>5924.31</v>
          </cell>
        </row>
        <row r="487">
          <cell r="A487" t="str">
            <v>CAP</v>
          </cell>
          <cell r="B487" t="str">
            <v>Hallstrom,Craig A</v>
          </cell>
          <cell r="C487">
            <v>16265</v>
          </cell>
          <cell r="D487" t="str">
            <v>16265</v>
          </cell>
          <cell r="E487" t="str">
            <v>Mass Ave, Somerville Admin - Maint</v>
          </cell>
          <cell r="F487" t="str">
            <v>Electric Operations</v>
          </cell>
          <cell r="G487" t="str">
            <v>OLD Mass Ave, Somerville Admin - Maint</v>
          </cell>
          <cell r="H487" t="str">
            <v>120</v>
          </cell>
          <cell r="I487" t="str">
            <v>CL</v>
          </cell>
          <cell r="J487">
            <v>125369.74</v>
          </cell>
          <cell r="K487">
            <v>13755.08</v>
          </cell>
          <cell r="M487">
            <v>6475564.6400000006</v>
          </cell>
        </row>
        <row r="488">
          <cell r="A488" t="str">
            <v>CAP</v>
          </cell>
          <cell r="B488" t="str">
            <v>Hallstrom,Craig A</v>
          </cell>
          <cell r="C488">
            <v>16265</v>
          </cell>
          <cell r="D488" t="str">
            <v>16265</v>
          </cell>
          <cell r="E488" t="str">
            <v>Mass Ave, Somerville Admin - Maint</v>
          </cell>
          <cell r="F488" t="str">
            <v>Electric Operations</v>
          </cell>
          <cell r="G488" t="str">
            <v>OLD Mass Ave, Somerville Admin - Maint</v>
          </cell>
          <cell r="H488" t="str">
            <v>120</v>
          </cell>
          <cell r="I488" t="str">
            <v>CT</v>
          </cell>
          <cell r="J488">
            <v>22084.65</v>
          </cell>
          <cell r="K488">
            <v>460.29</v>
          </cell>
        </row>
        <row r="489">
          <cell r="A489" t="str">
            <v>O&amp;M</v>
          </cell>
          <cell r="B489" t="str">
            <v>Hallstrom,Craig A</v>
          </cell>
          <cell r="C489">
            <v>16265</v>
          </cell>
          <cell r="D489" t="str">
            <v>16265</v>
          </cell>
          <cell r="E489" t="str">
            <v>Mass Ave, Somerville Admin - Maint</v>
          </cell>
          <cell r="F489" t="str">
            <v>Electric Operations</v>
          </cell>
          <cell r="G489" t="str">
            <v>OLD Mass Ave, Somerville Admin - Maint</v>
          </cell>
          <cell r="H489" t="str">
            <v>120</v>
          </cell>
          <cell r="I489" t="str">
            <v>IT</v>
          </cell>
          <cell r="J489">
            <v>51082.92</v>
          </cell>
          <cell r="K489">
            <v>1372.52</v>
          </cell>
        </row>
        <row r="490">
          <cell r="A490" t="str">
            <v>O&amp;M</v>
          </cell>
          <cell r="B490" t="str">
            <v>Hallstrom,Craig A</v>
          </cell>
          <cell r="C490">
            <v>16265</v>
          </cell>
          <cell r="D490" t="str">
            <v>16265</v>
          </cell>
          <cell r="E490" t="str">
            <v>Mass Ave, Somerville Admin - Maint</v>
          </cell>
          <cell r="F490" t="str">
            <v>Electric Operations</v>
          </cell>
          <cell r="G490" t="str">
            <v>OLD Mass Ave, Somerville Admin - Maint</v>
          </cell>
          <cell r="H490" t="str">
            <v>120</v>
          </cell>
          <cell r="I490" t="str">
            <v>LT</v>
          </cell>
          <cell r="J490">
            <v>587077.88</v>
          </cell>
          <cell r="K490">
            <v>44022.21</v>
          </cell>
        </row>
        <row r="491">
          <cell r="A491" t="str">
            <v>O&amp;M</v>
          </cell>
          <cell r="B491" t="str">
            <v>Hallstrom,Craig A</v>
          </cell>
          <cell r="C491">
            <v>16265</v>
          </cell>
          <cell r="D491" t="str">
            <v>16265</v>
          </cell>
          <cell r="E491" t="str">
            <v>Mass Ave, Somerville Admin - Maint</v>
          </cell>
          <cell r="F491" t="str">
            <v>Electric Operations</v>
          </cell>
          <cell r="G491" t="str">
            <v>OLD Mass Ave, Somerville Admin - Maint</v>
          </cell>
          <cell r="H491" t="str">
            <v>120</v>
          </cell>
          <cell r="I491" t="str">
            <v>MT</v>
          </cell>
          <cell r="J491">
            <v>355.94</v>
          </cell>
          <cell r="K491">
            <v>57.86</v>
          </cell>
          <cell r="M491">
            <v>653.16999999999996</v>
          </cell>
        </row>
        <row r="492">
          <cell r="A492" t="str">
            <v>O&amp;M</v>
          </cell>
          <cell r="B492" t="str">
            <v>Hallstrom,Craig A</v>
          </cell>
          <cell r="C492">
            <v>16265</v>
          </cell>
          <cell r="D492" t="str">
            <v>16265</v>
          </cell>
          <cell r="E492" t="str">
            <v>Mass Ave, Somerville Admin - Maint</v>
          </cell>
          <cell r="F492" t="str">
            <v>Electric Operations</v>
          </cell>
          <cell r="G492" t="str">
            <v>OLD Mass Ave, Somerville Admin - Maint</v>
          </cell>
          <cell r="H492" t="str">
            <v>120</v>
          </cell>
          <cell r="I492" t="str">
            <v>OT</v>
          </cell>
          <cell r="J492">
            <v>247131.22</v>
          </cell>
          <cell r="K492">
            <v>102344.76</v>
          </cell>
          <cell r="M492">
            <v>579.11</v>
          </cell>
        </row>
        <row r="493">
          <cell r="A493" t="str">
            <v>O&amp;M</v>
          </cell>
          <cell r="B493" t="str">
            <v>Hallstrom,Craig A</v>
          </cell>
          <cell r="C493">
            <v>16265</v>
          </cell>
          <cell r="D493" t="str">
            <v>16265</v>
          </cell>
          <cell r="E493" t="str">
            <v>OLD Mass Ave, Somerville Admin - Maint</v>
          </cell>
          <cell r="F493" t="str">
            <v>Electric Operations</v>
          </cell>
          <cell r="G493" t="str">
            <v>OLD Mass Ave, Somerville Admin - Maint</v>
          </cell>
          <cell r="H493" t="str">
            <v>120</v>
          </cell>
          <cell r="I493" t="str">
            <v>OT</v>
          </cell>
          <cell r="L493">
            <v>1085.82</v>
          </cell>
          <cell r="M493">
            <v>7740.74</v>
          </cell>
        </row>
        <row r="494">
          <cell r="A494" t="str">
            <v>O&amp;M</v>
          </cell>
          <cell r="B494" t="str">
            <v>Hallstrom,Craig A</v>
          </cell>
          <cell r="C494">
            <v>16265</v>
          </cell>
          <cell r="D494" t="str">
            <v>16265</v>
          </cell>
          <cell r="E494" t="str">
            <v>Mass Ave, Somerville Admin - Maint</v>
          </cell>
          <cell r="F494" t="str">
            <v>Electric Operations</v>
          </cell>
          <cell r="G494" t="str">
            <v>OLD Mass Ave, Somerville Admin - Maint</v>
          </cell>
          <cell r="H494" t="str">
            <v>120</v>
          </cell>
          <cell r="I494" t="str">
            <v>TT</v>
          </cell>
          <cell r="J494">
            <v>18203.7</v>
          </cell>
          <cell r="K494">
            <v>2062.6999999999998</v>
          </cell>
        </row>
        <row r="495">
          <cell r="A495" t="str">
            <v>O&amp;M</v>
          </cell>
          <cell r="C495">
            <v>16270</v>
          </cell>
          <cell r="D495" t="str">
            <v>16270</v>
          </cell>
          <cell r="E495" t="str">
            <v>Mass Ave, Distribution - Maint</v>
          </cell>
          <cell r="H495" t="str">
            <v>120</v>
          </cell>
          <cell r="I495" t="str">
            <v>BT</v>
          </cell>
          <cell r="J495">
            <v>194012.59</v>
          </cell>
          <cell r="K495">
            <v>-8451.39</v>
          </cell>
        </row>
        <row r="496">
          <cell r="A496" t="str">
            <v>O&amp;M</v>
          </cell>
          <cell r="C496">
            <v>16270</v>
          </cell>
          <cell r="D496" t="str">
            <v>16270</v>
          </cell>
          <cell r="E496" t="str">
            <v>OLD Mass Ave, Distribution - Maint</v>
          </cell>
          <cell r="H496" t="str">
            <v>120</v>
          </cell>
          <cell r="I496" t="str">
            <v>BT</v>
          </cell>
          <cell r="L496">
            <v>4436.67</v>
          </cell>
        </row>
        <row r="497">
          <cell r="A497" t="str">
            <v>CAP</v>
          </cell>
          <cell r="C497">
            <v>16270</v>
          </cell>
          <cell r="D497" t="str">
            <v>16270</v>
          </cell>
          <cell r="E497" t="str">
            <v>Mass Ave, Distribution - Maint</v>
          </cell>
          <cell r="H497" t="str">
            <v>120</v>
          </cell>
          <cell r="I497" t="str">
            <v>CB</v>
          </cell>
          <cell r="J497">
            <v>50754.559999999998</v>
          </cell>
          <cell r="K497">
            <v>1258.3599999999999</v>
          </cell>
        </row>
        <row r="498">
          <cell r="A498" t="str">
            <v>CAP</v>
          </cell>
          <cell r="C498">
            <v>16270</v>
          </cell>
          <cell r="D498" t="str">
            <v>16270</v>
          </cell>
          <cell r="E498" t="str">
            <v>Mass Ave, Distribution - Maint</v>
          </cell>
          <cell r="H498" t="str">
            <v>120</v>
          </cell>
          <cell r="I498" t="str">
            <v>CI</v>
          </cell>
          <cell r="J498">
            <v>73960.59</v>
          </cell>
          <cell r="K498">
            <v>11116.42</v>
          </cell>
        </row>
        <row r="499">
          <cell r="A499" t="str">
            <v>CAP</v>
          </cell>
          <cell r="C499">
            <v>16270</v>
          </cell>
          <cell r="D499" t="str">
            <v>16270</v>
          </cell>
          <cell r="E499" t="str">
            <v>Mass Ave, Distribution - Maint</v>
          </cell>
          <cell r="H499" t="str">
            <v>120</v>
          </cell>
          <cell r="I499" t="str">
            <v>CL</v>
          </cell>
          <cell r="J499">
            <v>115956.18</v>
          </cell>
          <cell r="K499">
            <v>2859.86</v>
          </cell>
          <cell r="M499">
            <v>2895478.76</v>
          </cell>
        </row>
        <row r="500">
          <cell r="A500" t="str">
            <v>CAP</v>
          </cell>
          <cell r="C500">
            <v>16270</v>
          </cell>
          <cell r="D500" t="str">
            <v>16270</v>
          </cell>
          <cell r="E500" t="str">
            <v>Mass Ave, Distribution - Maint</v>
          </cell>
          <cell r="H500" t="str">
            <v>120</v>
          </cell>
          <cell r="I500" t="str">
            <v>CM</v>
          </cell>
          <cell r="J500">
            <v>14100.19</v>
          </cell>
          <cell r="K500">
            <v>2175.35</v>
          </cell>
        </row>
        <row r="501">
          <cell r="A501" t="str">
            <v>CAP</v>
          </cell>
          <cell r="C501">
            <v>16270</v>
          </cell>
          <cell r="D501" t="str">
            <v>16270</v>
          </cell>
          <cell r="E501" t="str">
            <v>Mass Ave, Distribution - Maint</v>
          </cell>
          <cell r="H501" t="str">
            <v>120</v>
          </cell>
          <cell r="I501" t="str">
            <v>CT</v>
          </cell>
          <cell r="J501">
            <v>32194.639999999999</v>
          </cell>
          <cell r="K501">
            <v>344.64</v>
          </cell>
        </row>
        <row r="502">
          <cell r="A502" t="str">
            <v>O&amp;M</v>
          </cell>
          <cell r="C502">
            <v>16270</v>
          </cell>
          <cell r="D502" t="str">
            <v>16270</v>
          </cell>
          <cell r="E502" t="str">
            <v>Mass Ave, Distribution - Maint</v>
          </cell>
          <cell r="H502" t="str">
            <v>120</v>
          </cell>
          <cell r="I502" t="str">
            <v>IT</v>
          </cell>
          <cell r="J502">
            <v>87961</v>
          </cell>
          <cell r="K502">
            <v>-2310.6</v>
          </cell>
        </row>
        <row r="503">
          <cell r="A503" t="str">
            <v>O&amp;M</v>
          </cell>
          <cell r="C503">
            <v>16270</v>
          </cell>
          <cell r="D503" t="str">
            <v>16270</v>
          </cell>
          <cell r="E503" t="str">
            <v>Mass Ave, Distribution - Maint</v>
          </cell>
          <cell r="H503" t="str">
            <v>120</v>
          </cell>
          <cell r="I503" t="str">
            <v>LT</v>
          </cell>
          <cell r="J503">
            <v>525367.78</v>
          </cell>
          <cell r="K503">
            <v>-22193.919999999998</v>
          </cell>
        </row>
        <row r="504">
          <cell r="A504" t="str">
            <v>O&amp;M</v>
          </cell>
          <cell r="C504">
            <v>16270</v>
          </cell>
          <cell r="D504" t="str">
            <v>16270</v>
          </cell>
          <cell r="E504" t="str">
            <v>OLD Mass Ave, Distribution - Maint</v>
          </cell>
          <cell r="H504" t="str">
            <v>120</v>
          </cell>
          <cell r="I504" t="str">
            <v>LT</v>
          </cell>
          <cell r="L504">
            <v>12983.5</v>
          </cell>
        </row>
        <row r="505">
          <cell r="A505" t="str">
            <v>O&amp;M</v>
          </cell>
          <cell r="C505">
            <v>16270</v>
          </cell>
          <cell r="D505" t="str">
            <v>16270</v>
          </cell>
          <cell r="E505" t="str">
            <v>Mass Ave, Distribution - Maint</v>
          </cell>
          <cell r="H505" t="str">
            <v>120</v>
          </cell>
          <cell r="I505" t="str">
            <v>MT</v>
          </cell>
          <cell r="J505">
            <v>6323.61</v>
          </cell>
          <cell r="K505">
            <v>1399.08</v>
          </cell>
          <cell r="M505">
            <v>-56018.04</v>
          </cell>
        </row>
        <row r="506">
          <cell r="A506" t="str">
            <v>O&amp;M</v>
          </cell>
          <cell r="C506">
            <v>16270</v>
          </cell>
          <cell r="D506" t="str">
            <v>16270</v>
          </cell>
          <cell r="E506" t="str">
            <v>Mass Ave, Distribution - Maint</v>
          </cell>
          <cell r="H506" t="str">
            <v>120</v>
          </cell>
          <cell r="I506" t="str">
            <v>OT</v>
          </cell>
          <cell r="J506">
            <v>144.99</v>
          </cell>
        </row>
        <row r="507">
          <cell r="A507" t="str">
            <v>O&amp;M</v>
          </cell>
          <cell r="C507">
            <v>16270</v>
          </cell>
          <cell r="D507" t="str">
            <v>16270</v>
          </cell>
          <cell r="E507" t="str">
            <v>Mass Ave, Distribution - Maint</v>
          </cell>
          <cell r="H507" t="str">
            <v>120</v>
          </cell>
          <cell r="I507" t="str">
            <v>TT</v>
          </cell>
          <cell r="J507">
            <v>125497.38</v>
          </cell>
          <cell r="K507">
            <v>9630.58</v>
          </cell>
        </row>
        <row r="508">
          <cell r="A508" t="str">
            <v>O&amp;M</v>
          </cell>
          <cell r="C508">
            <v>16270</v>
          </cell>
          <cell r="D508" t="str">
            <v>16270</v>
          </cell>
          <cell r="E508" t="str">
            <v>OLD Mass Ave, Distribution - Maint</v>
          </cell>
          <cell r="H508" t="str">
            <v>120</v>
          </cell>
          <cell r="I508" t="str">
            <v>TT</v>
          </cell>
          <cell r="L508">
            <v>17704.55</v>
          </cell>
        </row>
        <row r="509">
          <cell r="A509" t="str">
            <v>O&amp;M</v>
          </cell>
          <cell r="B509" t="str">
            <v>Driscoll,Daniel C</v>
          </cell>
          <cell r="C509">
            <v>16275</v>
          </cell>
          <cell r="D509" t="str">
            <v>16275</v>
          </cell>
          <cell r="E509" t="str">
            <v>Somerville Distribution - Maint</v>
          </cell>
          <cell r="F509" t="str">
            <v>Electric Operations</v>
          </cell>
          <cell r="G509" t="str">
            <v>Somerville Distribution - Maint</v>
          </cell>
          <cell r="H509" t="str">
            <v>120</v>
          </cell>
          <cell r="I509" t="str">
            <v>BT</v>
          </cell>
          <cell r="J509">
            <v>34635.129999999997</v>
          </cell>
          <cell r="K509">
            <v>5386.16</v>
          </cell>
          <cell r="L509">
            <v>806.82</v>
          </cell>
        </row>
        <row r="510">
          <cell r="A510" t="str">
            <v>CAP</v>
          </cell>
          <cell r="B510" t="str">
            <v>Driscoll,Daniel C</v>
          </cell>
          <cell r="C510">
            <v>16275</v>
          </cell>
          <cell r="D510" t="str">
            <v>16275</v>
          </cell>
          <cell r="E510" t="str">
            <v>Somerville Distribution - Maint</v>
          </cell>
          <cell r="F510" t="str">
            <v>Electric Operations</v>
          </cell>
          <cell r="G510" t="str">
            <v>Somerville Distribution - Maint</v>
          </cell>
          <cell r="H510" t="str">
            <v>120</v>
          </cell>
          <cell r="I510" t="str">
            <v>CB</v>
          </cell>
          <cell r="J510">
            <v>8721.4500000000007</v>
          </cell>
          <cell r="K510">
            <v>1481.55</v>
          </cell>
          <cell r="L510">
            <v>161.16999999999999</v>
          </cell>
        </row>
        <row r="511">
          <cell r="A511" t="str">
            <v>CAP</v>
          </cell>
          <cell r="B511" t="str">
            <v>Driscoll,Daniel C</v>
          </cell>
          <cell r="C511">
            <v>16275</v>
          </cell>
          <cell r="D511" t="str">
            <v>16275</v>
          </cell>
          <cell r="E511" t="str">
            <v>Somerville Distribution - Maint</v>
          </cell>
          <cell r="F511" t="str">
            <v>Electric Operations</v>
          </cell>
          <cell r="G511" t="str">
            <v>Somerville Distribution - Maint</v>
          </cell>
          <cell r="H511" t="str">
            <v>120</v>
          </cell>
          <cell r="I511" t="str">
            <v>CI</v>
          </cell>
          <cell r="J511">
            <v>8504.2800000000007</v>
          </cell>
        </row>
        <row r="512">
          <cell r="A512" t="str">
            <v>CAP</v>
          </cell>
          <cell r="B512" t="str">
            <v>Driscoll,Daniel C</v>
          </cell>
          <cell r="C512">
            <v>16275</v>
          </cell>
          <cell r="D512" t="str">
            <v>16275</v>
          </cell>
          <cell r="E512" t="str">
            <v>Somerville Distribution - Maint</v>
          </cell>
          <cell r="F512" t="str">
            <v>Electric Operations</v>
          </cell>
          <cell r="G512" t="str">
            <v>Somerville Distribution - Maint</v>
          </cell>
          <cell r="H512" t="str">
            <v>120</v>
          </cell>
          <cell r="I512" t="str">
            <v>CL</v>
          </cell>
          <cell r="J512">
            <v>20509.11</v>
          </cell>
          <cell r="K512">
            <v>3367.26</v>
          </cell>
          <cell r="L512">
            <v>366.3</v>
          </cell>
          <cell r="M512">
            <v>792450.87</v>
          </cell>
        </row>
        <row r="513">
          <cell r="A513" t="str">
            <v>CAP</v>
          </cell>
          <cell r="B513" t="str">
            <v>Driscoll,Daniel C</v>
          </cell>
          <cell r="C513">
            <v>16275</v>
          </cell>
          <cell r="D513" t="str">
            <v>16275</v>
          </cell>
          <cell r="E513" t="str">
            <v>Somerville Distribution - Maint</v>
          </cell>
          <cell r="F513" t="str">
            <v>Electric Operations</v>
          </cell>
          <cell r="G513" t="str">
            <v>Somerville Distribution - Maint</v>
          </cell>
          <cell r="H513" t="str">
            <v>120</v>
          </cell>
          <cell r="I513" t="str">
            <v>CT</v>
          </cell>
          <cell r="J513">
            <v>3619.69</v>
          </cell>
          <cell r="K513">
            <v>284.7</v>
          </cell>
          <cell r="L513">
            <v>0</v>
          </cell>
        </row>
        <row r="514">
          <cell r="A514" t="str">
            <v>O&amp;M</v>
          </cell>
          <cell r="B514" t="str">
            <v>Driscoll,Daniel C</v>
          </cell>
          <cell r="C514">
            <v>16275</v>
          </cell>
          <cell r="D514" t="str">
            <v>16275</v>
          </cell>
          <cell r="E514" t="str">
            <v>Somerville Distribution - Maint</v>
          </cell>
          <cell r="F514" t="str">
            <v>Electric Operations</v>
          </cell>
          <cell r="G514" t="str">
            <v>Somerville Distribution - Maint</v>
          </cell>
          <cell r="H514" t="str">
            <v>120</v>
          </cell>
          <cell r="I514" t="str">
            <v>IT</v>
          </cell>
          <cell r="J514">
            <v>66403.02</v>
          </cell>
          <cell r="K514">
            <v>9.89</v>
          </cell>
          <cell r="L514">
            <v>0</v>
          </cell>
          <cell r="M514">
            <v>37.82</v>
          </cell>
        </row>
        <row r="515">
          <cell r="A515" t="str">
            <v>O&amp;M</v>
          </cell>
          <cell r="B515" t="str">
            <v>Driscoll,Daniel C</v>
          </cell>
          <cell r="C515">
            <v>16275</v>
          </cell>
          <cell r="D515" t="str">
            <v>16275</v>
          </cell>
          <cell r="E515" t="str">
            <v>Somerville Distribution - Maint</v>
          </cell>
          <cell r="F515" t="str">
            <v>Electric Operations</v>
          </cell>
          <cell r="G515" t="str">
            <v>Somerville Distribution - Maint</v>
          </cell>
          <cell r="H515" t="str">
            <v>120</v>
          </cell>
          <cell r="I515" t="str">
            <v>LT</v>
          </cell>
          <cell r="J515">
            <v>85744.19</v>
          </cell>
          <cell r="K515">
            <v>16489.55</v>
          </cell>
          <cell r="L515">
            <v>2302.48</v>
          </cell>
        </row>
        <row r="516">
          <cell r="A516" t="str">
            <v>O&amp;M</v>
          </cell>
          <cell r="B516" t="str">
            <v>Driscoll,Daniel C</v>
          </cell>
          <cell r="C516">
            <v>16275</v>
          </cell>
          <cell r="D516" t="str">
            <v>16275</v>
          </cell>
          <cell r="E516" t="str">
            <v>Somerville Distribution - Maint</v>
          </cell>
          <cell r="F516" t="str">
            <v>Electric Operations</v>
          </cell>
          <cell r="G516" t="str">
            <v>Somerville Distribution - Maint</v>
          </cell>
          <cell r="H516" t="str">
            <v>120</v>
          </cell>
          <cell r="I516" t="str">
            <v>MT</v>
          </cell>
          <cell r="J516">
            <v>56093.91</v>
          </cell>
          <cell r="K516">
            <v>2129</v>
          </cell>
          <cell r="M516">
            <v>894.74</v>
          </cell>
        </row>
        <row r="517">
          <cell r="A517" t="str">
            <v>O&amp;M</v>
          </cell>
          <cell r="B517" t="str">
            <v>Driscoll,Daniel C</v>
          </cell>
          <cell r="C517">
            <v>16275</v>
          </cell>
          <cell r="D517" t="str">
            <v>16275</v>
          </cell>
          <cell r="E517" t="str">
            <v>Somerville Distribution - Maint</v>
          </cell>
          <cell r="F517" t="str">
            <v>Electric Operations</v>
          </cell>
          <cell r="G517" t="str">
            <v>Somerville Distribution - Maint</v>
          </cell>
          <cell r="H517" t="str">
            <v>120</v>
          </cell>
          <cell r="I517" t="str">
            <v>OT</v>
          </cell>
          <cell r="J517">
            <v>862.21</v>
          </cell>
        </row>
        <row r="518">
          <cell r="A518" t="str">
            <v>O&amp;M</v>
          </cell>
          <cell r="B518" t="str">
            <v>Driscoll,Daniel C</v>
          </cell>
          <cell r="C518">
            <v>16275</v>
          </cell>
          <cell r="D518" t="str">
            <v>16275</v>
          </cell>
          <cell r="E518" t="str">
            <v>Somerville Distribution - Maint</v>
          </cell>
          <cell r="F518" t="str">
            <v>Electric Operations</v>
          </cell>
          <cell r="G518" t="str">
            <v>Somerville Distribution - Maint</v>
          </cell>
          <cell r="H518" t="str">
            <v>120</v>
          </cell>
          <cell r="I518" t="str">
            <v>TT</v>
          </cell>
          <cell r="J518">
            <v>16484.72</v>
          </cell>
          <cell r="K518">
            <v>4757.8100000000004</v>
          </cell>
          <cell r="L518">
            <v>0</v>
          </cell>
        </row>
        <row r="519">
          <cell r="A519" t="str">
            <v>O&amp;M</v>
          </cell>
          <cell r="C519">
            <v>16276</v>
          </cell>
          <cell r="D519" t="str">
            <v>16276</v>
          </cell>
          <cell r="E519" t="str">
            <v>Mass Ave Transmission - Maint</v>
          </cell>
          <cell r="H519" t="str">
            <v>120</v>
          </cell>
          <cell r="I519" t="str">
            <v>BT</v>
          </cell>
          <cell r="J519">
            <v>14019.4</v>
          </cell>
          <cell r="K519">
            <v>892.47</v>
          </cell>
        </row>
        <row r="520">
          <cell r="A520" t="str">
            <v>CAP</v>
          </cell>
          <cell r="C520">
            <v>16276</v>
          </cell>
          <cell r="D520" t="str">
            <v>16276</v>
          </cell>
          <cell r="E520" t="str">
            <v>Mass Ave Transmission - Maint</v>
          </cell>
          <cell r="H520" t="str">
            <v>120</v>
          </cell>
          <cell r="I520" t="str">
            <v>CB</v>
          </cell>
          <cell r="K520">
            <v>12.48</v>
          </cell>
        </row>
        <row r="521">
          <cell r="A521" t="str">
            <v>CAP</v>
          </cell>
          <cell r="C521">
            <v>16276</v>
          </cell>
          <cell r="D521" t="str">
            <v>16276</v>
          </cell>
          <cell r="E521" t="str">
            <v>Mass Ave Transmission - Maint</v>
          </cell>
          <cell r="H521" t="str">
            <v>120</v>
          </cell>
          <cell r="I521" t="str">
            <v>CL</v>
          </cell>
          <cell r="K521">
            <v>28.36</v>
          </cell>
        </row>
        <row r="522">
          <cell r="A522" t="str">
            <v>O&amp;M</v>
          </cell>
          <cell r="C522">
            <v>16276</v>
          </cell>
          <cell r="D522" t="str">
            <v>16276</v>
          </cell>
          <cell r="E522" t="str">
            <v>Mass Ave Transmission - Maint</v>
          </cell>
          <cell r="H522" t="str">
            <v>120</v>
          </cell>
          <cell r="I522" t="str">
            <v>IT</v>
          </cell>
          <cell r="J522">
            <v>2107</v>
          </cell>
        </row>
        <row r="523">
          <cell r="A523" t="str">
            <v>O&amp;M</v>
          </cell>
          <cell r="C523">
            <v>16276</v>
          </cell>
          <cell r="D523" t="str">
            <v>16276</v>
          </cell>
          <cell r="E523" t="str">
            <v>Mass Ave Transmission - Maint</v>
          </cell>
          <cell r="H523" t="str">
            <v>120</v>
          </cell>
          <cell r="I523" t="str">
            <v>LT</v>
          </cell>
          <cell r="J523">
            <v>19819.12</v>
          </cell>
          <cell r="K523">
            <v>2648.98</v>
          </cell>
        </row>
        <row r="524">
          <cell r="A524" t="str">
            <v>O&amp;M</v>
          </cell>
          <cell r="C524">
            <v>16276</v>
          </cell>
          <cell r="D524" t="str">
            <v>16276</v>
          </cell>
          <cell r="E524" t="str">
            <v>Mass Ave Transmission - Maint</v>
          </cell>
          <cell r="H524" t="str">
            <v>120</v>
          </cell>
          <cell r="I524" t="str">
            <v>MT</v>
          </cell>
          <cell r="J524">
            <v>0</v>
          </cell>
          <cell r="M524">
            <v>18270.18</v>
          </cell>
        </row>
        <row r="525">
          <cell r="A525" t="str">
            <v>O&amp;M</v>
          </cell>
          <cell r="C525">
            <v>16276</v>
          </cell>
          <cell r="D525" t="str">
            <v>16276</v>
          </cell>
          <cell r="E525" t="str">
            <v>Mass Ave Transmission - Maint</v>
          </cell>
          <cell r="H525" t="str">
            <v>120</v>
          </cell>
          <cell r="I525" t="str">
            <v>OT</v>
          </cell>
          <cell r="J525">
            <v>43932.13</v>
          </cell>
        </row>
        <row r="526">
          <cell r="A526" t="str">
            <v>O&amp;M</v>
          </cell>
          <cell r="C526">
            <v>16276</v>
          </cell>
          <cell r="D526" t="str">
            <v>16276</v>
          </cell>
          <cell r="E526" t="str">
            <v>Mass Ave Transmission - Maint</v>
          </cell>
          <cell r="H526" t="str">
            <v>120</v>
          </cell>
          <cell r="I526" t="str">
            <v>TT</v>
          </cell>
          <cell r="J526">
            <v>3866.47</v>
          </cell>
          <cell r="K526">
            <v>892.28</v>
          </cell>
        </row>
        <row r="527">
          <cell r="A527" t="str">
            <v>O&amp;M</v>
          </cell>
          <cell r="C527">
            <v>16280</v>
          </cell>
          <cell r="D527" t="str">
            <v>16280</v>
          </cell>
          <cell r="E527" t="str">
            <v>Somerville Transmission - Maint</v>
          </cell>
          <cell r="H527" t="str">
            <v>120</v>
          </cell>
          <cell r="I527" t="str">
            <v>BT</v>
          </cell>
          <cell r="J527">
            <v>18655.03</v>
          </cell>
          <cell r="K527">
            <v>2255.64</v>
          </cell>
          <cell r="L527">
            <v>209.4</v>
          </cell>
        </row>
        <row r="528">
          <cell r="A528" t="str">
            <v>O&amp;M</v>
          </cell>
          <cell r="C528">
            <v>16280</v>
          </cell>
          <cell r="D528" t="str">
            <v>16280</v>
          </cell>
          <cell r="E528" t="str">
            <v>Somerville Transmission - Maint</v>
          </cell>
          <cell r="H528" t="str">
            <v>120</v>
          </cell>
          <cell r="I528" t="str">
            <v>IT</v>
          </cell>
          <cell r="J528">
            <v>39863.24</v>
          </cell>
          <cell r="K528">
            <v>-2177.7399999999998</v>
          </cell>
          <cell r="M528">
            <v>18885.46</v>
          </cell>
        </row>
        <row r="529">
          <cell r="A529" t="str">
            <v>O&amp;M</v>
          </cell>
          <cell r="C529">
            <v>16280</v>
          </cell>
          <cell r="D529" t="str">
            <v>16280</v>
          </cell>
          <cell r="E529" t="str">
            <v>Somerville Transmission - Maint</v>
          </cell>
          <cell r="H529" t="str">
            <v>120</v>
          </cell>
          <cell r="I529" t="str">
            <v>LT</v>
          </cell>
          <cell r="J529">
            <v>47489.64</v>
          </cell>
          <cell r="K529">
            <v>6463.61</v>
          </cell>
          <cell r="L529">
            <v>598.32000000000005</v>
          </cell>
        </row>
        <row r="530">
          <cell r="A530" t="str">
            <v>O&amp;M</v>
          </cell>
          <cell r="C530">
            <v>16280</v>
          </cell>
          <cell r="D530" t="str">
            <v>16280</v>
          </cell>
          <cell r="E530" t="str">
            <v>Somerville Transmission - Maint</v>
          </cell>
          <cell r="H530" t="str">
            <v>120</v>
          </cell>
          <cell r="I530" t="str">
            <v>OT</v>
          </cell>
          <cell r="J530">
            <v>34098.46</v>
          </cell>
          <cell r="K530">
            <v>6481.09</v>
          </cell>
        </row>
        <row r="531">
          <cell r="A531" t="str">
            <v>O&amp;M</v>
          </cell>
          <cell r="C531">
            <v>16280</v>
          </cell>
          <cell r="D531" t="str">
            <v>16280</v>
          </cell>
          <cell r="E531" t="str">
            <v>Somerville Transmission - Maint</v>
          </cell>
          <cell r="H531" t="str">
            <v>120</v>
          </cell>
          <cell r="I531" t="str">
            <v>TT</v>
          </cell>
          <cell r="J531">
            <v>17862.490000000002</v>
          </cell>
          <cell r="K531">
            <v>1690.18</v>
          </cell>
          <cell r="L531">
            <v>443.2</v>
          </cell>
        </row>
        <row r="532">
          <cell r="A532" t="str">
            <v>O&amp;M</v>
          </cell>
          <cell r="C532">
            <v>16285</v>
          </cell>
          <cell r="D532" t="str">
            <v>16285</v>
          </cell>
          <cell r="E532" t="str">
            <v>Camb Admin - Maint</v>
          </cell>
          <cell r="H532" t="str">
            <v>120</v>
          </cell>
          <cell r="I532" t="str">
            <v>IT</v>
          </cell>
          <cell r="J532">
            <v>1178.56</v>
          </cell>
        </row>
        <row r="533">
          <cell r="A533" t="str">
            <v>CAP</v>
          </cell>
          <cell r="C533">
            <v>16290</v>
          </cell>
          <cell r="D533" t="str">
            <v>16290</v>
          </cell>
          <cell r="E533" t="str">
            <v>Cambridge Distribution - Maint</v>
          </cell>
          <cell r="H533" t="str">
            <v>120</v>
          </cell>
          <cell r="I533" t="str">
            <v>CB</v>
          </cell>
          <cell r="J533">
            <v>117</v>
          </cell>
        </row>
        <row r="534">
          <cell r="A534" t="str">
            <v>CAP</v>
          </cell>
          <cell r="C534">
            <v>16290</v>
          </cell>
          <cell r="D534" t="str">
            <v>16290</v>
          </cell>
          <cell r="E534" t="str">
            <v>Cambridge Distribution - Maint</v>
          </cell>
          <cell r="H534" t="str">
            <v>120</v>
          </cell>
          <cell r="I534" t="str">
            <v>CL</v>
          </cell>
          <cell r="J534">
            <v>265.92</v>
          </cell>
          <cell r="M534">
            <v>178096.82</v>
          </cell>
        </row>
        <row r="535">
          <cell r="A535" t="str">
            <v>O&amp;M</v>
          </cell>
          <cell r="C535">
            <v>16295</v>
          </cell>
          <cell r="D535" t="str">
            <v>16295</v>
          </cell>
          <cell r="E535" t="str">
            <v>Cambridge Transmission - Maint</v>
          </cell>
          <cell r="H535" t="str">
            <v>120</v>
          </cell>
          <cell r="I535" t="str">
            <v>BT</v>
          </cell>
          <cell r="K535">
            <v>860.9</v>
          </cell>
        </row>
        <row r="536">
          <cell r="A536" t="str">
            <v>CAP</v>
          </cell>
          <cell r="C536">
            <v>16295</v>
          </cell>
          <cell r="D536" t="str">
            <v>16295</v>
          </cell>
          <cell r="E536" t="str">
            <v>Cambridge Transmission - Maint</v>
          </cell>
          <cell r="H536" t="str">
            <v>120</v>
          </cell>
          <cell r="I536" t="str">
            <v>CB</v>
          </cell>
          <cell r="L536">
            <v>422.68</v>
          </cell>
        </row>
        <row r="537">
          <cell r="A537" t="str">
            <v>CAP</v>
          </cell>
          <cell r="C537">
            <v>16295</v>
          </cell>
          <cell r="D537" t="str">
            <v>16295</v>
          </cell>
          <cell r="E537" t="str">
            <v>Cambridge Transmission - Maint</v>
          </cell>
          <cell r="H537" t="str">
            <v>120</v>
          </cell>
          <cell r="I537" t="str">
            <v>CL</v>
          </cell>
          <cell r="L537">
            <v>960.64</v>
          </cell>
          <cell r="M537">
            <v>1112938.69</v>
          </cell>
        </row>
        <row r="538">
          <cell r="A538" t="str">
            <v>O&amp;M</v>
          </cell>
          <cell r="C538">
            <v>16295</v>
          </cell>
          <cell r="D538" t="str">
            <v>16295</v>
          </cell>
          <cell r="E538" t="str">
            <v>Cambridge Transmission - Maint</v>
          </cell>
          <cell r="H538" t="str">
            <v>120</v>
          </cell>
          <cell r="I538" t="str">
            <v>IT</v>
          </cell>
          <cell r="J538">
            <v>115.38</v>
          </cell>
        </row>
        <row r="539">
          <cell r="A539" t="str">
            <v>O&amp;M</v>
          </cell>
          <cell r="C539">
            <v>16295</v>
          </cell>
          <cell r="D539" t="str">
            <v>16295</v>
          </cell>
          <cell r="E539" t="str">
            <v>Cambridge Transmission - Maint</v>
          </cell>
          <cell r="H539" t="str">
            <v>120</v>
          </cell>
          <cell r="I539" t="str">
            <v>LT</v>
          </cell>
          <cell r="K539">
            <v>2459.7600000000002</v>
          </cell>
        </row>
        <row r="540">
          <cell r="A540" t="str">
            <v>O&amp;M</v>
          </cell>
          <cell r="C540">
            <v>16295</v>
          </cell>
          <cell r="D540" t="str">
            <v>16295</v>
          </cell>
          <cell r="E540" t="str">
            <v>Cambridge Transmission - Maint</v>
          </cell>
          <cell r="H540" t="str">
            <v>120</v>
          </cell>
          <cell r="I540" t="str">
            <v>TT</v>
          </cell>
        </row>
        <row r="541">
          <cell r="A541" t="str">
            <v>O&amp;M</v>
          </cell>
          <cell r="C541">
            <v>16300</v>
          </cell>
          <cell r="D541" t="str">
            <v>16300</v>
          </cell>
          <cell r="E541" t="str">
            <v>H9 - EMPLOYEE DEVELOPMENT  XXX</v>
          </cell>
          <cell r="H541" t="str">
            <v>120</v>
          </cell>
          <cell r="I541" t="str">
            <v>BT</v>
          </cell>
          <cell r="J541">
            <v>60064.81</v>
          </cell>
        </row>
        <row r="542">
          <cell r="A542" t="str">
            <v>O&amp;M</v>
          </cell>
          <cell r="C542">
            <v>16300</v>
          </cell>
          <cell r="D542" t="str">
            <v>16300</v>
          </cell>
          <cell r="E542" t="str">
            <v>H9 - EMPLOYEE DEVELOPMENT  XXX</v>
          </cell>
          <cell r="H542" t="str">
            <v>120</v>
          </cell>
          <cell r="I542" t="str">
            <v>IT</v>
          </cell>
          <cell r="J542">
            <v>13967.17</v>
          </cell>
        </row>
        <row r="543">
          <cell r="A543" t="str">
            <v>O&amp;M</v>
          </cell>
          <cell r="C543">
            <v>16300</v>
          </cell>
          <cell r="D543" t="str">
            <v>16300</v>
          </cell>
          <cell r="E543" t="str">
            <v>H9 - EMPLOYEE DEVELOPMENT  XXX</v>
          </cell>
          <cell r="H543" t="str">
            <v>120</v>
          </cell>
          <cell r="I543" t="str">
            <v>LT</v>
          </cell>
          <cell r="J543">
            <v>155142.64000000001</v>
          </cell>
        </row>
        <row r="544">
          <cell r="A544" t="str">
            <v>O&amp;M</v>
          </cell>
          <cell r="C544">
            <v>16300</v>
          </cell>
          <cell r="D544" t="str">
            <v>16300</v>
          </cell>
          <cell r="E544" t="str">
            <v>H9 - EMPLOYEE DEVELOPMENT  XXX</v>
          </cell>
          <cell r="H544" t="str">
            <v>120</v>
          </cell>
          <cell r="I544" t="str">
            <v>MT</v>
          </cell>
          <cell r="J544">
            <v>5337.37</v>
          </cell>
          <cell r="K544">
            <v>1045.74</v>
          </cell>
          <cell r="L544">
            <v>8.1999999999999993</v>
          </cell>
        </row>
        <row r="545">
          <cell r="A545" t="str">
            <v>O&amp;M</v>
          </cell>
          <cell r="C545">
            <v>16300</v>
          </cell>
          <cell r="D545" t="str">
            <v>16300</v>
          </cell>
          <cell r="E545" t="str">
            <v>H9 - EMPLOYEE DEVELOPMENT  XXX</v>
          </cell>
          <cell r="H545" t="str">
            <v>120</v>
          </cell>
          <cell r="I545" t="str">
            <v>OT</v>
          </cell>
          <cell r="J545">
            <v>-238896.06</v>
          </cell>
        </row>
        <row r="546">
          <cell r="A546" t="str">
            <v>O&amp;M</v>
          </cell>
          <cell r="C546">
            <v>16300</v>
          </cell>
          <cell r="D546" t="str">
            <v>16300</v>
          </cell>
          <cell r="E546" t="str">
            <v>H9 - EMPLOYEE DEVELOPMENT  XXX</v>
          </cell>
          <cell r="H546" t="str">
            <v>120</v>
          </cell>
          <cell r="I546" t="str">
            <v>TT</v>
          </cell>
          <cell r="J546">
            <v>3304.74</v>
          </cell>
        </row>
        <row r="547">
          <cell r="A547" t="str">
            <v>O&amp;M</v>
          </cell>
          <cell r="C547">
            <v>16305</v>
          </cell>
          <cell r="D547" t="str">
            <v>16305</v>
          </cell>
          <cell r="E547" t="str">
            <v>Maintenance Mgr Nb, Plym, Cape</v>
          </cell>
          <cell r="H547" t="str">
            <v>120</v>
          </cell>
          <cell r="I547" t="str">
            <v>BT</v>
          </cell>
          <cell r="J547">
            <v>7852.27</v>
          </cell>
        </row>
        <row r="548">
          <cell r="A548" t="str">
            <v>O&amp;M</v>
          </cell>
          <cell r="C548">
            <v>16305</v>
          </cell>
          <cell r="D548" t="str">
            <v>16305</v>
          </cell>
          <cell r="E548" t="str">
            <v>Maintenance Mgr Nb, Plym, Cape</v>
          </cell>
          <cell r="H548" t="str">
            <v>120</v>
          </cell>
          <cell r="I548" t="str">
            <v>IT</v>
          </cell>
          <cell r="J548">
            <v>272.06</v>
          </cell>
        </row>
        <row r="549">
          <cell r="A549" t="str">
            <v>O&amp;M</v>
          </cell>
          <cell r="C549">
            <v>16305</v>
          </cell>
          <cell r="D549" t="str">
            <v>16305</v>
          </cell>
          <cell r="E549" t="str">
            <v>Maintenance Mgr Nb, Plym, Cape</v>
          </cell>
          <cell r="H549" t="str">
            <v>120</v>
          </cell>
          <cell r="I549" t="str">
            <v>LT</v>
          </cell>
          <cell r="J549">
            <v>22434.23</v>
          </cell>
          <cell r="K549">
            <v>738.96</v>
          </cell>
        </row>
        <row r="550">
          <cell r="A550" t="str">
            <v>O&amp;M</v>
          </cell>
          <cell r="C550">
            <v>16305</v>
          </cell>
          <cell r="D550" t="str">
            <v>16305</v>
          </cell>
          <cell r="E550" t="str">
            <v>Maintenance Mgr Nb, Plym, Cape</v>
          </cell>
          <cell r="H550" t="str">
            <v>120</v>
          </cell>
          <cell r="I550" t="str">
            <v>TT</v>
          </cell>
          <cell r="J550">
            <v>1046.18</v>
          </cell>
          <cell r="K550">
            <v>123.56</v>
          </cell>
        </row>
        <row r="551">
          <cell r="A551" t="str">
            <v>CAP</v>
          </cell>
          <cell r="C551">
            <v>16310</v>
          </cell>
          <cell r="D551" t="str">
            <v>16310</v>
          </cell>
          <cell r="E551" t="str">
            <v>Distribution Maintenance New Bedford</v>
          </cell>
          <cell r="H551" t="str">
            <v>120</v>
          </cell>
          <cell r="I551" t="str">
            <v>CT</v>
          </cell>
          <cell r="J551">
            <v>252.18</v>
          </cell>
        </row>
        <row r="552">
          <cell r="A552" t="str">
            <v>O&amp;M</v>
          </cell>
          <cell r="C552">
            <v>16310</v>
          </cell>
          <cell r="D552" t="str">
            <v>16310</v>
          </cell>
          <cell r="E552" t="str">
            <v>Distribution Maintenance New Bedford</v>
          </cell>
          <cell r="H552" t="str">
            <v>120</v>
          </cell>
          <cell r="I552" t="str">
            <v>IT</v>
          </cell>
          <cell r="J552">
            <v>2244.75</v>
          </cell>
        </row>
        <row r="553">
          <cell r="A553" t="str">
            <v>O&amp;M</v>
          </cell>
          <cell r="C553">
            <v>16315</v>
          </cell>
          <cell r="D553" t="str">
            <v>16315</v>
          </cell>
          <cell r="E553" t="str">
            <v>Distribution Maintenance  Plymouth</v>
          </cell>
          <cell r="H553" t="str">
            <v>120</v>
          </cell>
          <cell r="I553" t="str">
            <v>IT</v>
          </cell>
          <cell r="J553">
            <v>2019.75</v>
          </cell>
        </row>
        <row r="554">
          <cell r="A554" t="str">
            <v>O&amp;M</v>
          </cell>
          <cell r="C554">
            <v>16320</v>
          </cell>
          <cell r="D554" t="str">
            <v>16320</v>
          </cell>
          <cell r="E554" t="str">
            <v>Distribution Maint Cape and Vineyard</v>
          </cell>
          <cell r="H554" t="str">
            <v>120</v>
          </cell>
          <cell r="I554" t="str">
            <v>BT</v>
          </cell>
          <cell r="J554">
            <v>38.82</v>
          </cell>
        </row>
        <row r="555">
          <cell r="A555" t="str">
            <v>O&amp;M</v>
          </cell>
          <cell r="C555">
            <v>16320</v>
          </cell>
          <cell r="D555" t="str">
            <v>16320</v>
          </cell>
          <cell r="E555" t="str">
            <v>Distribution Maint Cape and Vineyard</v>
          </cell>
          <cell r="H555" t="str">
            <v>120</v>
          </cell>
          <cell r="I555" t="str">
            <v>IT</v>
          </cell>
          <cell r="J555">
            <v>815.88</v>
          </cell>
        </row>
        <row r="556">
          <cell r="A556" t="str">
            <v>O&amp;M</v>
          </cell>
          <cell r="C556">
            <v>16320</v>
          </cell>
          <cell r="D556" t="str">
            <v>16320</v>
          </cell>
          <cell r="E556" t="str">
            <v>Distribution Maint Cape and Vineyard</v>
          </cell>
          <cell r="H556" t="str">
            <v>120</v>
          </cell>
          <cell r="I556" t="str">
            <v>LT</v>
          </cell>
          <cell r="J556">
            <v>127.24</v>
          </cell>
        </row>
        <row r="557">
          <cell r="A557" t="str">
            <v>O&amp;M</v>
          </cell>
          <cell r="C557">
            <v>16325</v>
          </cell>
          <cell r="D557" t="str">
            <v>16325</v>
          </cell>
          <cell r="E557" t="str">
            <v>Transmission Maintenance New Bedford</v>
          </cell>
          <cell r="H557" t="str">
            <v>120</v>
          </cell>
          <cell r="I557" t="str">
            <v>BT</v>
          </cell>
          <cell r="K557">
            <v>39.229999999999997</v>
          </cell>
        </row>
        <row r="558">
          <cell r="A558" t="str">
            <v>CAP</v>
          </cell>
          <cell r="C558">
            <v>16325</v>
          </cell>
          <cell r="D558" t="str">
            <v>16325</v>
          </cell>
          <cell r="E558" t="str">
            <v>Transmission Maintenance New Bedford</v>
          </cell>
          <cell r="H558" t="str">
            <v>120</v>
          </cell>
          <cell r="I558" t="str">
            <v>CB</v>
          </cell>
        </row>
        <row r="559">
          <cell r="A559" t="str">
            <v>CAP</v>
          </cell>
          <cell r="C559">
            <v>16325</v>
          </cell>
          <cell r="D559" t="str">
            <v>16325</v>
          </cell>
          <cell r="E559" t="str">
            <v>Transmission Maintenance New Bedford</v>
          </cell>
          <cell r="H559" t="str">
            <v>120</v>
          </cell>
          <cell r="I559" t="str">
            <v>CL</v>
          </cell>
          <cell r="M559">
            <v>234665.08</v>
          </cell>
        </row>
        <row r="560">
          <cell r="A560" t="str">
            <v>CAP</v>
          </cell>
          <cell r="C560">
            <v>16325</v>
          </cell>
          <cell r="D560" t="str">
            <v>16325</v>
          </cell>
          <cell r="E560" t="str">
            <v>Transmission Maintenance New Bedford</v>
          </cell>
          <cell r="H560" t="str">
            <v>120</v>
          </cell>
          <cell r="I560" t="str">
            <v>CT</v>
          </cell>
        </row>
        <row r="561">
          <cell r="A561" t="str">
            <v>O&amp;M</v>
          </cell>
          <cell r="C561">
            <v>16325</v>
          </cell>
          <cell r="D561" t="str">
            <v>16325</v>
          </cell>
          <cell r="E561" t="str">
            <v>Transmission Maintenance New Bedford</v>
          </cell>
          <cell r="H561" t="str">
            <v>120</v>
          </cell>
          <cell r="I561" t="str">
            <v>LT</v>
          </cell>
          <cell r="K561">
            <v>112.08</v>
          </cell>
        </row>
        <row r="562">
          <cell r="A562" t="str">
            <v>O&amp;M</v>
          </cell>
          <cell r="B562" t="str">
            <v>Tzimorangas,John G</v>
          </cell>
          <cell r="C562">
            <v>16330</v>
          </cell>
          <cell r="D562" t="str">
            <v>16330</v>
          </cell>
          <cell r="E562" t="str">
            <v>Station Operations Transmission South</v>
          </cell>
          <cell r="F562" t="str">
            <v>Electric Operations</v>
          </cell>
          <cell r="G562" t="str">
            <v>Station Operations Transmission South</v>
          </cell>
          <cell r="H562" t="str">
            <v>120</v>
          </cell>
          <cell r="I562" t="str">
            <v>BT</v>
          </cell>
          <cell r="L562">
            <v>248.74</v>
          </cell>
        </row>
        <row r="563">
          <cell r="A563" t="str">
            <v>CAP</v>
          </cell>
          <cell r="B563" t="str">
            <v>Tzimorangas,John G</v>
          </cell>
          <cell r="C563">
            <v>16330</v>
          </cell>
          <cell r="D563" t="str">
            <v>16330</v>
          </cell>
          <cell r="E563" t="str">
            <v>Transmission Maintenance Plymouth</v>
          </cell>
          <cell r="F563" t="str">
            <v>Electric Operations</v>
          </cell>
          <cell r="G563" t="str">
            <v>Station Operations Transmission South</v>
          </cell>
          <cell r="H563" t="str">
            <v>120</v>
          </cell>
          <cell r="I563" t="str">
            <v>CI</v>
          </cell>
          <cell r="J563">
            <v>0</v>
          </cell>
        </row>
        <row r="564">
          <cell r="A564" t="str">
            <v>O&amp;M</v>
          </cell>
          <cell r="B564" t="str">
            <v>Tzimorangas,John G</v>
          </cell>
          <cell r="C564">
            <v>16330</v>
          </cell>
          <cell r="D564" t="str">
            <v>16330</v>
          </cell>
          <cell r="E564" t="str">
            <v>Station Operations Transmission South</v>
          </cell>
          <cell r="F564" t="str">
            <v>Electric Operations</v>
          </cell>
          <cell r="G564" t="str">
            <v>Station Operations Transmission South</v>
          </cell>
          <cell r="H564" t="str">
            <v>120</v>
          </cell>
          <cell r="I564" t="str">
            <v>IT</v>
          </cell>
          <cell r="K564">
            <v>1596.73</v>
          </cell>
          <cell r="L564">
            <v>15507.84</v>
          </cell>
        </row>
        <row r="565">
          <cell r="A565" t="str">
            <v>O&amp;M</v>
          </cell>
          <cell r="B565" t="str">
            <v>Tzimorangas,John G</v>
          </cell>
          <cell r="C565">
            <v>16330</v>
          </cell>
          <cell r="D565" t="str">
            <v>16330</v>
          </cell>
          <cell r="E565" t="str">
            <v>Station Operations Transmission South</v>
          </cell>
          <cell r="F565" t="str">
            <v>Electric Operations</v>
          </cell>
          <cell r="G565" t="str">
            <v>Station Operations Transmission South</v>
          </cell>
          <cell r="H565" t="str">
            <v>120</v>
          </cell>
          <cell r="I565" t="str">
            <v>LT</v>
          </cell>
          <cell r="L565">
            <v>710.66</v>
          </cell>
          <cell r="M565">
            <v>255.16</v>
          </cell>
        </row>
        <row r="566">
          <cell r="A566" t="str">
            <v>O&amp;M</v>
          </cell>
          <cell r="B566" t="str">
            <v>Tzimorangas,John G</v>
          </cell>
          <cell r="C566">
            <v>16330</v>
          </cell>
          <cell r="D566" t="str">
            <v>16330</v>
          </cell>
          <cell r="E566" t="str">
            <v>Station Operations Transmission South</v>
          </cell>
          <cell r="F566" t="str">
            <v>Electric Operations</v>
          </cell>
          <cell r="G566" t="str">
            <v>Station Operations Transmission South</v>
          </cell>
          <cell r="H566" t="str">
            <v>120</v>
          </cell>
          <cell r="I566" t="str">
            <v>TT</v>
          </cell>
          <cell r="L566">
            <v>72.400000000000006</v>
          </cell>
        </row>
        <row r="567">
          <cell r="A567" t="str">
            <v>O&amp;M</v>
          </cell>
          <cell r="B567" t="str">
            <v>Tzimorangas,John G</v>
          </cell>
          <cell r="C567">
            <v>16340</v>
          </cell>
          <cell r="D567" t="str">
            <v>16340</v>
          </cell>
          <cell r="E567" t="str">
            <v>Maintenance Mgr Fram, Walp, Walth</v>
          </cell>
          <cell r="F567" t="str">
            <v>Electric Operations</v>
          </cell>
          <cell r="G567" t="str">
            <v>Tran Ops SubSta North Central</v>
          </cell>
          <cell r="H567" t="str">
            <v>120</v>
          </cell>
          <cell r="I567" t="str">
            <v>BT</v>
          </cell>
          <cell r="J567">
            <v>136023.15</v>
          </cell>
          <cell r="K567">
            <v>-1195.9000000000001</v>
          </cell>
        </row>
        <row r="568">
          <cell r="A568" t="str">
            <v>O&amp;M</v>
          </cell>
          <cell r="B568" t="str">
            <v>Tzimorangas,John G</v>
          </cell>
          <cell r="C568">
            <v>16340</v>
          </cell>
          <cell r="D568" t="str">
            <v>16340</v>
          </cell>
          <cell r="E568" t="str">
            <v>Tran Ops SubSta North Central</v>
          </cell>
          <cell r="F568" t="str">
            <v>Electric Operations</v>
          </cell>
          <cell r="G568" t="str">
            <v>Tran Ops SubSta North Central</v>
          </cell>
          <cell r="H568" t="str">
            <v>120</v>
          </cell>
          <cell r="I568" t="str">
            <v>BT</v>
          </cell>
          <cell r="L568">
            <v>60947.92</v>
          </cell>
        </row>
        <row r="569">
          <cell r="A569" t="str">
            <v>CAP</v>
          </cell>
          <cell r="B569" t="str">
            <v>Tzimorangas,John G</v>
          </cell>
          <cell r="C569">
            <v>16340</v>
          </cell>
          <cell r="D569" t="str">
            <v>16340</v>
          </cell>
          <cell r="E569" t="str">
            <v>Maintenance Mgr Fram, Walp, Walth</v>
          </cell>
          <cell r="F569" t="str">
            <v>Electric Operations</v>
          </cell>
          <cell r="G569" t="str">
            <v>Tran Ops SubSta North Central</v>
          </cell>
          <cell r="H569" t="str">
            <v>120</v>
          </cell>
          <cell r="I569" t="str">
            <v>CB</v>
          </cell>
          <cell r="J569">
            <v>28537.34</v>
          </cell>
        </row>
        <row r="570">
          <cell r="A570" t="str">
            <v>CAP</v>
          </cell>
          <cell r="B570" t="str">
            <v>Tzimorangas,John G</v>
          </cell>
          <cell r="C570">
            <v>16340</v>
          </cell>
          <cell r="D570" t="str">
            <v>16340</v>
          </cell>
          <cell r="E570" t="str">
            <v>Tran Ops SubSta North Central</v>
          </cell>
          <cell r="F570" t="str">
            <v>Electric Operations</v>
          </cell>
          <cell r="G570" t="str">
            <v>Tran Ops SubSta North Central</v>
          </cell>
          <cell r="H570" t="str">
            <v>120</v>
          </cell>
          <cell r="I570" t="str">
            <v>CB</v>
          </cell>
          <cell r="K570">
            <v>1460.45</v>
          </cell>
        </row>
        <row r="571">
          <cell r="A571" t="str">
            <v>CAP</v>
          </cell>
          <cell r="B571" t="str">
            <v>Tzimorangas,John G</v>
          </cell>
          <cell r="C571">
            <v>16340</v>
          </cell>
          <cell r="D571" t="str">
            <v>16340</v>
          </cell>
          <cell r="E571" t="str">
            <v>Tran Ops SubSta North Central</v>
          </cell>
          <cell r="F571" t="str">
            <v>Electric Operations</v>
          </cell>
          <cell r="G571" t="str">
            <v>Tran Ops SubSta North Central</v>
          </cell>
          <cell r="H571" t="str">
            <v>120</v>
          </cell>
          <cell r="I571" t="str">
            <v>CI</v>
          </cell>
          <cell r="L571">
            <v>827.46</v>
          </cell>
        </row>
        <row r="572">
          <cell r="A572" t="str">
            <v>CAP</v>
          </cell>
          <cell r="B572" t="str">
            <v>Tzimorangas,John G</v>
          </cell>
          <cell r="C572">
            <v>16340</v>
          </cell>
          <cell r="D572" t="str">
            <v>16340</v>
          </cell>
          <cell r="E572" t="str">
            <v>Maintenance Mgr Fram, Walp, Walth</v>
          </cell>
          <cell r="F572" t="str">
            <v>Electric Operations</v>
          </cell>
          <cell r="G572" t="str">
            <v>Tran Ops SubSta North Central</v>
          </cell>
          <cell r="H572" t="str">
            <v>120</v>
          </cell>
          <cell r="I572" t="str">
            <v>CL</v>
          </cell>
          <cell r="J572">
            <v>64758.9</v>
          </cell>
          <cell r="M572">
            <v>418661.24</v>
          </cell>
        </row>
        <row r="573">
          <cell r="A573" t="str">
            <v>CAP</v>
          </cell>
          <cell r="B573" t="str">
            <v>Tzimorangas,John G</v>
          </cell>
          <cell r="C573">
            <v>16340</v>
          </cell>
          <cell r="D573" t="str">
            <v>16340</v>
          </cell>
          <cell r="E573" t="str">
            <v>Tran Ops SubSta North Central</v>
          </cell>
          <cell r="F573" t="str">
            <v>Electric Operations</v>
          </cell>
          <cell r="G573" t="str">
            <v>Tran Ops SubSta North Central</v>
          </cell>
          <cell r="H573" t="str">
            <v>120</v>
          </cell>
          <cell r="I573" t="str">
            <v>CL</v>
          </cell>
          <cell r="K573">
            <v>3319.5</v>
          </cell>
        </row>
        <row r="574">
          <cell r="A574" t="str">
            <v>CAP</v>
          </cell>
          <cell r="B574" t="str">
            <v>Tzimorangas,John G</v>
          </cell>
          <cell r="C574">
            <v>16340</v>
          </cell>
          <cell r="D574" t="str">
            <v>16340</v>
          </cell>
          <cell r="E574" t="str">
            <v>Maintenance Mgr Fram, Walp, Walth</v>
          </cell>
          <cell r="F574" t="str">
            <v>Electric Operations</v>
          </cell>
          <cell r="G574" t="str">
            <v>Tran Ops SubSta North Central</v>
          </cell>
          <cell r="H574" t="str">
            <v>120</v>
          </cell>
          <cell r="I574" t="str">
            <v>CT</v>
          </cell>
          <cell r="J574">
            <v>5495.17</v>
          </cell>
        </row>
        <row r="575">
          <cell r="A575" t="str">
            <v>CAP</v>
          </cell>
          <cell r="B575" t="str">
            <v>Tzimorangas,John G</v>
          </cell>
          <cell r="C575">
            <v>16340</v>
          </cell>
          <cell r="D575" t="str">
            <v>16340</v>
          </cell>
          <cell r="E575" t="str">
            <v>Tran Ops SubSta North Central</v>
          </cell>
          <cell r="F575" t="str">
            <v>Electric Operations</v>
          </cell>
          <cell r="G575" t="str">
            <v>Tran Ops SubSta North Central</v>
          </cell>
          <cell r="H575" t="str">
            <v>120</v>
          </cell>
          <cell r="I575" t="str">
            <v>CT</v>
          </cell>
          <cell r="K575">
            <v>0</v>
          </cell>
        </row>
        <row r="576">
          <cell r="A576" t="str">
            <v>O&amp;M</v>
          </cell>
          <cell r="B576" t="str">
            <v>Tzimorangas,John G</v>
          </cell>
          <cell r="C576">
            <v>16340</v>
          </cell>
          <cell r="D576" t="str">
            <v>16340</v>
          </cell>
          <cell r="E576" t="str">
            <v>Maintenance Mgr Fram, Walp, Walth</v>
          </cell>
          <cell r="F576" t="str">
            <v>Electric Operations</v>
          </cell>
          <cell r="G576" t="str">
            <v>Tran Ops SubSta North Central</v>
          </cell>
          <cell r="H576" t="str">
            <v>120</v>
          </cell>
          <cell r="I576" t="str">
            <v>IT</v>
          </cell>
          <cell r="J576">
            <v>6491.16</v>
          </cell>
          <cell r="K576">
            <v>-619.12</v>
          </cell>
        </row>
        <row r="577">
          <cell r="A577" t="str">
            <v>O&amp;M</v>
          </cell>
          <cell r="B577" t="str">
            <v>Tzimorangas,John G</v>
          </cell>
          <cell r="C577">
            <v>16340</v>
          </cell>
          <cell r="D577" t="str">
            <v>16340</v>
          </cell>
          <cell r="E577" t="str">
            <v>Tran Ops SubSta North Central</v>
          </cell>
          <cell r="F577" t="str">
            <v>Electric Operations</v>
          </cell>
          <cell r="G577" t="str">
            <v>Tran Ops SubSta North Central</v>
          </cell>
          <cell r="H577" t="str">
            <v>120</v>
          </cell>
          <cell r="I577" t="str">
            <v>IT</v>
          </cell>
          <cell r="L577">
            <v>961153.63</v>
          </cell>
        </row>
        <row r="578">
          <cell r="A578" t="str">
            <v>O&amp;M</v>
          </cell>
          <cell r="B578" t="str">
            <v>Tzimorangas,John G</v>
          </cell>
          <cell r="C578">
            <v>16340</v>
          </cell>
          <cell r="D578" t="str">
            <v>16340</v>
          </cell>
          <cell r="E578" t="str">
            <v>Maintenance Mgr Fram, Walp, Walth</v>
          </cell>
          <cell r="F578" t="str">
            <v>Electric Operations</v>
          </cell>
          <cell r="G578" t="str">
            <v>Tran Ops SubSta North Central</v>
          </cell>
          <cell r="H578" t="str">
            <v>120</v>
          </cell>
          <cell r="I578" t="str">
            <v>LT</v>
          </cell>
          <cell r="J578">
            <v>398738.97</v>
          </cell>
          <cell r="K578">
            <v>-2682.08</v>
          </cell>
        </row>
        <row r="579">
          <cell r="A579" t="str">
            <v>O&amp;M</v>
          </cell>
          <cell r="B579" t="str">
            <v>Tzimorangas,John G</v>
          </cell>
          <cell r="C579">
            <v>16340</v>
          </cell>
          <cell r="D579" t="str">
            <v>16340</v>
          </cell>
          <cell r="E579" t="str">
            <v>Tran Ops SubSta North Central</v>
          </cell>
          <cell r="F579" t="str">
            <v>Electric Operations</v>
          </cell>
          <cell r="G579" t="str">
            <v>Tran Ops SubSta North Central</v>
          </cell>
          <cell r="H579" t="str">
            <v>120</v>
          </cell>
          <cell r="I579" t="str">
            <v>LT</v>
          </cell>
          <cell r="L579">
            <v>180884.46</v>
          </cell>
        </row>
        <row r="580">
          <cell r="A580" t="str">
            <v>O&amp;M</v>
          </cell>
          <cell r="B580" t="str">
            <v>Tzimorangas,John G</v>
          </cell>
          <cell r="C580">
            <v>16340</v>
          </cell>
          <cell r="D580" t="str">
            <v>16340</v>
          </cell>
          <cell r="E580" t="str">
            <v>Maintenance Mgr Fram, Walp, Walth</v>
          </cell>
          <cell r="F580" t="str">
            <v>Electric Operations</v>
          </cell>
          <cell r="G580" t="str">
            <v>Tran Ops SubSta North Central</v>
          </cell>
          <cell r="H580" t="str">
            <v>120</v>
          </cell>
          <cell r="I580" t="str">
            <v>MT</v>
          </cell>
          <cell r="J580">
            <v>266.16000000000003</v>
          </cell>
          <cell r="M580">
            <v>70.11</v>
          </cell>
        </row>
        <row r="581">
          <cell r="A581" t="str">
            <v>O&amp;M</v>
          </cell>
          <cell r="B581" t="str">
            <v>Tzimorangas,John G</v>
          </cell>
          <cell r="C581">
            <v>16340</v>
          </cell>
          <cell r="D581" t="str">
            <v>16340</v>
          </cell>
          <cell r="E581" t="str">
            <v>Tran Ops SubSta North Central</v>
          </cell>
          <cell r="F581" t="str">
            <v>Electric Operations</v>
          </cell>
          <cell r="G581" t="str">
            <v>Tran Ops SubSta North Central</v>
          </cell>
          <cell r="H581" t="str">
            <v>120</v>
          </cell>
          <cell r="I581" t="str">
            <v>MT</v>
          </cell>
          <cell r="L581">
            <v>23084.66</v>
          </cell>
        </row>
        <row r="582">
          <cell r="A582" t="str">
            <v>O&amp;M</v>
          </cell>
          <cell r="B582" t="str">
            <v>Tzimorangas,John G</v>
          </cell>
          <cell r="C582">
            <v>16340</v>
          </cell>
          <cell r="D582" t="str">
            <v>16340</v>
          </cell>
          <cell r="E582" t="str">
            <v>Maintenance Mgr Fram, Walp, Walth</v>
          </cell>
          <cell r="F582" t="str">
            <v>Electric Operations</v>
          </cell>
          <cell r="G582" t="str">
            <v>Tran Ops SubSta North Central</v>
          </cell>
          <cell r="H582" t="str">
            <v>120</v>
          </cell>
          <cell r="I582" t="str">
            <v>OT</v>
          </cell>
          <cell r="J582">
            <v>4629.2700000000004</v>
          </cell>
          <cell r="K582">
            <v>425.71</v>
          </cell>
        </row>
        <row r="583">
          <cell r="A583" t="str">
            <v>O&amp;M</v>
          </cell>
          <cell r="B583" t="str">
            <v>Tzimorangas,John G</v>
          </cell>
          <cell r="C583">
            <v>16340</v>
          </cell>
          <cell r="D583" t="str">
            <v>16340</v>
          </cell>
          <cell r="E583" t="str">
            <v>Tran Ops SubSta North Central</v>
          </cell>
          <cell r="F583" t="str">
            <v>Electric Operations</v>
          </cell>
          <cell r="G583" t="str">
            <v>Tran Ops SubSta North Central</v>
          </cell>
          <cell r="H583" t="str">
            <v>120</v>
          </cell>
          <cell r="I583" t="str">
            <v>OT</v>
          </cell>
          <cell r="L583">
            <v>11912.78</v>
          </cell>
        </row>
        <row r="584">
          <cell r="A584" t="str">
            <v>O&amp;M</v>
          </cell>
          <cell r="B584" t="str">
            <v>Tzimorangas,John G</v>
          </cell>
          <cell r="C584">
            <v>16340</v>
          </cell>
          <cell r="D584" t="str">
            <v>16340</v>
          </cell>
          <cell r="E584" t="str">
            <v>Maintenance Mgr Fram, Walp, Walth</v>
          </cell>
          <cell r="F584" t="str">
            <v>Electric Operations</v>
          </cell>
          <cell r="G584" t="str">
            <v>Tran Ops SubSta North Central</v>
          </cell>
          <cell r="H584" t="str">
            <v>120</v>
          </cell>
          <cell r="I584" t="str">
            <v>TT</v>
          </cell>
          <cell r="J584">
            <v>6381.4</v>
          </cell>
          <cell r="K584">
            <v>1646</v>
          </cell>
        </row>
        <row r="585">
          <cell r="A585" t="str">
            <v>O&amp;M</v>
          </cell>
          <cell r="B585" t="str">
            <v>Tzimorangas,John G</v>
          </cell>
          <cell r="C585">
            <v>16340</v>
          </cell>
          <cell r="D585" t="str">
            <v>16340</v>
          </cell>
          <cell r="E585" t="str">
            <v>Tran Ops SubSta North Central</v>
          </cell>
          <cell r="F585" t="str">
            <v>Electric Operations</v>
          </cell>
          <cell r="G585" t="str">
            <v>Tran Ops SubSta North Central</v>
          </cell>
          <cell r="H585" t="str">
            <v>120</v>
          </cell>
          <cell r="I585" t="str">
            <v>TT</v>
          </cell>
          <cell r="L585">
            <v>72856.39</v>
          </cell>
        </row>
        <row r="586">
          <cell r="A586" t="str">
            <v>O&amp;M</v>
          </cell>
          <cell r="C586">
            <v>16345</v>
          </cell>
          <cell r="D586" t="str">
            <v>16345</v>
          </cell>
          <cell r="E586" t="str">
            <v>Distribution Maintenance Framingham</v>
          </cell>
          <cell r="H586" t="str">
            <v>120</v>
          </cell>
          <cell r="I586" t="str">
            <v>BT</v>
          </cell>
          <cell r="J586">
            <v>36431.919999999998</v>
          </cell>
          <cell r="K586">
            <v>85.19</v>
          </cell>
          <cell r="L586">
            <v>0</v>
          </cell>
        </row>
        <row r="587">
          <cell r="A587" t="str">
            <v>CAP</v>
          </cell>
          <cell r="C587">
            <v>16345</v>
          </cell>
          <cell r="D587" t="str">
            <v>16345</v>
          </cell>
          <cell r="E587" t="str">
            <v>Distribution Maintenance Framingham</v>
          </cell>
          <cell r="H587" t="str">
            <v>120</v>
          </cell>
          <cell r="I587" t="str">
            <v>CB</v>
          </cell>
          <cell r="J587">
            <v>15793.09</v>
          </cell>
          <cell r="K587">
            <v>853.55</v>
          </cell>
        </row>
        <row r="588">
          <cell r="A588" t="str">
            <v>CAP</v>
          </cell>
          <cell r="C588">
            <v>16345</v>
          </cell>
          <cell r="D588" t="str">
            <v>16345</v>
          </cell>
          <cell r="E588" t="str">
            <v>Distribution Maintenance Framingham</v>
          </cell>
          <cell r="H588" t="str">
            <v>120</v>
          </cell>
          <cell r="I588" t="str">
            <v>CI</v>
          </cell>
          <cell r="J588">
            <v>9442.08</v>
          </cell>
          <cell r="K588">
            <v>424</v>
          </cell>
        </row>
        <row r="589">
          <cell r="A589" t="str">
            <v>CAP</v>
          </cell>
          <cell r="C589">
            <v>16345</v>
          </cell>
          <cell r="D589" t="str">
            <v>16345</v>
          </cell>
          <cell r="E589" t="str">
            <v>Distribution Maintenance Framingham</v>
          </cell>
          <cell r="H589" t="str">
            <v>120</v>
          </cell>
          <cell r="I589" t="str">
            <v>CL</v>
          </cell>
          <cell r="J589">
            <v>35013.11</v>
          </cell>
          <cell r="K589">
            <v>1939.94</v>
          </cell>
          <cell r="M589">
            <v>86147.66</v>
          </cell>
        </row>
        <row r="590">
          <cell r="A590" t="str">
            <v>CAP</v>
          </cell>
          <cell r="C590">
            <v>16345</v>
          </cell>
          <cell r="D590" t="str">
            <v>16345</v>
          </cell>
          <cell r="E590" t="str">
            <v>Distribution Maintenance Framingham</v>
          </cell>
          <cell r="H590" t="str">
            <v>120</v>
          </cell>
          <cell r="I590" t="str">
            <v>CM</v>
          </cell>
          <cell r="J590">
            <v>13488.6</v>
          </cell>
          <cell r="K590">
            <v>1229.54</v>
          </cell>
          <cell r="L590">
            <v>277.44</v>
          </cell>
        </row>
        <row r="591">
          <cell r="A591" t="str">
            <v>CAP</v>
          </cell>
          <cell r="C591">
            <v>16345</v>
          </cell>
          <cell r="D591" t="str">
            <v>16345</v>
          </cell>
          <cell r="E591" t="str">
            <v>Distribution Maintenance Framingham</v>
          </cell>
          <cell r="H591" t="str">
            <v>120</v>
          </cell>
          <cell r="I591" t="str">
            <v>CT</v>
          </cell>
          <cell r="J591">
            <v>9027.02</v>
          </cell>
          <cell r="K591">
            <v>0</v>
          </cell>
        </row>
        <row r="592">
          <cell r="A592" t="str">
            <v>O&amp;M</v>
          </cell>
          <cell r="C592">
            <v>16345</v>
          </cell>
          <cell r="D592" t="str">
            <v>16345</v>
          </cell>
          <cell r="E592" t="str">
            <v>Distribution Maintenance Framingham</v>
          </cell>
          <cell r="H592" t="str">
            <v>120</v>
          </cell>
          <cell r="I592" t="str">
            <v>IT</v>
          </cell>
          <cell r="J592">
            <v>78717.63</v>
          </cell>
          <cell r="K592">
            <v>658.15</v>
          </cell>
          <cell r="L592">
            <v>2640</v>
          </cell>
        </row>
        <row r="593">
          <cell r="A593" t="str">
            <v>O&amp;M</v>
          </cell>
          <cell r="C593">
            <v>16345</v>
          </cell>
          <cell r="D593" t="str">
            <v>16345</v>
          </cell>
          <cell r="E593" t="str">
            <v>Distribution Maintenance Framingham</v>
          </cell>
          <cell r="H593" t="str">
            <v>120</v>
          </cell>
          <cell r="I593" t="str">
            <v>LT</v>
          </cell>
          <cell r="J593">
            <v>75709.83</v>
          </cell>
          <cell r="K593">
            <v>285.47000000000003</v>
          </cell>
          <cell r="L593">
            <v>0</v>
          </cell>
        </row>
        <row r="594">
          <cell r="A594" t="str">
            <v>O&amp;M</v>
          </cell>
          <cell r="C594">
            <v>16345</v>
          </cell>
          <cell r="D594" t="str">
            <v>16345</v>
          </cell>
          <cell r="E594" t="str">
            <v>Distribution Maintenance Framingham</v>
          </cell>
          <cell r="H594" t="str">
            <v>120</v>
          </cell>
          <cell r="I594" t="str">
            <v>MT</v>
          </cell>
          <cell r="J594">
            <v>797.98</v>
          </cell>
          <cell r="K594">
            <v>42.93</v>
          </cell>
        </row>
        <row r="595">
          <cell r="A595" t="str">
            <v>O&amp;M</v>
          </cell>
          <cell r="C595">
            <v>16345</v>
          </cell>
          <cell r="D595" t="str">
            <v>16345</v>
          </cell>
          <cell r="E595" t="str">
            <v>Distribution Maintenance Framingham</v>
          </cell>
          <cell r="H595" t="str">
            <v>120</v>
          </cell>
          <cell r="I595" t="str">
            <v>OT</v>
          </cell>
          <cell r="J595">
            <v>1863.27</v>
          </cell>
          <cell r="K595">
            <v>1190.8599999999999</v>
          </cell>
        </row>
        <row r="596">
          <cell r="A596" t="str">
            <v>O&amp;M</v>
          </cell>
          <cell r="C596">
            <v>16345</v>
          </cell>
          <cell r="D596" t="str">
            <v>16345</v>
          </cell>
          <cell r="E596" t="str">
            <v>Distribution Maintenance Framingham</v>
          </cell>
          <cell r="H596" t="str">
            <v>120</v>
          </cell>
          <cell r="I596" t="str">
            <v>TT</v>
          </cell>
          <cell r="J596">
            <v>23911.01</v>
          </cell>
          <cell r="K596">
            <v>3152.76</v>
          </cell>
          <cell r="L596">
            <v>0</v>
          </cell>
        </row>
        <row r="597">
          <cell r="A597" t="str">
            <v>O&amp;M</v>
          </cell>
          <cell r="C597">
            <v>16350</v>
          </cell>
          <cell r="D597" t="str">
            <v>16350</v>
          </cell>
          <cell r="E597" t="str">
            <v>Distribution Maintenance Walpole</v>
          </cell>
          <cell r="H597" t="str">
            <v>120</v>
          </cell>
          <cell r="I597" t="str">
            <v>BT</v>
          </cell>
          <cell r="J597">
            <v>25638.17</v>
          </cell>
          <cell r="K597">
            <v>807.71</v>
          </cell>
          <cell r="L597">
            <v>745.99</v>
          </cell>
        </row>
        <row r="598">
          <cell r="A598" t="str">
            <v>CAP</v>
          </cell>
          <cell r="C598">
            <v>16350</v>
          </cell>
          <cell r="D598" t="str">
            <v>16350</v>
          </cell>
          <cell r="E598" t="str">
            <v>Distribution Maintenance Walpole</v>
          </cell>
          <cell r="H598" t="str">
            <v>120</v>
          </cell>
          <cell r="I598" t="str">
            <v>CB</v>
          </cell>
          <cell r="J598">
            <v>8819.58</v>
          </cell>
          <cell r="K598">
            <v>0</v>
          </cell>
        </row>
        <row r="599">
          <cell r="A599" t="str">
            <v>CAP</v>
          </cell>
          <cell r="C599">
            <v>16350</v>
          </cell>
          <cell r="D599" t="str">
            <v>16350</v>
          </cell>
          <cell r="E599" t="str">
            <v>Distribution Maintenance Walpole</v>
          </cell>
          <cell r="H599" t="str">
            <v>120</v>
          </cell>
          <cell r="I599" t="str">
            <v>CL</v>
          </cell>
          <cell r="J599">
            <v>19635.89</v>
          </cell>
          <cell r="K599">
            <v>0</v>
          </cell>
        </row>
        <row r="600">
          <cell r="A600" t="str">
            <v>CAP</v>
          </cell>
          <cell r="C600">
            <v>16350</v>
          </cell>
          <cell r="D600" t="str">
            <v>16350</v>
          </cell>
          <cell r="E600" t="str">
            <v>Distribution Maintenance Walpole</v>
          </cell>
          <cell r="H600" t="str">
            <v>120</v>
          </cell>
          <cell r="I600" t="str">
            <v>CM</v>
          </cell>
          <cell r="J600">
            <v>4211.1000000000004</v>
          </cell>
        </row>
        <row r="601">
          <cell r="A601" t="str">
            <v>CAP</v>
          </cell>
          <cell r="C601">
            <v>16350</v>
          </cell>
          <cell r="D601" t="str">
            <v>16350</v>
          </cell>
          <cell r="E601" t="str">
            <v>Distribution Maintenance Walpole</v>
          </cell>
          <cell r="H601" t="str">
            <v>120</v>
          </cell>
          <cell r="I601" t="str">
            <v>CT</v>
          </cell>
          <cell r="J601">
            <v>6582.6</v>
          </cell>
          <cell r="K601">
            <v>82.24</v>
          </cell>
        </row>
        <row r="602">
          <cell r="A602" t="str">
            <v>O&amp;M</v>
          </cell>
          <cell r="C602">
            <v>16350</v>
          </cell>
          <cell r="D602" t="str">
            <v>16350</v>
          </cell>
          <cell r="E602" t="str">
            <v>Distribution Maintenance Walpole</v>
          </cell>
          <cell r="H602" t="str">
            <v>120</v>
          </cell>
          <cell r="I602" t="str">
            <v>IT</v>
          </cell>
          <cell r="J602">
            <v>40369.589999999997</v>
          </cell>
        </row>
        <row r="603">
          <cell r="A603" t="str">
            <v>O&amp;M</v>
          </cell>
          <cell r="C603">
            <v>16350</v>
          </cell>
          <cell r="D603" t="str">
            <v>16350</v>
          </cell>
          <cell r="E603" t="str">
            <v>Distribution Maintenance Walpole</v>
          </cell>
          <cell r="H603" t="str">
            <v>120</v>
          </cell>
          <cell r="I603" t="str">
            <v>LT</v>
          </cell>
          <cell r="J603">
            <v>56525.85</v>
          </cell>
          <cell r="K603">
            <v>2376.6</v>
          </cell>
          <cell r="L603">
            <v>2138.06</v>
          </cell>
        </row>
        <row r="604">
          <cell r="A604" t="str">
            <v>O&amp;M</v>
          </cell>
          <cell r="C604">
            <v>16350</v>
          </cell>
          <cell r="D604" t="str">
            <v>16350</v>
          </cell>
          <cell r="E604" t="str">
            <v>Distribution Maintenance Walpole</v>
          </cell>
          <cell r="H604" t="str">
            <v>120</v>
          </cell>
          <cell r="I604" t="str">
            <v>MT</v>
          </cell>
          <cell r="J604">
            <v>15786.15</v>
          </cell>
          <cell r="K604">
            <v>117.78</v>
          </cell>
        </row>
        <row r="605">
          <cell r="A605" t="str">
            <v>O&amp;M</v>
          </cell>
          <cell r="C605">
            <v>16350</v>
          </cell>
          <cell r="D605" t="str">
            <v>16350</v>
          </cell>
          <cell r="E605" t="str">
            <v>Distribution Maintenance Walpole</v>
          </cell>
          <cell r="H605" t="str">
            <v>120</v>
          </cell>
          <cell r="I605" t="str">
            <v>OT</v>
          </cell>
          <cell r="J605">
            <v>1488.56</v>
          </cell>
          <cell r="K605">
            <v>797.73</v>
          </cell>
          <cell r="L605">
            <v>14.16</v>
          </cell>
        </row>
        <row r="606">
          <cell r="A606" t="str">
            <v>O&amp;M</v>
          </cell>
          <cell r="C606">
            <v>16350</v>
          </cell>
          <cell r="D606" t="str">
            <v>16350</v>
          </cell>
          <cell r="E606" t="str">
            <v>Distribution Maintenance Walpole</v>
          </cell>
          <cell r="H606" t="str">
            <v>120</v>
          </cell>
          <cell r="I606" t="str">
            <v>TT</v>
          </cell>
          <cell r="J606">
            <v>23717.13</v>
          </cell>
          <cell r="K606">
            <v>8221.84</v>
          </cell>
          <cell r="L606">
            <v>806.43</v>
          </cell>
        </row>
        <row r="607">
          <cell r="A607" t="str">
            <v>O&amp;M</v>
          </cell>
          <cell r="C607">
            <v>16355</v>
          </cell>
          <cell r="D607" t="str">
            <v>16355</v>
          </cell>
          <cell r="E607" t="str">
            <v>Distribution Maintenance Waltham</v>
          </cell>
          <cell r="H607" t="str">
            <v>120</v>
          </cell>
          <cell r="I607" t="str">
            <v>BT</v>
          </cell>
          <cell r="J607">
            <v>36026.129999999997</v>
          </cell>
          <cell r="K607">
            <v>434.71</v>
          </cell>
          <cell r="L607">
            <v>0</v>
          </cell>
        </row>
        <row r="608">
          <cell r="A608" t="str">
            <v>CAP</v>
          </cell>
          <cell r="C608">
            <v>16355</v>
          </cell>
          <cell r="D608" t="str">
            <v>16355</v>
          </cell>
          <cell r="E608" t="str">
            <v>Distribution Maintenance Waltham</v>
          </cell>
          <cell r="H608" t="str">
            <v>120</v>
          </cell>
          <cell r="I608" t="str">
            <v>CB</v>
          </cell>
          <cell r="J608">
            <v>28063.74</v>
          </cell>
          <cell r="K608">
            <v>0</v>
          </cell>
          <cell r="M608">
            <v>909818.25</v>
          </cell>
        </row>
        <row r="609">
          <cell r="A609" t="str">
            <v>CAP</v>
          </cell>
          <cell r="C609">
            <v>16355</v>
          </cell>
          <cell r="D609" t="str">
            <v>16355</v>
          </cell>
          <cell r="E609" t="str">
            <v>Distribution Maintenance Waltham</v>
          </cell>
          <cell r="H609" t="str">
            <v>120</v>
          </cell>
          <cell r="I609" t="str">
            <v>CI</v>
          </cell>
          <cell r="J609">
            <v>6924.43</v>
          </cell>
          <cell r="K609">
            <v>1072.78</v>
          </cell>
        </row>
        <row r="610">
          <cell r="A610" t="str">
            <v>CAP</v>
          </cell>
          <cell r="C610">
            <v>16355</v>
          </cell>
          <cell r="D610" t="str">
            <v>16355</v>
          </cell>
          <cell r="E610" t="str">
            <v>Distribution Maintenance Waltham</v>
          </cell>
          <cell r="H610" t="str">
            <v>120</v>
          </cell>
          <cell r="I610" t="str">
            <v>CL</v>
          </cell>
          <cell r="J610">
            <v>63461.06</v>
          </cell>
          <cell r="K610">
            <v>0</v>
          </cell>
        </row>
        <row r="611">
          <cell r="A611" t="str">
            <v>CAP</v>
          </cell>
          <cell r="C611">
            <v>16355</v>
          </cell>
          <cell r="D611" t="str">
            <v>16355</v>
          </cell>
          <cell r="E611" t="str">
            <v>Distribution Maintenance Waltham</v>
          </cell>
          <cell r="H611" t="str">
            <v>120</v>
          </cell>
          <cell r="I611" t="str">
            <v>CM</v>
          </cell>
          <cell r="J611">
            <v>12452.65</v>
          </cell>
          <cell r="K611">
            <v>205</v>
          </cell>
        </row>
        <row r="612">
          <cell r="A612" t="str">
            <v>CAP</v>
          </cell>
          <cell r="C612">
            <v>16355</v>
          </cell>
          <cell r="D612" t="str">
            <v>16355</v>
          </cell>
          <cell r="E612" t="str">
            <v>Distribution Maintenance Waltham</v>
          </cell>
          <cell r="H612" t="str">
            <v>120</v>
          </cell>
          <cell r="I612" t="str">
            <v>CT</v>
          </cell>
          <cell r="J612">
            <v>18501.36</v>
          </cell>
          <cell r="K612">
            <v>0</v>
          </cell>
        </row>
        <row r="613">
          <cell r="A613" t="str">
            <v>O&amp;M</v>
          </cell>
          <cell r="C613">
            <v>16355</v>
          </cell>
          <cell r="D613" t="str">
            <v>16355</v>
          </cell>
          <cell r="E613" t="str">
            <v>Distribution Maintenance Waltham</v>
          </cell>
          <cell r="H613" t="str">
            <v>120</v>
          </cell>
          <cell r="I613" t="str">
            <v>IT</v>
          </cell>
          <cell r="J613">
            <v>33631.31</v>
          </cell>
          <cell r="K613">
            <v>-4227.75</v>
          </cell>
        </row>
        <row r="614">
          <cell r="A614" t="str">
            <v>O&amp;M</v>
          </cell>
          <cell r="C614">
            <v>16355</v>
          </cell>
          <cell r="D614" t="str">
            <v>16355</v>
          </cell>
          <cell r="E614" t="str">
            <v>Distribution Maintenance Waltham</v>
          </cell>
          <cell r="H614" t="str">
            <v>120</v>
          </cell>
          <cell r="I614" t="str">
            <v>LT</v>
          </cell>
          <cell r="J614">
            <v>95232.47</v>
          </cell>
          <cell r="K614">
            <v>1249.02</v>
          </cell>
          <cell r="L614">
            <v>0</v>
          </cell>
        </row>
        <row r="615">
          <cell r="A615" t="str">
            <v>O&amp;M</v>
          </cell>
          <cell r="C615">
            <v>16355</v>
          </cell>
          <cell r="D615" t="str">
            <v>16355</v>
          </cell>
          <cell r="E615" t="str">
            <v>Distribution Maintenance Waltham</v>
          </cell>
          <cell r="H615" t="str">
            <v>120</v>
          </cell>
          <cell r="I615" t="str">
            <v>MT</v>
          </cell>
          <cell r="J615">
            <v>13559.62</v>
          </cell>
          <cell r="K615">
            <v>680.63</v>
          </cell>
        </row>
        <row r="616">
          <cell r="A616" t="str">
            <v>O&amp;M</v>
          </cell>
          <cell r="C616">
            <v>16355</v>
          </cell>
          <cell r="D616" t="str">
            <v>16355</v>
          </cell>
          <cell r="E616" t="str">
            <v>Distribution Maintenance Waltham</v>
          </cell>
          <cell r="H616" t="str">
            <v>120</v>
          </cell>
          <cell r="I616" t="str">
            <v>OT</v>
          </cell>
          <cell r="J616">
            <v>831.82</v>
          </cell>
        </row>
        <row r="617">
          <cell r="A617" t="str">
            <v>O&amp;M</v>
          </cell>
          <cell r="C617">
            <v>16355</v>
          </cell>
          <cell r="D617" t="str">
            <v>16355</v>
          </cell>
          <cell r="E617" t="str">
            <v>Distribution Maintenance Waltham</v>
          </cell>
          <cell r="H617" t="str">
            <v>120</v>
          </cell>
          <cell r="I617" t="str">
            <v>TT</v>
          </cell>
          <cell r="J617">
            <v>32356.82</v>
          </cell>
          <cell r="K617">
            <v>3077.36</v>
          </cell>
          <cell r="L617">
            <v>0</v>
          </cell>
        </row>
        <row r="618">
          <cell r="A618" t="str">
            <v>O&amp;M</v>
          </cell>
          <cell r="B618" t="str">
            <v>Tzimorangas,John G</v>
          </cell>
          <cell r="C618">
            <v>16360</v>
          </cell>
          <cell r="D618" t="str">
            <v>16360</v>
          </cell>
          <cell r="E618" t="str">
            <v>Sta Ops Tran North Suburban</v>
          </cell>
          <cell r="F618" t="str">
            <v>Electric Operations</v>
          </cell>
          <cell r="G618" t="str">
            <v>Sta Ops Tran North Suburban</v>
          </cell>
          <cell r="H618" t="str">
            <v>120</v>
          </cell>
          <cell r="I618" t="str">
            <v>BT</v>
          </cell>
          <cell r="L618">
            <v>157049.21</v>
          </cell>
        </row>
        <row r="619">
          <cell r="A619" t="str">
            <v>O&amp;M</v>
          </cell>
          <cell r="B619" t="str">
            <v>Tzimorangas,John G</v>
          </cell>
          <cell r="C619">
            <v>16360</v>
          </cell>
          <cell r="D619" t="str">
            <v>16360</v>
          </cell>
          <cell r="E619" t="str">
            <v>Station Operations Transmission North</v>
          </cell>
          <cell r="F619" t="str">
            <v>Electric Operations</v>
          </cell>
          <cell r="G619" t="str">
            <v>Sta Ops Tran North Suburban</v>
          </cell>
          <cell r="H619" t="str">
            <v>120</v>
          </cell>
          <cell r="I619" t="str">
            <v>BT</v>
          </cell>
          <cell r="K619">
            <v>224973.81</v>
          </cell>
        </row>
        <row r="620">
          <cell r="A620" t="str">
            <v>O&amp;M</v>
          </cell>
          <cell r="B620" t="str">
            <v>Tzimorangas,John G</v>
          </cell>
          <cell r="C620">
            <v>16360</v>
          </cell>
          <cell r="D620" t="str">
            <v>16360</v>
          </cell>
          <cell r="E620" t="str">
            <v>Transmission Maintenance Framingham</v>
          </cell>
          <cell r="F620" t="str">
            <v>Electric Operations</v>
          </cell>
          <cell r="G620" t="str">
            <v>Sta Ops Tran North Suburban</v>
          </cell>
          <cell r="H620" t="str">
            <v>120</v>
          </cell>
          <cell r="I620" t="str">
            <v>BT</v>
          </cell>
          <cell r="J620">
            <v>4979.6099999999997</v>
          </cell>
        </row>
        <row r="621">
          <cell r="A621" t="str">
            <v>CAP</v>
          </cell>
          <cell r="B621" t="str">
            <v>Tzimorangas,John G</v>
          </cell>
          <cell r="C621">
            <v>16360</v>
          </cell>
          <cell r="D621" t="str">
            <v>16360</v>
          </cell>
          <cell r="E621" t="str">
            <v>Sta Ops Tran North Suburban</v>
          </cell>
          <cell r="F621" t="str">
            <v>Electric Operations</v>
          </cell>
          <cell r="G621" t="str">
            <v>Sta Ops Tran North Suburban</v>
          </cell>
          <cell r="H621" t="str">
            <v>120</v>
          </cell>
          <cell r="I621" t="str">
            <v>CB</v>
          </cell>
          <cell r="K621">
            <v>14745.54</v>
          </cell>
          <cell r="L621">
            <v>23977.62</v>
          </cell>
          <cell r="M621">
            <v>1295324.8899999999</v>
          </cell>
        </row>
        <row r="622">
          <cell r="A622" t="str">
            <v>CAP</v>
          </cell>
          <cell r="B622" t="str">
            <v>Tzimorangas,John G</v>
          </cell>
          <cell r="C622">
            <v>16360</v>
          </cell>
          <cell r="D622" t="str">
            <v>16360</v>
          </cell>
          <cell r="E622" t="str">
            <v>Sta Ops Tran North Suburban</v>
          </cell>
          <cell r="F622" t="str">
            <v>Electric Operations</v>
          </cell>
          <cell r="G622" t="str">
            <v>Sta Ops Tran North Suburban</v>
          </cell>
          <cell r="H622" t="str">
            <v>120</v>
          </cell>
          <cell r="I622" t="str">
            <v>CI</v>
          </cell>
          <cell r="K622">
            <v>81158.960000000006</v>
          </cell>
          <cell r="L622">
            <v>217094.32</v>
          </cell>
        </row>
        <row r="623">
          <cell r="A623" t="str">
            <v>CAP</v>
          </cell>
          <cell r="B623" t="str">
            <v>Tzimorangas,John G</v>
          </cell>
          <cell r="C623">
            <v>16360</v>
          </cell>
          <cell r="D623" t="str">
            <v>16360</v>
          </cell>
          <cell r="E623" t="str">
            <v>Sta Ops Tran North Suburban</v>
          </cell>
          <cell r="F623" t="str">
            <v>Electric Operations</v>
          </cell>
          <cell r="G623" t="str">
            <v>Sta Ops Tran North Suburban</v>
          </cell>
          <cell r="H623" t="str">
            <v>120</v>
          </cell>
          <cell r="I623" t="str">
            <v>CL</v>
          </cell>
          <cell r="K623">
            <v>33234.25</v>
          </cell>
          <cell r="L623">
            <v>60810.720000000001</v>
          </cell>
        </row>
        <row r="624">
          <cell r="A624" t="str">
            <v>CAP</v>
          </cell>
          <cell r="B624" t="str">
            <v>Tzimorangas,John G</v>
          </cell>
          <cell r="C624">
            <v>16360</v>
          </cell>
          <cell r="D624" t="str">
            <v>16360</v>
          </cell>
          <cell r="E624" t="str">
            <v>Sta Ops Tran North Suburban</v>
          </cell>
          <cell r="F624" t="str">
            <v>Electric Operations</v>
          </cell>
          <cell r="G624" t="str">
            <v>Sta Ops Tran North Suburban</v>
          </cell>
          <cell r="H624" t="str">
            <v>120</v>
          </cell>
          <cell r="I624" t="str">
            <v>CM</v>
          </cell>
          <cell r="K624">
            <v>33481</v>
          </cell>
          <cell r="L624">
            <v>62051.68</v>
          </cell>
        </row>
        <row r="625">
          <cell r="A625" t="str">
            <v>CAP</v>
          </cell>
          <cell r="B625" t="str">
            <v>Tzimorangas,John G</v>
          </cell>
          <cell r="C625">
            <v>16360</v>
          </cell>
          <cell r="D625" t="str">
            <v>16360</v>
          </cell>
          <cell r="E625" t="str">
            <v>Sta Ops Tran North Suburban</v>
          </cell>
          <cell r="F625" t="str">
            <v>Electric Operations</v>
          </cell>
          <cell r="G625" t="str">
            <v>Sta Ops Tran North Suburban</v>
          </cell>
          <cell r="H625" t="str">
            <v>120</v>
          </cell>
          <cell r="I625" t="str">
            <v>CO</v>
          </cell>
          <cell r="L625">
            <v>492.76</v>
          </cell>
        </row>
        <row r="626">
          <cell r="A626" t="str">
            <v>CAP</v>
          </cell>
          <cell r="B626" t="str">
            <v>Tzimorangas,John G</v>
          </cell>
          <cell r="C626">
            <v>16360</v>
          </cell>
          <cell r="D626" t="str">
            <v>16360</v>
          </cell>
          <cell r="E626" t="str">
            <v>Sta Ops Tran North Suburban</v>
          </cell>
          <cell r="F626" t="str">
            <v>Electric Operations</v>
          </cell>
          <cell r="G626" t="str">
            <v>Sta Ops Tran North Suburban</v>
          </cell>
          <cell r="H626" t="str">
            <v>120</v>
          </cell>
          <cell r="I626" t="str">
            <v>CT</v>
          </cell>
          <cell r="K626">
            <v>13783.37</v>
          </cell>
          <cell r="L626">
            <v>54293.81</v>
          </cell>
        </row>
        <row r="627">
          <cell r="A627" t="str">
            <v>O&amp;M</v>
          </cell>
          <cell r="B627" t="str">
            <v>Tzimorangas,John G</v>
          </cell>
          <cell r="C627">
            <v>16360</v>
          </cell>
          <cell r="D627" t="str">
            <v>16360</v>
          </cell>
          <cell r="E627" t="str">
            <v>Sta Ops Tran North Suburban</v>
          </cell>
          <cell r="F627" t="str">
            <v>Electric Operations</v>
          </cell>
          <cell r="G627" t="str">
            <v>Sta Ops Tran North Suburban</v>
          </cell>
          <cell r="H627" t="str">
            <v>120</v>
          </cell>
          <cell r="I627" t="str">
            <v>IT</v>
          </cell>
          <cell r="L627">
            <v>623286.89</v>
          </cell>
        </row>
        <row r="628">
          <cell r="A628" t="str">
            <v>O&amp;M</v>
          </cell>
          <cell r="B628" t="str">
            <v>Tzimorangas,John G</v>
          </cell>
          <cell r="C628">
            <v>16360</v>
          </cell>
          <cell r="D628" t="str">
            <v>16360</v>
          </cell>
          <cell r="E628" t="str">
            <v>Station Operations Transmission North</v>
          </cell>
          <cell r="F628" t="str">
            <v>Electric Operations</v>
          </cell>
          <cell r="G628" t="str">
            <v>Sta Ops Tran North Suburban</v>
          </cell>
          <cell r="H628" t="str">
            <v>120</v>
          </cell>
          <cell r="I628" t="str">
            <v>IT</v>
          </cell>
          <cell r="K628">
            <v>814939.24</v>
          </cell>
        </row>
        <row r="629">
          <cell r="A629" t="str">
            <v>O&amp;M</v>
          </cell>
          <cell r="B629" t="str">
            <v>Tzimorangas,John G</v>
          </cell>
          <cell r="C629">
            <v>16360</v>
          </cell>
          <cell r="D629" t="str">
            <v>16360</v>
          </cell>
          <cell r="E629" t="str">
            <v>Transmission Maintenance Framingham</v>
          </cell>
          <cell r="F629" t="str">
            <v>Electric Operations</v>
          </cell>
          <cell r="G629" t="str">
            <v>Sta Ops Tran North Suburban</v>
          </cell>
          <cell r="H629" t="str">
            <v>120</v>
          </cell>
          <cell r="I629" t="str">
            <v>IT</v>
          </cell>
          <cell r="J629">
            <v>7119.88</v>
          </cell>
        </row>
        <row r="630">
          <cell r="A630" t="str">
            <v>O&amp;M</v>
          </cell>
          <cell r="B630" t="str">
            <v>Tzimorangas,John G</v>
          </cell>
          <cell r="C630">
            <v>16360</v>
          </cell>
          <cell r="D630" t="str">
            <v>16360</v>
          </cell>
          <cell r="E630" t="str">
            <v>Sta Ops Tran North Suburban</v>
          </cell>
          <cell r="F630" t="str">
            <v>Electric Operations</v>
          </cell>
          <cell r="G630" t="str">
            <v>Sta Ops Tran North Suburban</v>
          </cell>
          <cell r="H630" t="str">
            <v>120</v>
          </cell>
          <cell r="I630" t="str">
            <v>LT</v>
          </cell>
          <cell r="L630">
            <v>454923.35</v>
          </cell>
        </row>
        <row r="631">
          <cell r="A631" t="str">
            <v>O&amp;M</v>
          </cell>
          <cell r="B631" t="str">
            <v>Tzimorangas,John G</v>
          </cell>
          <cell r="C631">
            <v>16360</v>
          </cell>
          <cell r="D631" t="str">
            <v>16360</v>
          </cell>
          <cell r="E631" t="str">
            <v>Station Operations Transmission North</v>
          </cell>
          <cell r="F631" t="str">
            <v>Electric Operations</v>
          </cell>
          <cell r="G631" t="str">
            <v>Sta Ops Tran North Suburban</v>
          </cell>
          <cell r="H631" t="str">
            <v>120</v>
          </cell>
          <cell r="I631" t="str">
            <v>LT</v>
          </cell>
          <cell r="K631">
            <v>684646.38</v>
          </cell>
        </row>
        <row r="632">
          <cell r="A632" t="str">
            <v>O&amp;M</v>
          </cell>
          <cell r="B632" t="str">
            <v>Tzimorangas,John G</v>
          </cell>
          <cell r="C632">
            <v>16360</v>
          </cell>
          <cell r="D632" t="str">
            <v>16360</v>
          </cell>
          <cell r="E632" t="str">
            <v>Transmission Maintenance Framingham</v>
          </cell>
          <cell r="F632" t="str">
            <v>Electric Operations</v>
          </cell>
          <cell r="G632" t="str">
            <v>Sta Ops Tran North Suburban</v>
          </cell>
          <cell r="H632" t="str">
            <v>120</v>
          </cell>
          <cell r="I632" t="str">
            <v>LT</v>
          </cell>
          <cell r="J632">
            <v>14227.51</v>
          </cell>
        </row>
        <row r="633">
          <cell r="A633" t="str">
            <v>O&amp;M</v>
          </cell>
          <cell r="B633" t="str">
            <v>Tzimorangas,John G</v>
          </cell>
          <cell r="C633">
            <v>16360</v>
          </cell>
          <cell r="D633" t="str">
            <v>16360</v>
          </cell>
          <cell r="E633" t="str">
            <v>Sta Ops Tran North Suburban</v>
          </cell>
          <cell r="F633" t="str">
            <v>Electric Operations</v>
          </cell>
          <cell r="G633" t="str">
            <v>Sta Ops Tran North Suburban</v>
          </cell>
          <cell r="H633" t="str">
            <v>120</v>
          </cell>
          <cell r="I633" t="str">
            <v>MT</v>
          </cell>
          <cell r="L633">
            <v>171713.89</v>
          </cell>
        </row>
        <row r="634">
          <cell r="A634" t="str">
            <v>O&amp;M</v>
          </cell>
          <cell r="B634" t="str">
            <v>Tzimorangas,John G</v>
          </cell>
          <cell r="C634">
            <v>16360</v>
          </cell>
          <cell r="D634" t="str">
            <v>16360</v>
          </cell>
          <cell r="E634" t="str">
            <v>Station Operations Transmission North</v>
          </cell>
          <cell r="F634" t="str">
            <v>Electric Operations</v>
          </cell>
          <cell r="G634" t="str">
            <v>Sta Ops Tran North Suburban</v>
          </cell>
          <cell r="H634" t="str">
            <v>120</v>
          </cell>
          <cell r="I634" t="str">
            <v>MT</v>
          </cell>
          <cell r="K634">
            <v>27239.47</v>
          </cell>
        </row>
        <row r="635">
          <cell r="A635" t="str">
            <v>O&amp;M</v>
          </cell>
          <cell r="B635" t="str">
            <v>Tzimorangas,John G</v>
          </cell>
          <cell r="C635">
            <v>16360</v>
          </cell>
          <cell r="D635" t="str">
            <v>16360</v>
          </cell>
          <cell r="E635" t="str">
            <v>Transmission Maintenance Framingham</v>
          </cell>
          <cell r="F635" t="str">
            <v>Electric Operations</v>
          </cell>
          <cell r="G635" t="str">
            <v>Sta Ops Tran North Suburban</v>
          </cell>
          <cell r="H635" t="str">
            <v>120</v>
          </cell>
          <cell r="I635" t="str">
            <v>MT</v>
          </cell>
          <cell r="J635">
            <v>0</v>
          </cell>
          <cell r="M635">
            <v>-1662.69</v>
          </cell>
        </row>
        <row r="636">
          <cell r="A636" t="str">
            <v>O&amp;M</v>
          </cell>
          <cell r="B636" t="str">
            <v>Tzimorangas,John G</v>
          </cell>
          <cell r="C636">
            <v>16360</v>
          </cell>
          <cell r="D636" t="str">
            <v>16360</v>
          </cell>
          <cell r="E636" t="str">
            <v>Sta Ops Tran North Suburban</v>
          </cell>
          <cell r="F636" t="str">
            <v>Electric Operations</v>
          </cell>
          <cell r="G636" t="str">
            <v>Sta Ops Tran North Suburban</v>
          </cell>
          <cell r="H636" t="str">
            <v>120</v>
          </cell>
          <cell r="I636" t="str">
            <v>OT</v>
          </cell>
          <cell r="L636">
            <v>218.93</v>
          </cell>
        </row>
        <row r="637">
          <cell r="A637" t="str">
            <v>O&amp;M</v>
          </cell>
          <cell r="B637" t="str">
            <v>Tzimorangas,John G</v>
          </cell>
          <cell r="C637">
            <v>16360</v>
          </cell>
          <cell r="D637" t="str">
            <v>16360</v>
          </cell>
          <cell r="E637" t="str">
            <v>Station Operations Transmission North</v>
          </cell>
          <cell r="F637" t="str">
            <v>Electric Operations</v>
          </cell>
          <cell r="G637" t="str">
            <v>Sta Ops Tran North Suburban</v>
          </cell>
          <cell r="H637" t="str">
            <v>120</v>
          </cell>
          <cell r="I637" t="str">
            <v>OT</v>
          </cell>
          <cell r="K637">
            <v>0</v>
          </cell>
        </row>
        <row r="638">
          <cell r="A638" t="str">
            <v>O&amp;M</v>
          </cell>
          <cell r="B638" t="str">
            <v>Tzimorangas,John G</v>
          </cell>
          <cell r="C638">
            <v>16360</v>
          </cell>
          <cell r="D638" t="str">
            <v>16360</v>
          </cell>
          <cell r="E638" t="str">
            <v>Transmission Maintenance Framingham</v>
          </cell>
          <cell r="F638" t="str">
            <v>Electric Operations</v>
          </cell>
          <cell r="G638" t="str">
            <v>Sta Ops Tran North Suburban</v>
          </cell>
          <cell r="H638" t="str">
            <v>120</v>
          </cell>
          <cell r="I638" t="str">
            <v>OT</v>
          </cell>
          <cell r="J638">
            <v>0</v>
          </cell>
        </row>
        <row r="639">
          <cell r="A639" t="str">
            <v>O&amp;M</v>
          </cell>
          <cell r="B639" t="str">
            <v>Tzimorangas,John G</v>
          </cell>
          <cell r="C639">
            <v>16360</v>
          </cell>
          <cell r="D639" t="str">
            <v>16360</v>
          </cell>
          <cell r="E639" t="str">
            <v>Sta Ops Tran North Suburban</v>
          </cell>
          <cell r="F639" t="str">
            <v>Electric Operations</v>
          </cell>
          <cell r="G639" t="str">
            <v>Sta Ops Tran North Suburban</v>
          </cell>
          <cell r="H639" t="str">
            <v>120</v>
          </cell>
          <cell r="I639" t="str">
            <v>TT</v>
          </cell>
          <cell r="L639">
            <v>214679.52</v>
          </cell>
        </row>
        <row r="640">
          <cell r="A640" t="str">
            <v>O&amp;M</v>
          </cell>
          <cell r="B640" t="str">
            <v>Tzimorangas,John G</v>
          </cell>
          <cell r="C640">
            <v>16360</v>
          </cell>
          <cell r="D640" t="str">
            <v>16360</v>
          </cell>
          <cell r="E640" t="str">
            <v>Station Operations Transmission North</v>
          </cell>
          <cell r="F640" t="str">
            <v>Electric Operations</v>
          </cell>
          <cell r="G640" t="str">
            <v>Sta Ops Tran North Suburban</v>
          </cell>
          <cell r="H640" t="str">
            <v>120</v>
          </cell>
          <cell r="I640" t="str">
            <v>TT</v>
          </cell>
          <cell r="K640">
            <v>454276.06</v>
          </cell>
        </row>
        <row r="641">
          <cell r="A641" t="str">
            <v>O&amp;M</v>
          </cell>
          <cell r="B641" t="str">
            <v>Tzimorangas,John G</v>
          </cell>
          <cell r="C641">
            <v>16360</v>
          </cell>
          <cell r="D641" t="str">
            <v>16360</v>
          </cell>
          <cell r="E641" t="str">
            <v>Transmission Maintenance Framingham</v>
          </cell>
          <cell r="F641" t="str">
            <v>Electric Operations</v>
          </cell>
          <cell r="G641" t="str">
            <v>Sta Ops Tran North Suburban</v>
          </cell>
          <cell r="H641" t="str">
            <v>120</v>
          </cell>
          <cell r="I641" t="str">
            <v>TT</v>
          </cell>
          <cell r="J641">
            <v>5615.62</v>
          </cell>
        </row>
        <row r="642">
          <cell r="A642" t="str">
            <v>O&amp;M</v>
          </cell>
          <cell r="B642" t="str">
            <v>Tzimorangas,John G</v>
          </cell>
          <cell r="C642">
            <v>16365</v>
          </cell>
          <cell r="D642" t="str">
            <v>16365</v>
          </cell>
          <cell r="E642" t="str">
            <v>Field Support Transmission NSTAR</v>
          </cell>
          <cell r="F642" t="str">
            <v>Electric Operations</v>
          </cell>
          <cell r="G642" t="str">
            <v>Field Support Transmission NSTAR</v>
          </cell>
          <cell r="H642" t="str">
            <v>120</v>
          </cell>
          <cell r="I642" t="str">
            <v>BT</v>
          </cell>
          <cell r="K642">
            <v>70.36</v>
          </cell>
          <cell r="L642">
            <v>72570.8</v>
          </cell>
        </row>
        <row r="643">
          <cell r="A643" t="str">
            <v>CAP</v>
          </cell>
          <cell r="B643" t="str">
            <v>Tzimorangas,John G</v>
          </cell>
          <cell r="C643">
            <v>16365</v>
          </cell>
          <cell r="D643" t="str">
            <v>16365</v>
          </cell>
          <cell r="E643" t="str">
            <v>Field Support Transmission NSTAR</v>
          </cell>
          <cell r="F643" t="str">
            <v>Electric Operations</v>
          </cell>
          <cell r="G643" t="str">
            <v>Field Support Transmission NSTAR</v>
          </cell>
          <cell r="H643" t="str">
            <v>120</v>
          </cell>
          <cell r="I643" t="str">
            <v>CB</v>
          </cell>
          <cell r="L643">
            <v>802.59</v>
          </cell>
          <cell r="M643">
            <v>1115934.98</v>
          </cell>
        </row>
        <row r="644">
          <cell r="A644" t="str">
            <v>CAP</v>
          </cell>
          <cell r="B644" t="str">
            <v>Tzimorangas,John G</v>
          </cell>
          <cell r="C644">
            <v>16365</v>
          </cell>
          <cell r="D644" t="str">
            <v>16365</v>
          </cell>
          <cell r="E644" t="str">
            <v>Field Support Transmission NSTAR</v>
          </cell>
          <cell r="F644" t="str">
            <v>Electric Operations</v>
          </cell>
          <cell r="G644" t="str">
            <v>Field Support Transmission NSTAR</v>
          </cell>
          <cell r="H644" t="str">
            <v>120</v>
          </cell>
          <cell r="I644" t="str">
            <v>CL</v>
          </cell>
          <cell r="L644">
            <v>1823.96</v>
          </cell>
        </row>
        <row r="645">
          <cell r="A645" t="str">
            <v>CAP</v>
          </cell>
          <cell r="B645" t="str">
            <v>Tzimorangas,John G</v>
          </cell>
          <cell r="C645">
            <v>16365</v>
          </cell>
          <cell r="D645" t="str">
            <v>16365</v>
          </cell>
          <cell r="E645" t="str">
            <v>Field Support Transmission NSTAR</v>
          </cell>
          <cell r="F645" t="str">
            <v>Electric Operations</v>
          </cell>
          <cell r="G645" t="str">
            <v>Field Support Transmission NSTAR</v>
          </cell>
          <cell r="H645" t="str">
            <v>120</v>
          </cell>
          <cell r="I645" t="str">
            <v>CM</v>
          </cell>
          <cell r="L645">
            <v>17710</v>
          </cell>
        </row>
        <row r="646">
          <cell r="A646" t="str">
            <v>CAP</v>
          </cell>
          <cell r="B646" t="str">
            <v>Tzimorangas,John G</v>
          </cell>
          <cell r="C646">
            <v>16365</v>
          </cell>
          <cell r="D646" t="str">
            <v>16365</v>
          </cell>
          <cell r="E646" t="str">
            <v>Field Support Transmission NSTAR</v>
          </cell>
          <cell r="F646" t="str">
            <v>Electric Operations</v>
          </cell>
          <cell r="G646" t="str">
            <v>Field Support Transmission NSTAR</v>
          </cell>
          <cell r="H646" t="str">
            <v>120</v>
          </cell>
          <cell r="I646" t="str">
            <v>CT</v>
          </cell>
          <cell r="L646">
            <v>45</v>
          </cell>
        </row>
        <row r="647">
          <cell r="A647" t="str">
            <v>O&amp;M</v>
          </cell>
          <cell r="B647" t="str">
            <v>Tzimorangas,John G</v>
          </cell>
          <cell r="C647">
            <v>16365</v>
          </cell>
          <cell r="D647" t="str">
            <v>16365</v>
          </cell>
          <cell r="E647" t="str">
            <v>Field Support Transmission NSTAR</v>
          </cell>
          <cell r="F647" t="str">
            <v>Electric Operations</v>
          </cell>
          <cell r="G647" t="str">
            <v>Field Support Transmission NSTAR</v>
          </cell>
          <cell r="H647" t="str">
            <v>120</v>
          </cell>
          <cell r="I647" t="str">
            <v>IT</v>
          </cell>
          <cell r="K647">
            <v>8500</v>
          </cell>
          <cell r="L647">
            <v>15232.25</v>
          </cell>
        </row>
        <row r="648">
          <cell r="A648" t="str">
            <v>O&amp;M</v>
          </cell>
          <cell r="B648" t="str">
            <v>Tzimorangas,John G</v>
          </cell>
          <cell r="C648">
            <v>16365</v>
          </cell>
          <cell r="D648" t="str">
            <v>16365</v>
          </cell>
          <cell r="E648" t="str">
            <v>Field Support Transmission NSTAR</v>
          </cell>
          <cell r="F648" t="str">
            <v>Electric Operations</v>
          </cell>
          <cell r="G648" t="str">
            <v>Field Support Transmission NSTAR</v>
          </cell>
          <cell r="H648" t="str">
            <v>120</v>
          </cell>
          <cell r="I648" t="str">
            <v>LT</v>
          </cell>
          <cell r="K648">
            <v>201.04</v>
          </cell>
          <cell r="L648">
            <v>207613.17</v>
          </cell>
          <cell r="M648">
            <v>11094.64</v>
          </cell>
        </row>
        <row r="649">
          <cell r="A649" t="str">
            <v>O&amp;M</v>
          </cell>
          <cell r="B649" t="str">
            <v>Tzimorangas,John G</v>
          </cell>
          <cell r="C649">
            <v>16365</v>
          </cell>
          <cell r="D649" t="str">
            <v>16365</v>
          </cell>
          <cell r="E649" t="str">
            <v>Field Support Transmission NSTAR</v>
          </cell>
          <cell r="F649" t="str">
            <v>Electric Operations</v>
          </cell>
          <cell r="G649" t="str">
            <v>Field Support Transmission NSTAR</v>
          </cell>
          <cell r="H649" t="str">
            <v>120</v>
          </cell>
          <cell r="I649" t="str">
            <v>MT</v>
          </cell>
          <cell r="L649">
            <v>0</v>
          </cell>
          <cell r="M649">
            <v>43566.04</v>
          </cell>
        </row>
        <row r="650">
          <cell r="A650" t="str">
            <v>O&amp;M</v>
          </cell>
          <cell r="B650" t="str">
            <v>Tzimorangas,John G</v>
          </cell>
          <cell r="C650">
            <v>16365</v>
          </cell>
          <cell r="D650" t="str">
            <v>16365</v>
          </cell>
          <cell r="E650" t="str">
            <v>Field Support Transmission NSTAR</v>
          </cell>
          <cell r="F650" t="str">
            <v>Electric Operations</v>
          </cell>
          <cell r="G650" t="str">
            <v>Field Support Transmission NSTAR</v>
          </cell>
          <cell r="H650" t="str">
            <v>120</v>
          </cell>
          <cell r="I650" t="str">
            <v>OT</v>
          </cell>
          <cell r="L650">
            <v>3405.87</v>
          </cell>
        </row>
        <row r="651">
          <cell r="A651" t="str">
            <v>O&amp;M</v>
          </cell>
          <cell r="B651" t="str">
            <v>Tzimorangas,John G</v>
          </cell>
          <cell r="C651">
            <v>16365</v>
          </cell>
          <cell r="D651" t="str">
            <v>16365</v>
          </cell>
          <cell r="E651" t="str">
            <v>Field Support Transmission NSTAR</v>
          </cell>
          <cell r="F651" t="str">
            <v>Electric Operations</v>
          </cell>
          <cell r="G651" t="str">
            <v>Field Support Transmission NSTAR</v>
          </cell>
          <cell r="H651" t="str">
            <v>120</v>
          </cell>
          <cell r="I651" t="str">
            <v>TT</v>
          </cell>
          <cell r="K651">
            <v>69.84</v>
          </cell>
          <cell r="L651">
            <v>77007.67</v>
          </cell>
        </row>
        <row r="652">
          <cell r="A652" t="str">
            <v>O&amp;M</v>
          </cell>
          <cell r="C652">
            <v>16370</v>
          </cell>
          <cell r="D652" t="str">
            <v>16370</v>
          </cell>
          <cell r="E652" t="str">
            <v>Transmission Maintenance Walpole</v>
          </cell>
          <cell r="H652" t="str">
            <v>120</v>
          </cell>
          <cell r="I652" t="str">
            <v>BT</v>
          </cell>
          <cell r="J652">
            <v>18764.41</v>
          </cell>
          <cell r="K652">
            <v>1608.7</v>
          </cell>
          <cell r="L652">
            <v>893.38</v>
          </cell>
        </row>
        <row r="653">
          <cell r="A653" t="str">
            <v>CAP</v>
          </cell>
          <cell r="C653">
            <v>16370</v>
          </cell>
          <cell r="D653" t="str">
            <v>16370</v>
          </cell>
          <cell r="E653" t="str">
            <v>Transmission Maintenance Walpole</v>
          </cell>
          <cell r="H653" t="str">
            <v>120</v>
          </cell>
          <cell r="I653" t="str">
            <v>CB</v>
          </cell>
          <cell r="J653">
            <v>45.18</v>
          </cell>
          <cell r="K653">
            <v>62.39</v>
          </cell>
          <cell r="M653">
            <v>2042985.02</v>
          </cell>
        </row>
        <row r="654">
          <cell r="A654" t="str">
            <v>CAP</v>
          </cell>
          <cell r="C654">
            <v>16370</v>
          </cell>
          <cell r="D654" t="str">
            <v>16370</v>
          </cell>
          <cell r="E654" t="str">
            <v>Transmission Maintenance Walpole</v>
          </cell>
          <cell r="H654" t="str">
            <v>120</v>
          </cell>
          <cell r="I654" t="str">
            <v>CL</v>
          </cell>
          <cell r="J654">
            <v>102.72</v>
          </cell>
          <cell r="K654">
            <v>141.80000000000001</v>
          </cell>
        </row>
        <row r="655">
          <cell r="A655" t="str">
            <v>CAP</v>
          </cell>
          <cell r="C655">
            <v>16370</v>
          </cell>
          <cell r="D655" t="str">
            <v>16370</v>
          </cell>
          <cell r="E655" t="str">
            <v>Transmission Maintenance Walpole</v>
          </cell>
          <cell r="H655" t="str">
            <v>120</v>
          </cell>
          <cell r="I655" t="str">
            <v>CT</v>
          </cell>
          <cell r="K655">
            <v>85.08</v>
          </cell>
        </row>
        <row r="656">
          <cell r="A656" t="str">
            <v>O&amp;M</v>
          </cell>
          <cell r="C656">
            <v>16370</v>
          </cell>
          <cell r="D656" t="str">
            <v>16370</v>
          </cell>
          <cell r="E656" t="str">
            <v>Transmission Maintenance Walpole</v>
          </cell>
          <cell r="H656" t="str">
            <v>120</v>
          </cell>
          <cell r="I656" t="str">
            <v>IT</v>
          </cell>
          <cell r="J656">
            <v>48825.69</v>
          </cell>
        </row>
        <row r="657">
          <cell r="A657" t="str">
            <v>O&amp;M</v>
          </cell>
          <cell r="C657">
            <v>16370</v>
          </cell>
          <cell r="D657" t="str">
            <v>16370</v>
          </cell>
          <cell r="E657" t="str">
            <v>Transmission Maintenance Walpole</v>
          </cell>
          <cell r="H657" t="str">
            <v>120</v>
          </cell>
          <cell r="I657" t="str">
            <v>LT</v>
          </cell>
          <cell r="J657">
            <v>54386.080000000002</v>
          </cell>
          <cell r="K657">
            <v>4546.8900000000003</v>
          </cell>
          <cell r="L657">
            <v>2607.71</v>
          </cell>
          <cell r="M657">
            <v>4508.8900000000003</v>
          </cell>
        </row>
        <row r="658">
          <cell r="A658" t="str">
            <v>O&amp;M</v>
          </cell>
          <cell r="C658">
            <v>16370</v>
          </cell>
          <cell r="D658" t="str">
            <v>16370</v>
          </cell>
          <cell r="E658" t="str">
            <v>Transmission Maintenance Walpole</v>
          </cell>
          <cell r="H658" t="str">
            <v>120</v>
          </cell>
          <cell r="I658" t="str">
            <v>MT</v>
          </cell>
          <cell r="J658">
            <v>0</v>
          </cell>
          <cell r="M658">
            <v>-38190.269999999997</v>
          </cell>
        </row>
        <row r="659">
          <cell r="A659" t="str">
            <v>O&amp;M</v>
          </cell>
          <cell r="C659">
            <v>16370</v>
          </cell>
          <cell r="D659" t="str">
            <v>16370</v>
          </cell>
          <cell r="E659" t="str">
            <v>Transmission Maintenance Walpole</v>
          </cell>
          <cell r="H659" t="str">
            <v>120</v>
          </cell>
          <cell r="I659" t="str">
            <v>OT</v>
          </cell>
          <cell r="J659">
            <v>0</v>
          </cell>
        </row>
        <row r="660">
          <cell r="A660" t="str">
            <v>O&amp;M</v>
          </cell>
          <cell r="C660">
            <v>16370</v>
          </cell>
          <cell r="D660" t="str">
            <v>16370</v>
          </cell>
          <cell r="E660" t="str">
            <v>Transmission Maintenance Walpole</v>
          </cell>
          <cell r="H660" t="str">
            <v>120</v>
          </cell>
          <cell r="I660" t="str">
            <v>TT</v>
          </cell>
          <cell r="J660">
            <v>20845.11</v>
          </cell>
          <cell r="K660">
            <v>1822.25</v>
          </cell>
          <cell r="L660">
            <v>0</v>
          </cell>
          <cell r="M660">
            <v>1938635.55</v>
          </cell>
        </row>
        <row r="661">
          <cell r="A661" t="str">
            <v>O&amp;M</v>
          </cell>
          <cell r="C661">
            <v>16375</v>
          </cell>
          <cell r="D661" t="str">
            <v>16375</v>
          </cell>
          <cell r="E661" t="str">
            <v>Transmission Maintenance Waltham</v>
          </cell>
          <cell r="H661" t="str">
            <v>120</v>
          </cell>
          <cell r="I661" t="str">
            <v>BT</v>
          </cell>
          <cell r="J661">
            <v>9893.6200000000008</v>
          </cell>
          <cell r="K661">
            <v>258.98</v>
          </cell>
          <cell r="L661">
            <v>340.07</v>
          </cell>
        </row>
        <row r="662">
          <cell r="A662" t="str">
            <v>CAP</v>
          </cell>
          <cell r="C662">
            <v>16375</v>
          </cell>
          <cell r="D662" t="str">
            <v>16375</v>
          </cell>
          <cell r="E662" t="str">
            <v>Transmission Maintenance Waltham</v>
          </cell>
          <cell r="H662" t="str">
            <v>120</v>
          </cell>
          <cell r="I662" t="str">
            <v>CB</v>
          </cell>
          <cell r="J662">
            <v>48.22</v>
          </cell>
          <cell r="K662">
            <v>180.94</v>
          </cell>
          <cell r="L662">
            <v>149.54</v>
          </cell>
          <cell r="M662">
            <v>252817.61</v>
          </cell>
        </row>
        <row r="663">
          <cell r="A663" t="str">
            <v>CAP</v>
          </cell>
          <cell r="C663">
            <v>16375</v>
          </cell>
          <cell r="D663" t="str">
            <v>16375</v>
          </cell>
          <cell r="E663" t="str">
            <v>Transmission Maintenance Waltham</v>
          </cell>
          <cell r="H663" t="str">
            <v>120</v>
          </cell>
          <cell r="I663" t="str">
            <v>CI</v>
          </cell>
          <cell r="J663">
            <v>11292.58</v>
          </cell>
        </row>
        <row r="664">
          <cell r="A664" t="str">
            <v>CAP</v>
          </cell>
          <cell r="C664">
            <v>16375</v>
          </cell>
          <cell r="D664" t="str">
            <v>16375</v>
          </cell>
          <cell r="E664" t="str">
            <v>Transmission Maintenance Waltham</v>
          </cell>
          <cell r="H664" t="str">
            <v>120</v>
          </cell>
          <cell r="I664" t="str">
            <v>CL</v>
          </cell>
          <cell r="J664">
            <v>109.6</v>
          </cell>
          <cell r="K664">
            <v>413.03</v>
          </cell>
          <cell r="L664">
            <v>351.62</v>
          </cell>
        </row>
        <row r="665">
          <cell r="A665" t="str">
            <v>CAP</v>
          </cell>
          <cell r="C665">
            <v>16375</v>
          </cell>
          <cell r="D665" t="str">
            <v>16375</v>
          </cell>
          <cell r="E665" t="str">
            <v>Transmission Maintenance Waltham</v>
          </cell>
          <cell r="H665" t="str">
            <v>120</v>
          </cell>
          <cell r="I665" t="str">
            <v>CT</v>
          </cell>
          <cell r="J665">
            <v>123.3</v>
          </cell>
          <cell r="K665">
            <v>223.98</v>
          </cell>
          <cell r="L665">
            <v>71.03</v>
          </cell>
        </row>
        <row r="666">
          <cell r="A666" t="str">
            <v>O&amp;M</v>
          </cell>
          <cell r="C666">
            <v>16375</v>
          </cell>
          <cell r="D666" t="str">
            <v>16375</v>
          </cell>
          <cell r="E666" t="str">
            <v>Transmission Maintenance Waltham</v>
          </cell>
          <cell r="H666" t="str">
            <v>120</v>
          </cell>
          <cell r="I666" t="str">
            <v>IT</v>
          </cell>
          <cell r="J666">
            <v>13016.85</v>
          </cell>
        </row>
        <row r="667">
          <cell r="A667" t="str">
            <v>O&amp;M</v>
          </cell>
          <cell r="C667">
            <v>16375</v>
          </cell>
          <cell r="D667" t="str">
            <v>16375</v>
          </cell>
          <cell r="E667" t="str">
            <v>Transmission Maintenance Waltham</v>
          </cell>
          <cell r="H667" t="str">
            <v>120</v>
          </cell>
          <cell r="I667" t="str">
            <v>LT</v>
          </cell>
          <cell r="J667">
            <v>27585.91</v>
          </cell>
          <cell r="K667">
            <v>825.26</v>
          </cell>
          <cell r="L667">
            <v>1004.76</v>
          </cell>
          <cell r="M667">
            <v>17922.87</v>
          </cell>
        </row>
        <row r="668">
          <cell r="A668" t="str">
            <v>O&amp;M</v>
          </cell>
          <cell r="C668">
            <v>16375</v>
          </cell>
          <cell r="D668" t="str">
            <v>16375</v>
          </cell>
          <cell r="E668" t="str">
            <v>Transmission Maintenance Waltham</v>
          </cell>
          <cell r="H668" t="str">
            <v>120</v>
          </cell>
          <cell r="I668" t="str">
            <v>MT</v>
          </cell>
          <cell r="J668">
            <v>4642.53</v>
          </cell>
          <cell r="M668">
            <v>66992.02</v>
          </cell>
        </row>
        <row r="669">
          <cell r="A669" t="str">
            <v>O&amp;M</v>
          </cell>
          <cell r="C669">
            <v>16375</v>
          </cell>
          <cell r="D669" t="str">
            <v>16375</v>
          </cell>
          <cell r="E669" t="str">
            <v>Transmission Maintenance Waltham</v>
          </cell>
          <cell r="H669" t="str">
            <v>120</v>
          </cell>
          <cell r="I669" t="str">
            <v>OT</v>
          </cell>
          <cell r="J669">
            <v>0</v>
          </cell>
          <cell r="M669">
            <v>276.24</v>
          </cell>
        </row>
        <row r="670">
          <cell r="A670" t="str">
            <v>O&amp;M</v>
          </cell>
          <cell r="C670">
            <v>16375</v>
          </cell>
          <cell r="D670" t="str">
            <v>16375</v>
          </cell>
          <cell r="E670" t="str">
            <v>Transmission Maintenance Waltham</v>
          </cell>
          <cell r="H670" t="str">
            <v>120</v>
          </cell>
          <cell r="I670" t="str">
            <v>TT</v>
          </cell>
          <cell r="J670">
            <v>7710.69</v>
          </cell>
          <cell r="K670">
            <v>3387.46</v>
          </cell>
          <cell r="L670">
            <v>114.9</v>
          </cell>
          <cell r="M670">
            <v>394717.4</v>
          </cell>
        </row>
        <row r="671">
          <cell r="A671" t="str">
            <v>O&amp;M</v>
          </cell>
          <cell r="C671">
            <v>16380</v>
          </cell>
          <cell r="D671" t="str">
            <v>16380</v>
          </cell>
          <cell r="E671" t="str">
            <v>Construction Mgr Mass Ave, Somerville, Cambridge</v>
          </cell>
          <cell r="H671" t="str">
            <v>120</v>
          </cell>
          <cell r="I671" t="str">
            <v>BT</v>
          </cell>
          <cell r="J671">
            <v>8711.01</v>
          </cell>
        </row>
        <row r="672">
          <cell r="A672" t="str">
            <v>CAP</v>
          </cell>
          <cell r="C672">
            <v>16380</v>
          </cell>
          <cell r="D672" t="str">
            <v>16380</v>
          </cell>
          <cell r="E672" t="str">
            <v>Construction Mgr Mass Ave, Somerville, Cambridge</v>
          </cell>
          <cell r="H672" t="str">
            <v>120</v>
          </cell>
          <cell r="I672" t="str">
            <v>CB</v>
          </cell>
          <cell r="J672">
            <v>5381.76</v>
          </cell>
          <cell r="K672">
            <v>0</v>
          </cell>
          <cell r="L672">
            <v>9.91</v>
          </cell>
          <cell r="M672">
            <v>407483.84</v>
          </cell>
        </row>
        <row r="673">
          <cell r="A673" t="str">
            <v>CAP</v>
          </cell>
          <cell r="C673">
            <v>16380</v>
          </cell>
          <cell r="D673" t="str">
            <v>16380</v>
          </cell>
          <cell r="E673" t="str">
            <v>Construction Mgr Mass Ave, Somerville, Cambridge</v>
          </cell>
          <cell r="H673" t="str">
            <v>120</v>
          </cell>
          <cell r="I673" t="str">
            <v>CL</v>
          </cell>
          <cell r="J673">
            <v>12231.17</v>
          </cell>
          <cell r="K673">
            <v>0</v>
          </cell>
          <cell r="L673">
            <v>22.84</v>
          </cell>
          <cell r="M673">
            <v>469596.22</v>
          </cell>
        </row>
        <row r="674">
          <cell r="A674" t="str">
            <v>CAP</v>
          </cell>
          <cell r="C674">
            <v>16380</v>
          </cell>
          <cell r="D674" t="str">
            <v>16380</v>
          </cell>
          <cell r="E674" t="str">
            <v>Construction Mgr Mass Ave, Somerville, Cambridge</v>
          </cell>
          <cell r="H674" t="str">
            <v>120</v>
          </cell>
          <cell r="I674" t="str">
            <v>CT</v>
          </cell>
          <cell r="J674">
            <v>1611.76</v>
          </cell>
          <cell r="K674">
            <v>0</v>
          </cell>
          <cell r="L674">
            <v>240.97</v>
          </cell>
        </row>
        <row r="675">
          <cell r="A675" t="str">
            <v>O&amp;M</v>
          </cell>
          <cell r="C675">
            <v>16380</v>
          </cell>
          <cell r="D675" t="str">
            <v>16380</v>
          </cell>
          <cell r="E675" t="str">
            <v>Construction Mgr Mass Ave, Somerville, Cambridge</v>
          </cell>
          <cell r="H675" t="str">
            <v>120</v>
          </cell>
          <cell r="I675" t="str">
            <v>IT</v>
          </cell>
          <cell r="J675">
            <v>894.66</v>
          </cell>
        </row>
        <row r="676">
          <cell r="A676" t="str">
            <v>O&amp;M</v>
          </cell>
          <cell r="C676">
            <v>16380</v>
          </cell>
          <cell r="D676" t="str">
            <v>16380</v>
          </cell>
          <cell r="E676" t="str">
            <v>Construction Mgr Mass Ave, Somerville, Cambridge</v>
          </cell>
          <cell r="H676" t="str">
            <v>120</v>
          </cell>
          <cell r="I676" t="str">
            <v>LT</v>
          </cell>
          <cell r="J676">
            <v>24898.720000000001</v>
          </cell>
          <cell r="M676">
            <v>429.16</v>
          </cell>
        </row>
        <row r="677">
          <cell r="A677" t="str">
            <v>O&amp;M</v>
          </cell>
          <cell r="C677">
            <v>16380</v>
          </cell>
          <cell r="D677" t="str">
            <v>16380</v>
          </cell>
          <cell r="E677" t="str">
            <v>Construction Mgr Mass Ave, Somerville, Cambridge</v>
          </cell>
          <cell r="H677" t="str">
            <v>120</v>
          </cell>
          <cell r="I677" t="str">
            <v>TT</v>
          </cell>
          <cell r="J677">
            <v>1815.26</v>
          </cell>
          <cell r="M677">
            <v>2662957.39</v>
          </cell>
        </row>
        <row r="678">
          <cell r="A678" t="str">
            <v>O&amp;M</v>
          </cell>
          <cell r="B678" t="str">
            <v>Andreas,Philip B</v>
          </cell>
          <cell r="C678">
            <v>16385</v>
          </cell>
          <cell r="D678" t="str">
            <v>16385</v>
          </cell>
          <cell r="E678" t="str">
            <v>Mass Ave, Som  Admin - Construction</v>
          </cell>
          <cell r="F678" t="str">
            <v>Electric Operations</v>
          </cell>
          <cell r="G678" t="str">
            <v>Planning &amp; Scheduling Central</v>
          </cell>
          <cell r="H678" t="str">
            <v>120</v>
          </cell>
          <cell r="I678" t="str">
            <v>BT</v>
          </cell>
          <cell r="J678">
            <v>114.44</v>
          </cell>
          <cell r="K678">
            <v>297378.37</v>
          </cell>
          <cell r="M678">
            <v>240.61</v>
          </cell>
        </row>
        <row r="679">
          <cell r="A679" t="str">
            <v>O&amp;M</v>
          </cell>
          <cell r="B679" t="str">
            <v>Andreas,Philip B</v>
          </cell>
          <cell r="C679">
            <v>16385</v>
          </cell>
          <cell r="D679" t="str">
            <v>16385</v>
          </cell>
          <cell r="E679" t="str">
            <v>Planning &amp; Scheduling Central</v>
          </cell>
          <cell r="F679" t="str">
            <v>Electric Operations</v>
          </cell>
          <cell r="G679" t="str">
            <v>Planning &amp; Scheduling Central</v>
          </cell>
          <cell r="H679" t="str">
            <v>120</v>
          </cell>
          <cell r="I679" t="str">
            <v>BT</v>
          </cell>
          <cell r="L679">
            <v>390415.58</v>
          </cell>
          <cell r="M679">
            <v>293.44</v>
          </cell>
        </row>
        <row r="680">
          <cell r="A680" t="str">
            <v>CAP</v>
          </cell>
          <cell r="B680" t="str">
            <v>Andreas,Philip B</v>
          </cell>
          <cell r="C680">
            <v>16385</v>
          </cell>
          <cell r="D680" t="str">
            <v>16385</v>
          </cell>
          <cell r="E680" t="str">
            <v>Mass Ave, Som  Admin - Construction</v>
          </cell>
          <cell r="F680" t="str">
            <v>Electric Operations</v>
          </cell>
          <cell r="G680" t="str">
            <v>Planning &amp; Scheduling Central</v>
          </cell>
          <cell r="H680" t="str">
            <v>120</v>
          </cell>
          <cell r="I680" t="str">
            <v>CB</v>
          </cell>
          <cell r="J680">
            <v>465.63</v>
          </cell>
        </row>
        <row r="681">
          <cell r="A681" t="str">
            <v>CAP</v>
          </cell>
          <cell r="B681" t="str">
            <v>Andreas,Philip B</v>
          </cell>
          <cell r="C681">
            <v>16385</v>
          </cell>
          <cell r="D681" t="str">
            <v>16385</v>
          </cell>
          <cell r="E681" t="str">
            <v>Plan &amp; Sched North Central</v>
          </cell>
          <cell r="F681" t="str">
            <v>Electric Operations</v>
          </cell>
          <cell r="G681" t="str">
            <v>Planning &amp; Scheduling Central</v>
          </cell>
          <cell r="H681" t="str">
            <v>120</v>
          </cell>
          <cell r="I681" t="str">
            <v>CB</v>
          </cell>
          <cell r="K681">
            <v>551325.31999999995</v>
          </cell>
        </row>
        <row r="682">
          <cell r="A682" t="str">
            <v>CAP</v>
          </cell>
          <cell r="B682" t="str">
            <v>Andreas,Philip B</v>
          </cell>
          <cell r="C682">
            <v>16385</v>
          </cell>
          <cell r="D682" t="str">
            <v>16385</v>
          </cell>
          <cell r="E682" t="str">
            <v>Planning &amp; Scheduling Central</v>
          </cell>
          <cell r="F682" t="str">
            <v>Electric Operations</v>
          </cell>
          <cell r="G682" t="str">
            <v>Planning &amp; Scheduling Central</v>
          </cell>
          <cell r="H682" t="str">
            <v>120</v>
          </cell>
          <cell r="I682" t="str">
            <v>CB</v>
          </cell>
          <cell r="L682">
            <v>455815.83</v>
          </cell>
        </row>
        <row r="683">
          <cell r="A683" t="str">
            <v>CAP</v>
          </cell>
          <cell r="B683" t="str">
            <v>Andreas,Philip B</v>
          </cell>
          <cell r="C683">
            <v>16385</v>
          </cell>
          <cell r="D683" t="str">
            <v>16385</v>
          </cell>
          <cell r="E683" t="str">
            <v>Plan &amp; Sched North Central</v>
          </cell>
          <cell r="F683" t="str">
            <v>Electric Operations</v>
          </cell>
          <cell r="G683" t="str">
            <v>Planning &amp; Scheduling Central</v>
          </cell>
          <cell r="H683" t="str">
            <v>120</v>
          </cell>
          <cell r="I683" t="str">
            <v>CI</v>
          </cell>
          <cell r="K683">
            <v>62341.22</v>
          </cell>
        </row>
        <row r="684">
          <cell r="A684" t="str">
            <v>CAP</v>
          </cell>
          <cell r="B684" t="str">
            <v>Andreas,Philip B</v>
          </cell>
          <cell r="C684">
            <v>16385</v>
          </cell>
          <cell r="D684" t="str">
            <v>16385</v>
          </cell>
          <cell r="E684" t="str">
            <v>Planning &amp; Scheduling Central</v>
          </cell>
          <cell r="F684" t="str">
            <v>Electric Operations</v>
          </cell>
          <cell r="G684" t="str">
            <v>Planning &amp; Scheduling Central</v>
          </cell>
          <cell r="H684" t="str">
            <v>120</v>
          </cell>
          <cell r="I684" t="str">
            <v>CI</v>
          </cell>
          <cell r="L684">
            <v>189657.7</v>
          </cell>
        </row>
        <row r="685">
          <cell r="A685" t="str">
            <v>CAP</v>
          </cell>
          <cell r="B685" t="str">
            <v>Andreas,Philip B</v>
          </cell>
          <cell r="C685">
            <v>16385</v>
          </cell>
          <cell r="D685" t="str">
            <v>16385</v>
          </cell>
          <cell r="E685" t="str">
            <v>Mass Ave, Som  Admin - Construction</v>
          </cell>
          <cell r="F685" t="str">
            <v>Electric Operations</v>
          </cell>
          <cell r="G685" t="str">
            <v>Planning &amp; Scheduling Central</v>
          </cell>
          <cell r="H685" t="str">
            <v>120</v>
          </cell>
          <cell r="I685" t="str">
            <v>CL</v>
          </cell>
          <cell r="J685">
            <v>1058.25</v>
          </cell>
          <cell r="M685">
            <v>242172.38</v>
          </cell>
        </row>
        <row r="686">
          <cell r="A686" t="str">
            <v>CAP</v>
          </cell>
          <cell r="B686" t="str">
            <v>Andreas,Philip B</v>
          </cell>
          <cell r="C686">
            <v>16385</v>
          </cell>
          <cell r="D686" t="str">
            <v>16385</v>
          </cell>
          <cell r="E686" t="str">
            <v>Plan &amp; Sched North Central</v>
          </cell>
          <cell r="F686" t="str">
            <v>Electric Operations</v>
          </cell>
          <cell r="G686" t="str">
            <v>Planning &amp; Scheduling Central</v>
          </cell>
          <cell r="H686" t="str">
            <v>120</v>
          </cell>
          <cell r="I686" t="str">
            <v>CL</v>
          </cell>
          <cell r="K686">
            <v>1293568.01</v>
          </cell>
          <cell r="M686">
            <v>546236.19999999995</v>
          </cell>
        </row>
        <row r="687">
          <cell r="A687" t="str">
            <v>CAP</v>
          </cell>
          <cell r="B687" t="str">
            <v>Andreas,Philip B</v>
          </cell>
          <cell r="C687">
            <v>16385</v>
          </cell>
          <cell r="D687" t="str">
            <v>16385</v>
          </cell>
          <cell r="E687" t="str">
            <v>Planning &amp; Scheduling Central</v>
          </cell>
          <cell r="F687" t="str">
            <v>Electric Operations</v>
          </cell>
          <cell r="G687" t="str">
            <v>Planning &amp; Scheduling Central</v>
          </cell>
          <cell r="H687" t="str">
            <v>120</v>
          </cell>
          <cell r="I687" t="str">
            <v>CL</v>
          </cell>
          <cell r="L687">
            <v>1053868.29</v>
          </cell>
          <cell r="M687">
            <v>171630.36</v>
          </cell>
        </row>
        <row r="688">
          <cell r="A688" t="str">
            <v>CAP</v>
          </cell>
          <cell r="B688" t="str">
            <v>Andreas,Philip B</v>
          </cell>
          <cell r="C688">
            <v>16385</v>
          </cell>
          <cell r="D688" t="str">
            <v>16385</v>
          </cell>
          <cell r="E688" t="str">
            <v>Plan &amp; Sched North Central</v>
          </cell>
          <cell r="F688" t="str">
            <v>Electric Operations</v>
          </cell>
          <cell r="G688" t="str">
            <v>Planning &amp; Scheduling Central</v>
          </cell>
          <cell r="H688" t="str">
            <v>120</v>
          </cell>
          <cell r="I688" t="str">
            <v>CM</v>
          </cell>
          <cell r="K688">
            <v>1960</v>
          </cell>
        </row>
        <row r="689">
          <cell r="A689" t="str">
            <v>CAP</v>
          </cell>
          <cell r="B689" t="str">
            <v>Andreas,Philip B</v>
          </cell>
          <cell r="C689">
            <v>16385</v>
          </cell>
          <cell r="D689" t="str">
            <v>16385</v>
          </cell>
          <cell r="E689" t="str">
            <v>Planning &amp; Scheduling Central</v>
          </cell>
          <cell r="F689" t="str">
            <v>Electric Operations</v>
          </cell>
          <cell r="G689" t="str">
            <v>Planning &amp; Scheduling Central</v>
          </cell>
          <cell r="H689" t="str">
            <v>120</v>
          </cell>
          <cell r="I689" t="str">
            <v>CM</v>
          </cell>
          <cell r="L689">
            <v>7605.28</v>
          </cell>
        </row>
        <row r="690">
          <cell r="A690" t="str">
            <v>CAP</v>
          </cell>
          <cell r="B690" t="str">
            <v>Andreas,Philip B</v>
          </cell>
          <cell r="C690">
            <v>16385</v>
          </cell>
          <cell r="D690" t="str">
            <v>16385</v>
          </cell>
          <cell r="E690" t="str">
            <v>Planning &amp; Scheduling Central</v>
          </cell>
          <cell r="F690" t="str">
            <v>Electric Operations</v>
          </cell>
          <cell r="G690" t="str">
            <v>Planning &amp; Scheduling Central</v>
          </cell>
          <cell r="H690" t="str">
            <v>120</v>
          </cell>
          <cell r="I690" t="str">
            <v>CO</v>
          </cell>
        </row>
        <row r="691">
          <cell r="A691" t="str">
            <v>CAP</v>
          </cell>
          <cell r="B691" t="str">
            <v>Andreas,Philip B</v>
          </cell>
          <cell r="C691">
            <v>16385</v>
          </cell>
          <cell r="D691" t="str">
            <v>16385</v>
          </cell>
          <cell r="E691" t="str">
            <v>Mass Ave, Som  Admin - Construction</v>
          </cell>
          <cell r="F691" t="str">
            <v>Electric Operations</v>
          </cell>
          <cell r="G691" t="str">
            <v>Planning &amp; Scheduling Central</v>
          </cell>
          <cell r="H691" t="str">
            <v>120</v>
          </cell>
          <cell r="I691" t="str">
            <v>CT</v>
          </cell>
          <cell r="J691">
            <v>320.89999999999998</v>
          </cell>
        </row>
        <row r="692">
          <cell r="A692" t="str">
            <v>CAP</v>
          </cell>
          <cell r="B692" t="str">
            <v>Andreas,Philip B</v>
          </cell>
          <cell r="C692">
            <v>16385</v>
          </cell>
          <cell r="D692" t="str">
            <v>16385</v>
          </cell>
          <cell r="E692" t="str">
            <v>Plan &amp; Sched North Central</v>
          </cell>
          <cell r="F692" t="str">
            <v>Electric Operations</v>
          </cell>
          <cell r="G692" t="str">
            <v>Planning &amp; Scheduling Central</v>
          </cell>
          <cell r="H692" t="str">
            <v>120</v>
          </cell>
          <cell r="I692" t="str">
            <v>CT</v>
          </cell>
          <cell r="K692">
            <v>216563.91</v>
          </cell>
        </row>
        <row r="693">
          <cell r="A693" t="str">
            <v>CAP</v>
          </cell>
          <cell r="B693" t="str">
            <v>Andreas,Philip B</v>
          </cell>
          <cell r="C693">
            <v>16385</v>
          </cell>
          <cell r="D693" t="str">
            <v>16385</v>
          </cell>
          <cell r="E693" t="str">
            <v>Planning &amp; Scheduling Central</v>
          </cell>
          <cell r="F693" t="str">
            <v>Electric Operations</v>
          </cell>
          <cell r="G693" t="str">
            <v>Planning &amp; Scheduling Central</v>
          </cell>
          <cell r="H693" t="str">
            <v>120</v>
          </cell>
          <cell r="I693" t="str">
            <v>CT</v>
          </cell>
          <cell r="L693">
            <v>195015.99</v>
          </cell>
        </row>
        <row r="694">
          <cell r="A694" t="str">
            <v>O&amp;M</v>
          </cell>
          <cell r="B694" t="str">
            <v>Andreas,Philip B</v>
          </cell>
          <cell r="C694">
            <v>16385</v>
          </cell>
          <cell r="D694" t="str">
            <v>16385</v>
          </cell>
          <cell r="E694" t="str">
            <v>Mass Ave, Som  Admin - Construction</v>
          </cell>
          <cell r="F694" t="str">
            <v>Electric Operations</v>
          </cell>
          <cell r="G694" t="str">
            <v>Planning &amp; Scheduling Central</v>
          </cell>
          <cell r="H694" t="str">
            <v>120</v>
          </cell>
          <cell r="I694" t="str">
            <v>IT</v>
          </cell>
          <cell r="J694">
            <v>33821.199999999997</v>
          </cell>
          <cell r="K694">
            <v>321537.7</v>
          </cell>
        </row>
        <row r="695">
          <cell r="A695" t="str">
            <v>O&amp;M</v>
          </cell>
          <cell r="B695" t="str">
            <v>Andreas,Philip B</v>
          </cell>
          <cell r="C695">
            <v>16385</v>
          </cell>
          <cell r="D695" t="str">
            <v>16385</v>
          </cell>
          <cell r="E695" t="str">
            <v>Planning &amp; Scheduling Central</v>
          </cell>
          <cell r="F695" t="str">
            <v>Electric Operations</v>
          </cell>
          <cell r="G695" t="str">
            <v>Planning &amp; Scheduling Central</v>
          </cell>
          <cell r="H695" t="str">
            <v>120</v>
          </cell>
          <cell r="I695" t="str">
            <v>IT</v>
          </cell>
          <cell r="L695">
            <v>1244707.24</v>
          </cell>
        </row>
        <row r="696">
          <cell r="A696" t="str">
            <v>O&amp;M</v>
          </cell>
          <cell r="B696" t="str">
            <v>Andreas,Philip B</v>
          </cell>
          <cell r="C696">
            <v>16385</v>
          </cell>
          <cell r="D696" t="str">
            <v>16385</v>
          </cell>
          <cell r="E696" t="str">
            <v>Mass Ave, Som  Admin - Construction</v>
          </cell>
          <cell r="F696" t="str">
            <v>Electric Operations</v>
          </cell>
          <cell r="G696" t="str">
            <v>Planning &amp; Scheduling Central</v>
          </cell>
          <cell r="H696" t="str">
            <v>120</v>
          </cell>
          <cell r="I696" t="str">
            <v>LT</v>
          </cell>
          <cell r="J696">
            <v>326.97000000000003</v>
          </cell>
          <cell r="K696">
            <v>869016.06</v>
          </cell>
        </row>
        <row r="697">
          <cell r="A697" t="str">
            <v>O&amp;M</v>
          </cell>
          <cell r="B697" t="str">
            <v>Andreas,Philip B</v>
          </cell>
          <cell r="C697">
            <v>16385</v>
          </cell>
          <cell r="D697" t="str">
            <v>16385</v>
          </cell>
          <cell r="E697" t="str">
            <v>Planning &amp; Scheduling Central</v>
          </cell>
          <cell r="F697" t="str">
            <v>Electric Operations</v>
          </cell>
          <cell r="G697" t="str">
            <v>Planning &amp; Scheduling Central</v>
          </cell>
          <cell r="H697" t="str">
            <v>120</v>
          </cell>
          <cell r="I697" t="str">
            <v>LT</v>
          </cell>
          <cell r="L697">
            <v>1118693.78</v>
          </cell>
        </row>
        <row r="698">
          <cell r="A698" t="str">
            <v>O&amp;M</v>
          </cell>
          <cell r="B698" t="str">
            <v>Andreas,Philip B</v>
          </cell>
          <cell r="C698">
            <v>16385</v>
          </cell>
          <cell r="D698" t="str">
            <v>16385</v>
          </cell>
          <cell r="E698" t="str">
            <v>Mass Ave, Som  Admin - Construction</v>
          </cell>
          <cell r="F698" t="str">
            <v>Electric Operations</v>
          </cell>
          <cell r="G698" t="str">
            <v>Planning &amp; Scheduling Central</v>
          </cell>
          <cell r="H698" t="str">
            <v>120</v>
          </cell>
          <cell r="I698" t="str">
            <v>MT</v>
          </cell>
          <cell r="K698">
            <v>30</v>
          </cell>
          <cell r="M698">
            <v>65242.68</v>
          </cell>
        </row>
        <row r="699">
          <cell r="A699" t="str">
            <v>O&amp;M</v>
          </cell>
          <cell r="B699" t="str">
            <v>Andreas,Philip B</v>
          </cell>
          <cell r="C699">
            <v>16385</v>
          </cell>
          <cell r="D699" t="str">
            <v>16385</v>
          </cell>
          <cell r="E699" t="str">
            <v>Planning &amp; Scheduling Central</v>
          </cell>
          <cell r="F699" t="str">
            <v>Electric Operations</v>
          </cell>
          <cell r="G699" t="str">
            <v>Planning &amp; Scheduling Central</v>
          </cell>
          <cell r="H699" t="str">
            <v>120</v>
          </cell>
          <cell r="I699" t="str">
            <v>MT</v>
          </cell>
          <cell r="M699">
            <v>1648.76</v>
          </cell>
        </row>
        <row r="700">
          <cell r="A700" t="str">
            <v>O&amp;M</v>
          </cell>
          <cell r="B700" t="str">
            <v>Andreas,Philip B</v>
          </cell>
          <cell r="C700">
            <v>16385</v>
          </cell>
          <cell r="D700" t="str">
            <v>16385</v>
          </cell>
          <cell r="E700" t="str">
            <v>Mass Ave, Som  Admin - Construction</v>
          </cell>
          <cell r="F700" t="str">
            <v>Electric Operations</v>
          </cell>
          <cell r="G700" t="str">
            <v>Planning &amp; Scheduling Central</v>
          </cell>
          <cell r="H700" t="str">
            <v>120</v>
          </cell>
          <cell r="I700" t="str">
            <v>OT</v>
          </cell>
          <cell r="K700">
            <v>18222.349999999999</v>
          </cell>
          <cell r="M700">
            <v>378.4</v>
          </cell>
        </row>
        <row r="701">
          <cell r="A701" t="str">
            <v>O&amp;M</v>
          </cell>
          <cell r="B701" t="str">
            <v>Andreas,Philip B</v>
          </cell>
          <cell r="C701">
            <v>16385</v>
          </cell>
          <cell r="D701" t="str">
            <v>16385</v>
          </cell>
          <cell r="E701" t="str">
            <v>Planning &amp; Scheduling Central</v>
          </cell>
          <cell r="F701" t="str">
            <v>Electric Operations</v>
          </cell>
          <cell r="G701" t="str">
            <v>Planning &amp; Scheduling Central</v>
          </cell>
          <cell r="H701" t="str">
            <v>120</v>
          </cell>
          <cell r="I701" t="str">
            <v>OT</v>
          </cell>
          <cell r="L701">
            <v>32009.61</v>
          </cell>
          <cell r="M701">
            <v>309.60000000000002</v>
          </cell>
        </row>
        <row r="702">
          <cell r="A702" t="str">
            <v>O&amp;M</v>
          </cell>
          <cell r="B702" t="str">
            <v>Andreas,Philip B</v>
          </cell>
          <cell r="C702">
            <v>16385</v>
          </cell>
          <cell r="D702" t="str">
            <v>16385</v>
          </cell>
          <cell r="E702" t="str">
            <v>Mass Ave, Som  Admin - Construction</v>
          </cell>
          <cell r="F702" t="str">
            <v>Electric Operations</v>
          </cell>
          <cell r="G702" t="str">
            <v>Planning &amp; Scheduling Central</v>
          </cell>
          <cell r="H702" t="str">
            <v>120</v>
          </cell>
          <cell r="I702" t="str">
            <v>TT</v>
          </cell>
          <cell r="J702">
            <v>259.60000000000002</v>
          </cell>
          <cell r="K702">
            <v>78605.77</v>
          </cell>
          <cell r="M702">
            <v>45856.75</v>
          </cell>
        </row>
        <row r="703">
          <cell r="A703" t="str">
            <v>O&amp;M</v>
          </cell>
          <cell r="B703" t="str">
            <v>Andreas,Philip B</v>
          </cell>
          <cell r="C703">
            <v>16385</v>
          </cell>
          <cell r="D703" t="str">
            <v>16385</v>
          </cell>
          <cell r="E703" t="str">
            <v>Planning &amp; Scheduling Central</v>
          </cell>
          <cell r="F703" t="str">
            <v>Electric Operations</v>
          </cell>
          <cell r="G703" t="str">
            <v>Planning &amp; Scheduling Central</v>
          </cell>
          <cell r="H703" t="str">
            <v>120</v>
          </cell>
          <cell r="I703" t="str">
            <v>TT</v>
          </cell>
          <cell r="L703">
            <v>110006.57</v>
          </cell>
          <cell r="M703">
            <v>326749.43</v>
          </cell>
        </row>
        <row r="704">
          <cell r="A704" t="str">
            <v>O&amp;M</v>
          </cell>
          <cell r="B704" t="str">
            <v>Andreas,Philip B</v>
          </cell>
          <cell r="C704">
            <v>16387</v>
          </cell>
          <cell r="D704" t="str">
            <v>16387</v>
          </cell>
          <cell r="E704" t="str">
            <v>Planning &amp; Scheduling West</v>
          </cell>
          <cell r="F704" t="str">
            <v>Electric Operations</v>
          </cell>
          <cell r="G704" t="str">
            <v>Planning &amp; Scheduling West</v>
          </cell>
          <cell r="H704" t="str">
            <v>120</v>
          </cell>
          <cell r="I704" t="str">
            <v>BT</v>
          </cell>
          <cell r="L704">
            <v>344322.56</v>
          </cell>
          <cell r="M704">
            <v>0</v>
          </cell>
        </row>
        <row r="705">
          <cell r="A705" t="str">
            <v>CAP</v>
          </cell>
          <cell r="B705" t="str">
            <v>Andreas,Philip B</v>
          </cell>
          <cell r="C705">
            <v>16387</v>
          </cell>
          <cell r="D705" t="str">
            <v>16387</v>
          </cell>
          <cell r="E705" t="str">
            <v>Planning &amp; Scheduling West</v>
          </cell>
          <cell r="F705" t="str">
            <v>Electric Operations</v>
          </cell>
          <cell r="G705" t="str">
            <v>Planning &amp; Scheduling West</v>
          </cell>
          <cell r="H705" t="str">
            <v>120</v>
          </cell>
          <cell r="I705" t="str">
            <v>CB</v>
          </cell>
          <cell r="L705">
            <v>400960.75</v>
          </cell>
        </row>
        <row r="706">
          <cell r="A706" t="str">
            <v>CAP</v>
          </cell>
          <cell r="B706" t="str">
            <v>Andreas,Philip B</v>
          </cell>
          <cell r="C706">
            <v>16387</v>
          </cell>
          <cell r="D706" t="str">
            <v>16387</v>
          </cell>
          <cell r="E706" t="str">
            <v>Planning &amp; Scheduling West</v>
          </cell>
          <cell r="F706" t="str">
            <v>Electric Operations</v>
          </cell>
          <cell r="G706" t="str">
            <v>Planning &amp; Scheduling West</v>
          </cell>
          <cell r="H706" t="str">
            <v>120</v>
          </cell>
          <cell r="I706" t="str">
            <v>CI</v>
          </cell>
        </row>
        <row r="707">
          <cell r="A707" t="str">
            <v>CAP</v>
          </cell>
          <cell r="B707" t="str">
            <v>Andreas,Philip B</v>
          </cell>
          <cell r="C707">
            <v>16387</v>
          </cell>
          <cell r="D707" t="str">
            <v>16387</v>
          </cell>
          <cell r="E707" t="str">
            <v>Planning &amp; Scheduling West</v>
          </cell>
          <cell r="F707" t="str">
            <v>Electric Operations</v>
          </cell>
          <cell r="G707" t="str">
            <v>Planning &amp; Scheduling West</v>
          </cell>
          <cell r="H707" t="str">
            <v>120</v>
          </cell>
          <cell r="I707" t="str">
            <v>CL</v>
          </cell>
          <cell r="L707">
            <v>916435.34</v>
          </cell>
          <cell r="M707">
            <v>-329011.59999999998</v>
          </cell>
        </row>
        <row r="708">
          <cell r="A708" t="str">
            <v>CAP</v>
          </cell>
          <cell r="B708" t="str">
            <v>Andreas,Philip B</v>
          </cell>
          <cell r="C708">
            <v>16387</v>
          </cell>
          <cell r="D708" t="str">
            <v>16387</v>
          </cell>
          <cell r="E708" t="str">
            <v>Planning &amp; Scheduling West</v>
          </cell>
          <cell r="F708" t="str">
            <v>Electric Operations</v>
          </cell>
          <cell r="G708" t="str">
            <v>Planning &amp; Scheduling West</v>
          </cell>
          <cell r="H708" t="str">
            <v>120</v>
          </cell>
          <cell r="I708" t="str">
            <v>CT</v>
          </cell>
          <cell r="L708">
            <v>130966.74</v>
          </cell>
        </row>
        <row r="709">
          <cell r="A709" t="str">
            <v>O&amp;M</v>
          </cell>
          <cell r="B709" t="str">
            <v>Andreas,Philip B</v>
          </cell>
          <cell r="C709">
            <v>16387</v>
          </cell>
          <cell r="D709" t="str">
            <v>16387</v>
          </cell>
          <cell r="E709" t="str">
            <v>Planning &amp; Scheduling West</v>
          </cell>
          <cell r="F709" t="str">
            <v>Electric Operations</v>
          </cell>
          <cell r="G709" t="str">
            <v>Planning &amp; Scheduling West</v>
          </cell>
          <cell r="H709" t="str">
            <v>120</v>
          </cell>
          <cell r="I709" t="str">
            <v>IT</v>
          </cell>
          <cell r="L709">
            <v>28081.02</v>
          </cell>
        </row>
        <row r="710">
          <cell r="A710" t="str">
            <v>O&amp;M</v>
          </cell>
          <cell r="B710" t="str">
            <v>Andreas,Philip B</v>
          </cell>
          <cell r="C710">
            <v>16387</v>
          </cell>
          <cell r="D710" t="str">
            <v>16387</v>
          </cell>
          <cell r="E710" t="str">
            <v>Planning &amp; Scheduling West</v>
          </cell>
          <cell r="F710" t="str">
            <v>Electric Operations</v>
          </cell>
          <cell r="G710" t="str">
            <v>Planning &amp; Scheduling West</v>
          </cell>
          <cell r="H710" t="str">
            <v>120</v>
          </cell>
          <cell r="I710" t="str">
            <v>LT</v>
          </cell>
          <cell r="L710">
            <v>989687.18</v>
          </cell>
        </row>
        <row r="711">
          <cell r="A711" t="str">
            <v>O&amp;M</v>
          </cell>
          <cell r="B711" t="str">
            <v>Andreas,Philip B</v>
          </cell>
          <cell r="C711">
            <v>16387</v>
          </cell>
          <cell r="D711" t="str">
            <v>16387</v>
          </cell>
          <cell r="E711" t="str">
            <v>Planning &amp; Scheduling West</v>
          </cell>
          <cell r="F711" t="str">
            <v>Electric Operations</v>
          </cell>
          <cell r="G711" t="str">
            <v>Planning &amp; Scheduling West</v>
          </cell>
          <cell r="H711" t="str">
            <v>120</v>
          </cell>
          <cell r="I711" t="str">
            <v>OT</v>
          </cell>
          <cell r="L711">
            <v>10650.95</v>
          </cell>
        </row>
        <row r="712">
          <cell r="A712" t="str">
            <v>O&amp;M</v>
          </cell>
          <cell r="B712" t="str">
            <v>Andreas,Philip B</v>
          </cell>
          <cell r="C712">
            <v>16387</v>
          </cell>
          <cell r="D712" t="str">
            <v>16387</v>
          </cell>
          <cell r="E712" t="str">
            <v>Planning &amp; Scheduling West</v>
          </cell>
          <cell r="F712" t="str">
            <v>Electric Operations</v>
          </cell>
          <cell r="G712" t="str">
            <v>Planning &amp; Scheduling West</v>
          </cell>
          <cell r="H712" t="str">
            <v>120</v>
          </cell>
          <cell r="I712" t="str">
            <v>TT</v>
          </cell>
          <cell r="L712">
            <v>97774.82</v>
          </cell>
          <cell r="M712">
            <v>231074.41</v>
          </cell>
        </row>
        <row r="713">
          <cell r="A713" t="str">
            <v>O&amp;M</v>
          </cell>
          <cell r="B713" t="str">
            <v>Hallstrom,Craig A</v>
          </cell>
          <cell r="C713">
            <v>16390</v>
          </cell>
          <cell r="D713" t="str">
            <v>16390</v>
          </cell>
          <cell r="E713" t="str">
            <v>Mass Ave Distribution - Const</v>
          </cell>
          <cell r="F713" t="str">
            <v>Electric Operations</v>
          </cell>
          <cell r="G713" t="str">
            <v>Mass Ave Distribution - Const</v>
          </cell>
          <cell r="H713" t="str">
            <v>120</v>
          </cell>
          <cell r="I713" t="str">
            <v>BT</v>
          </cell>
          <cell r="J713">
            <v>10625.13</v>
          </cell>
          <cell r="K713">
            <v>396825.94</v>
          </cell>
          <cell r="L713">
            <v>680926.62</v>
          </cell>
        </row>
        <row r="714">
          <cell r="A714" t="str">
            <v>CAP</v>
          </cell>
          <cell r="B714" t="str">
            <v>Hallstrom,Craig A</v>
          </cell>
          <cell r="C714">
            <v>16390</v>
          </cell>
          <cell r="D714" t="str">
            <v>16390</v>
          </cell>
          <cell r="E714" t="str">
            <v>Mass Ave Distribution - Const</v>
          </cell>
          <cell r="F714" t="str">
            <v>Electric Operations</v>
          </cell>
          <cell r="G714" t="str">
            <v>Mass Ave Distribution - Const</v>
          </cell>
          <cell r="H714" t="str">
            <v>120</v>
          </cell>
          <cell r="I714" t="str">
            <v>CB</v>
          </cell>
          <cell r="J714">
            <v>672686.81</v>
          </cell>
          <cell r="K714">
            <v>1323681</v>
          </cell>
          <cell r="L714">
            <v>1705770.15</v>
          </cell>
        </row>
        <row r="715">
          <cell r="A715" t="str">
            <v>CAP</v>
          </cell>
          <cell r="B715" t="str">
            <v>Hallstrom,Craig A</v>
          </cell>
          <cell r="C715">
            <v>16390</v>
          </cell>
          <cell r="D715" t="str">
            <v>16390</v>
          </cell>
          <cell r="E715" t="str">
            <v>Mass Ave Distribution - Const</v>
          </cell>
          <cell r="F715" t="str">
            <v>Electric Operations</v>
          </cell>
          <cell r="G715" t="str">
            <v>Mass Ave Distribution - Const</v>
          </cell>
          <cell r="H715" t="str">
            <v>120</v>
          </cell>
          <cell r="I715" t="str">
            <v>CI</v>
          </cell>
          <cell r="J715">
            <v>1710015.56</v>
          </cell>
          <cell r="K715">
            <v>10336171.369999999</v>
          </cell>
          <cell r="L715">
            <v>23504096.159999993</v>
          </cell>
        </row>
        <row r="716">
          <cell r="A716" t="str">
            <v>CAP</v>
          </cell>
          <cell r="B716" t="str">
            <v>Hallstrom,Craig A</v>
          </cell>
          <cell r="C716">
            <v>16390</v>
          </cell>
          <cell r="D716" t="str">
            <v>16390</v>
          </cell>
          <cell r="E716" t="str">
            <v>Mass Ave Distribution - Const</v>
          </cell>
          <cell r="F716" t="str">
            <v>Electric Operations</v>
          </cell>
          <cell r="G716" t="str">
            <v>Mass Ave Distribution - Const</v>
          </cell>
          <cell r="H716" t="str">
            <v>120</v>
          </cell>
          <cell r="I716" t="str">
            <v>CL</v>
          </cell>
          <cell r="J716">
            <v>1547985.96</v>
          </cell>
          <cell r="K716">
            <v>3056581.01</v>
          </cell>
          <cell r="L716">
            <v>3946714.95</v>
          </cell>
          <cell r="M716">
            <v>77463.13</v>
          </cell>
        </row>
        <row r="717">
          <cell r="A717" t="str">
            <v>CAP</v>
          </cell>
          <cell r="B717" t="str">
            <v>Hallstrom,Craig A</v>
          </cell>
          <cell r="C717">
            <v>16390</v>
          </cell>
          <cell r="D717" t="str">
            <v>16390</v>
          </cell>
          <cell r="E717" t="str">
            <v>Mass Ave Distribution - Const</v>
          </cell>
          <cell r="F717" t="str">
            <v>Electric Operations</v>
          </cell>
          <cell r="G717" t="str">
            <v>Mass Ave Distribution - Const</v>
          </cell>
          <cell r="H717" t="str">
            <v>120</v>
          </cell>
          <cell r="I717" t="str">
            <v>CM</v>
          </cell>
          <cell r="J717">
            <v>1668589.56</v>
          </cell>
          <cell r="K717">
            <v>5454187.8199999994</v>
          </cell>
          <cell r="L717">
            <v>6150886.2699999996</v>
          </cell>
        </row>
        <row r="718">
          <cell r="A718" t="str">
            <v>CAP</v>
          </cell>
          <cell r="B718" t="str">
            <v>Hallstrom,Craig A</v>
          </cell>
          <cell r="C718">
            <v>16390</v>
          </cell>
          <cell r="D718" t="str">
            <v>16390</v>
          </cell>
          <cell r="E718" t="str">
            <v>Mass Ave Distribution - Const</v>
          </cell>
          <cell r="F718" t="str">
            <v>Electric Operations</v>
          </cell>
          <cell r="G718" t="str">
            <v>Mass Ave Distribution - Const</v>
          </cell>
          <cell r="H718" t="str">
            <v>120</v>
          </cell>
          <cell r="I718" t="str">
            <v>CO</v>
          </cell>
          <cell r="J718">
            <v>543</v>
          </cell>
          <cell r="K718">
            <v>-24088.42</v>
          </cell>
          <cell r="L718">
            <v>12213.04</v>
          </cell>
        </row>
        <row r="719">
          <cell r="A719" t="str">
            <v>CAP</v>
          </cell>
          <cell r="B719" t="str">
            <v>Hallstrom,Craig A</v>
          </cell>
          <cell r="C719">
            <v>16390</v>
          </cell>
          <cell r="D719" t="str">
            <v>16390</v>
          </cell>
          <cell r="E719" t="str">
            <v>Mass Ave Distribution - Const</v>
          </cell>
          <cell r="F719" t="str">
            <v>Electric Operations</v>
          </cell>
          <cell r="G719" t="str">
            <v>Mass Ave Distribution - Const</v>
          </cell>
          <cell r="H719" t="str">
            <v>120</v>
          </cell>
          <cell r="I719" t="str">
            <v>CT</v>
          </cell>
          <cell r="J719">
            <v>877310.76</v>
          </cell>
          <cell r="K719">
            <v>1548061.46</v>
          </cell>
          <cell r="L719">
            <v>2265363.0099999998</v>
          </cell>
        </row>
        <row r="720">
          <cell r="A720" t="str">
            <v>O&amp;M</v>
          </cell>
          <cell r="B720" t="str">
            <v>Hallstrom,Craig A</v>
          </cell>
          <cell r="C720">
            <v>16390</v>
          </cell>
          <cell r="D720" t="str">
            <v>16390</v>
          </cell>
          <cell r="E720" t="str">
            <v>Mass Ave Distribution - Const</v>
          </cell>
          <cell r="F720" t="str">
            <v>Electric Operations</v>
          </cell>
          <cell r="G720" t="str">
            <v>Mass Ave Distribution - Const</v>
          </cell>
          <cell r="H720" t="str">
            <v>120</v>
          </cell>
          <cell r="I720" t="str">
            <v>IT</v>
          </cell>
          <cell r="J720">
            <v>13601.3</v>
          </cell>
          <cell r="K720">
            <v>1383071.59</v>
          </cell>
          <cell r="L720">
            <v>1444842.39</v>
          </cell>
        </row>
        <row r="721">
          <cell r="A721" t="str">
            <v>O&amp;M</v>
          </cell>
          <cell r="B721" t="str">
            <v>Hallstrom,Craig A</v>
          </cell>
          <cell r="C721">
            <v>16390</v>
          </cell>
          <cell r="D721" t="str">
            <v>16390</v>
          </cell>
          <cell r="E721" t="str">
            <v>Mass Ave Distribution - Const</v>
          </cell>
          <cell r="F721" t="str">
            <v>Electric Operations</v>
          </cell>
          <cell r="G721" t="str">
            <v>Mass Ave Distribution - Const</v>
          </cell>
          <cell r="H721" t="str">
            <v>120</v>
          </cell>
          <cell r="I721" t="str">
            <v>LT</v>
          </cell>
          <cell r="J721">
            <v>26927.49</v>
          </cell>
          <cell r="K721">
            <v>1175522.52</v>
          </cell>
          <cell r="L721">
            <v>1967809.87</v>
          </cell>
        </row>
        <row r="722">
          <cell r="A722" t="str">
            <v>O&amp;M</v>
          </cell>
          <cell r="B722" t="str">
            <v>Hallstrom,Craig A</v>
          </cell>
          <cell r="C722">
            <v>16390</v>
          </cell>
          <cell r="D722" t="str">
            <v>16390</v>
          </cell>
          <cell r="E722" t="str">
            <v>Mass Ave Distribution - Const</v>
          </cell>
          <cell r="F722" t="str">
            <v>Electric Operations</v>
          </cell>
          <cell r="G722" t="str">
            <v>Mass Ave Distribution - Const</v>
          </cell>
          <cell r="H722" t="str">
            <v>120</v>
          </cell>
          <cell r="I722" t="str">
            <v>MT</v>
          </cell>
          <cell r="J722">
            <v>1577.8</v>
          </cell>
          <cell r="K722">
            <v>146515.59</v>
          </cell>
          <cell r="L722">
            <v>263003.77</v>
          </cell>
          <cell r="M722">
            <v>15670.1</v>
          </cell>
        </row>
        <row r="723">
          <cell r="A723" t="str">
            <v>O&amp;M</v>
          </cell>
          <cell r="B723" t="str">
            <v>Hallstrom,Craig A</v>
          </cell>
          <cell r="C723">
            <v>16390</v>
          </cell>
          <cell r="D723" t="str">
            <v>16390</v>
          </cell>
          <cell r="E723" t="str">
            <v>Mass Ave Distribution - Const</v>
          </cell>
          <cell r="F723" t="str">
            <v>Electric Operations</v>
          </cell>
          <cell r="G723" t="str">
            <v>Mass Ave Distribution - Const</v>
          </cell>
          <cell r="H723" t="str">
            <v>120</v>
          </cell>
          <cell r="I723" t="str">
            <v>OT</v>
          </cell>
          <cell r="J723">
            <v>7143.24</v>
          </cell>
          <cell r="K723">
            <v>44785.760000000002</v>
          </cell>
          <cell r="L723">
            <v>40175.08</v>
          </cell>
        </row>
        <row r="724">
          <cell r="A724" t="str">
            <v>O&amp;M</v>
          </cell>
          <cell r="B724" t="str">
            <v>Hallstrom,Craig A</v>
          </cell>
          <cell r="C724">
            <v>16390</v>
          </cell>
          <cell r="D724" t="str">
            <v>16390</v>
          </cell>
          <cell r="E724" t="str">
            <v>Mass Ave Distribution - Const</v>
          </cell>
          <cell r="F724" t="str">
            <v>Electric Operations</v>
          </cell>
          <cell r="G724" t="str">
            <v>Mass Ave Distribution - Const</v>
          </cell>
          <cell r="H724" t="str">
            <v>120</v>
          </cell>
          <cell r="I724" t="str">
            <v>TT</v>
          </cell>
          <cell r="J724">
            <v>9967.56</v>
          </cell>
          <cell r="K724">
            <v>298087.98</v>
          </cell>
          <cell r="L724">
            <v>385549.79</v>
          </cell>
        </row>
        <row r="725">
          <cell r="A725" t="str">
            <v>O&amp;M</v>
          </cell>
          <cell r="C725">
            <v>16395</v>
          </cell>
          <cell r="D725" t="str">
            <v>16395</v>
          </cell>
          <cell r="E725" t="str">
            <v>Somerville Distribution - Const</v>
          </cell>
          <cell r="H725" t="str">
            <v>120</v>
          </cell>
          <cell r="I725" t="str">
            <v>BT</v>
          </cell>
          <cell r="J725">
            <v>2475.64</v>
          </cell>
          <cell r="K725">
            <v>60.34</v>
          </cell>
          <cell r="L725">
            <v>12.22</v>
          </cell>
        </row>
        <row r="726">
          <cell r="A726" t="str">
            <v>CAP</v>
          </cell>
          <cell r="C726">
            <v>16395</v>
          </cell>
          <cell r="D726" t="str">
            <v>16395</v>
          </cell>
          <cell r="E726" t="str">
            <v>Somerville Distribution - Const</v>
          </cell>
          <cell r="H726" t="str">
            <v>120</v>
          </cell>
          <cell r="I726" t="str">
            <v>CB</v>
          </cell>
          <cell r="J726">
            <v>278609.77</v>
          </cell>
          <cell r="K726">
            <v>4305.63</v>
          </cell>
          <cell r="L726">
            <v>42560.61</v>
          </cell>
        </row>
        <row r="727">
          <cell r="A727" t="str">
            <v>CAP</v>
          </cell>
          <cell r="C727">
            <v>16395</v>
          </cell>
          <cell r="D727" t="str">
            <v>16395</v>
          </cell>
          <cell r="E727" t="str">
            <v>Somerville Distribution - Const</v>
          </cell>
          <cell r="H727" t="str">
            <v>120</v>
          </cell>
          <cell r="I727" t="str">
            <v>CI</v>
          </cell>
          <cell r="J727">
            <v>307859.68</v>
          </cell>
          <cell r="K727">
            <v>164136.70000000001</v>
          </cell>
          <cell r="L727">
            <v>199820.43</v>
          </cell>
        </row>
        <row r="728">
          <cell r="A728" t="str">
            <v>CAP</v>
          </cell>
          <cell r="C728">
            <v>16395</v>
          </cell>
          <cell r="D728" t="str">
            <v>16395</v>
          </cell>
          <cell r="E728" t="str">
            <v>Somerville Distribution - Const</v>
          </cell>
          <cell r="H728" t="str">
            <v>120</v>
          </cell>
          <cell r="I728" t="str">
            <v>CL</v>
          </cell>
          <cell r="J728">
            <v>635050.54</v>
          </cell>
          <cell r="K728">
            <v>10125.86</v>
          </cell>
          <cell r="L728">
            <v>98051.63</v>
          </cell>
          <cell r="M728">
            <v>613568.1</v>
          </cell>
        </row>
        <row r="729">
          <cell r="A729" t="str">
            <v>CAP</v>
          </cell>
          <cell r="C729">
            <v>16395</v>
          </cell>
          <cell r="D729" t="str">
            <v>16395</v>
          </cell>
          <cell r="E729" t="str">
            <v>Somerville Distribution - Const</v>
          </cell>
          <cell r="H729" t="str">
            <v>120</v>
          </cell>
          <cell r="I729" t="str">
            <v>CM</v>
          </cell>
          <cell r="J729">
            <v>1153427.75</v>
          </cell>
          <cell r="K729">
            <v>11078.05</v>
          </cell>
          <cell r="L729">
            <v>284145.09000000003</v>
          </cell>
        </row>
        <row r="730">
          <cell r="A730" t="str">
            <v>CAP</v>
          </cell>
          <cell r="C730">
            <v>16395</v>
          </cell>
          <cell r="D730" t="str">
            <v>16395</v>
          </cell>
          <cell r="E730" t="str">
            <v>Somerville Distribution - Const</v>
          </cell>
          <cell r="H730" t="str">
            <v>120</v>
          </cell>
          <cell r="I730" t="str">
            <v>CO</v>
          </cell>
          <cell r="J730">
            <v>-138.96</v>
          </cell>
          <cell r="K730">
            <v>0</v>
          </cell>
          <cell r="M730">
            <v>0.01</v>
          </cell>
        </row>
        <row r="731">
          <cell r="A731" t="str">
            <v>CAP</v>
          </cell>
          <cell r="C731">
            <v>16395</v>
          </cell>
          <cell r="D731" t="str">
            <v>16395</v>
          </cell>
          <cell r="E731" t="str">
            <v>Somerville Distribution - Const</v>
          </cell>
          <cell r="H731" t="str">
            <v>120</v>
          </cell>
          <cell r="I731" t="str">
            <v>CT</v>
          </cell>
          <cell r="J731">
            <v>248483.97</v>
          </cell>
          <cell r="K731">
            <v>3490.07</v>
          </cell>
          <cell r="L731">
            <v>74313.16</v>
          </cell>
        </row>
        <row r="732">
          <cell r="A732" t="str">
            <v>O&amp;M</v>
          </cell>
          <cell r="C732">
            <v>16395</v>
          </cell>
          <cell r="D732" t="str">
            <v>16395</v>
          </cell>
          <cell r="E732" t="str">
            <v>Somerville Distribution - Const</v>
          </cell>
          <cell r="H732" t="str">
            <v>120</v>
          </cell>
          <cell r="I732" t="str">
            <v>IT</v>
          </cell>
          <cell r="J732">
            <v>3967.1</v>
          </cell>
          <cell r="M732">
            <v>1439.81</v>
          </cell>
        </row>
        <row r="733">
          <cell r="A733" t="str">
            <v>O&amp;M</v>
          </cell>
          <cell r="C733">
            <v>16395</v>
          </cell>
          <cell r="D733" t="str">
            <v>16395</v>
          </cell>
          <cell r="E733" t="str">
            <v>Somerville Distribution - Const</v>
          </cell>
          <cell r="H733" t="str">
            <v>120</v>
          </cell>
          <cell r="I733" t="str">
            <v>LT</v>
          </cell>
          <cell r="J733">
            <v>4791.97</v>
          </cell>
          <cell r="K733">
            <v>172.4</v>
          </cell>
          <cell r="L733">
            <v>10.92</v>
          </cell>
        </row>
        <row r="734">
          <cell r="A734" t="str">
            <v>O&amp;M</v>
          </cell>
          <cell r="C734">
            <v>16395</v>
          </cell>
          <cell r="D734" t="str">
            <v>16395</v>
          </cell>
          <cell r="E734" t="str">
            <v>Somerville Distribution - Const</v>
          </cell>
          <cell r="H734" t="str">
            <v>120</v>
          </cell>
          <cell r="I734" t="str">
            <v>MT</v>
          </cell>
          <cell r="J734">
            <v>-2042.17</v>
          </cell>
          <cell r="L734">
            <v>513.72</v>
          </cell>
        </row>
        <row r="735">
          <cell r="A735" t="str">
            <v>O&amp;M</v>
          </cell>
          <cell r="C735">
            <v>16395</v>
          </cell>
          <cell r="D735" t="str">
            <v>16395</v>
          </cell>
          <cell r="E735" t="str">
            <v>Somerville Distribution - Const</v>
          </cell>
          <cell r="H735" t="str">
            <v>120</v>
          </cell>
          <cell r="I735" t="str">
            <v>TT</v>
          </cell>
          <cell r="J735">
            <v>3320.97</v>
          </cell>
          <cell r="L735">
            <v>0</v>
          </cell>
        </row>
        <row r="736">
          <cell r="A736" t="str">
            <v>O&amp;M</v>
          </cell>
          <cell r="B736" t="str">
            <v>Hallstrom,Craig A</v>
          </cell>
          <cell r="C736">
            <v>16400</v>
          </cell>
          <cell r="D736" t="str">
            <v>16400</v>
          </cell>
          <cell r="E736" t="str">
            <v>H7 - COMMUNITY LIGHTING SERVICE XXX</v>
          </cell>
          <cell r="F736" t="str">
            <v>Electric Operations</v>
          </cell>
          <cell r="G736" t="str">
            <v>OLD H7 - COMMUNITY LIGHTING SERVICE XXX</v>
          </cell>
          <cell r="H736" t="str">
            <v>120</v>
          </cell>
          <cell r="I736" t="str">
            <v>BT</v>
          </cell>
          <cell r="J736">
            <v>35858.58</v>
          </cell>
          <cell r="K736">
            <v>10.19</v>
          </cell>
        </row>
        <row r="737">
          <cell r="A737" t="str">
            <v>CAP</v>
          </cell>
          <cell r="B737" t="str">
            <v>Hallstrom,Craig A</v>
          </cell>
          <cell r="C737">
            <v>16400</v>
          </cell>
          <cell r="D737" t="str">
            <v>16400</v>
          </cell>
          <cell r="E737" t="str">
            <v>H7 - COMMUNITY LIGHTING SERVICE XXX</v>
          </cell>
          <cell r="F737" t="str">
            <v>Electric Operations</v>
          </cell>
          <cell r="G737" t="str">
            <v>OLD H7 - COMMUNITY LIGHTING SERVICE XXX</v>
          </cell>
          <cell r="H737" t="str">
            <v>120</v>
          </cell>
          <cell r="I737" t="str">
            <v>CB</v>
          </cell>
          <cell r="J737">
            <v>6707.82</v>
          </cell>
          <cell r="K737">
            <v>1167.94</v>
          </cell>
          <cell r="M737">
            <v>943783.38</v>
          </cell>
        </row>
        <row r="738">
          <cell r="A738" t="str">
            <v>CAP</v>
          </cell>
          <cell r="B738" t="str">
            <v>Hallstrom,Craig A</v>
          </cell>
          <cell r="C738">
            <v>16400</v>
          </cell>
          <cell r="D738" t="str">
            <v>16400</v>
          </cell>
          <cell r="E738" t="str">
            <v>H7 - COMMUNITY LIGHTING SERVICE XXX</v>
          </cell>
          <cell r="F738" t="str">
            <v>Electric Operations</v>
          </cell>
          <cell r="G738" t="str">
            <v>OLD H7 - COMMUNITY LIGHTING SERVICE XXX</v>
          </cell>
          <cell r="H738" t="str">
            <v>120</v>
          </cell>
          <cell r="I738" t="str">
            <v>CI</v>
          </cell>
          <cell r="J738">
            <v>7.0000000000000007E-2</v>
          </cell>
        </row>
        <row r="739">
          <cell r="A739" t="str">
            <v>CAP</v>
          </cell>
          <cell r="B739" t="str">
            <v>Hallstrom,Craig A</v>
          </cell>
          <cell r="C739">
            <v>16400</v>
          </cell>
          <cell r="D739" t="str">
            <v>16400</v>
          </cell>
          <cell r="E739" t="str">
            <v>H7 - COMMUNITY LIGHTING SERVICE XXX</v>
          </cell>
          <cell r="F739" t="str">
            <v>Electric Operations</v>
          </cell>
          <cell r="G739" t="str">
            <v>OLD H7 - COMMUNITY LIGHTING SERVICE XXX</v>
          </cell>
          <cell r="H739" t="str">
            <v>120</v>
          </cell>
          <cell r="I739" t="str">
            <v>CL</v>
          </cell>
          <cell r="J739">
            <v>15367.6</v>
          </cell>
          <cell r="K739">
            <v>2534.81</v>
          </cell>
          <cell r="M739">
            <v>215403.02</v>
          </cell>
        </row>
        <row r="740">
          <cell r="A740" t="str">
            <v>CAP</v>
          </cell>
          <cell r="B740" t="str">
            <v>Hallstrom,Craig A</v>
          </cell>
          <cell r="C740">
            <v>16400</v>
          </cell>
          <cell r="D740" t="str">
            <v>16400</v>
          </cell>
          <cell r="E740" t="str">
            <v>H7 - COMMUNITY LIGHTING SERVICE XXX</v>
          </cell>
          <cell r="F740" t="str">
            <v>Electric Operations</v>
          </cell>
          <cell r="G740" t="str">
            <v>OLD H7 - COMMUNITY LIGHTING SERVICE XXX</v>
          </cell>
          <cell r="H740" t="str">
            <v>120</v>
          </cell>
          <cell r="I740" t="str">
            <v>CM</v>
          </cell>
          <cell r="J740">
            <v>115914.82</v>
          </cell>
          <cell r="K740">
            <v>590.82000000000005</v>
          </cell>
        </row>
        <row r="741">
          <cell r="A741" t="str">
            <v>CAP</v>
          </cell>
          <cell r="B741" t="str">
            <v>Hallstrom,Craig A</v>
          </cell>
          <cell r="C741">
            <v>16400</v>
          </cell>
          <cell r="D741" t="str">
            <v>16400</v>
          </cell>
          <cell r="E741" t="str">
            <v>OLD H7 - COMMUNITY LIGHTING SERVICE XXX</v>
          </cell>
          <cell r="F741" t="str">
            <v>Electric Operations</v>
          </cell>
          <cell r="G741" t="str">
            <v>OLD H7 - COMMUNITY LIGHTING SERVICE XXX</v>
          </cell>
          <cell r="H741" t="str">
            <v>120</v>
          </cell>
          <cell r="I741" t="str">
            <v>CM</v>
          </cell>
          <cell r="L741">
            <v>433.42</v>
          </cell>
        </row>
        <row r="742">
          <cell r="A742" t="str">
            <v>CAP</v>
          </cell>
          <cell r="B742" t="str">
            <v>Hallstrom,Craig A</v>
          </cell>
          <cell r="C742">
            <v>16400</v>
          </cell>
          <cell r="D742" t="str">
            <v>16400</v>
          </cell>
          <cell r="E742" t="str">
            <v>H7 - COMMUNITY LIGHTING SERVICE XXX</v>
          </cell>
          <cell r="F742" t="str">
            <v>Electric Operations</v>
          </cell>
          <cell r="G742" t="str">
            <v>OLD H7 - COMMUNITY LIGHTING SERVICE XXX</v>
          </cell>
          <cell r="H742" t="str">
            <v>120</v>
          </cell>
          <cell r="I742" t="str">
            <v>CO</v>
          </cell>
          <cell r="J742">
            <v>-4525</v>
          </cell>
          <cell r="M742">
            <v>0</v>
          </cell>
        </row>
        <row r="743">
          <cell r="A743" t="str">
            <v>CAP</v>
          </cell>
          <cell r="B743" t="str">
            <v>Hallstrom,Craig A</v>
          </cell>
          <cell r="C743">
            <v>16400</v>
          </cell>
          <cell r="D743" t="str">
            <v>16400</v>
          </cell>
          <cell r="E743" t="str">
            <v>H7 - COMMUNITY LIGHTING SERVICE XXX</v>
          </cell>
          <cell r="F743" t="str">
            <v>Electric Operations</v>
          </cell>
          <cell r="G743" t="str">
            <v>OLD H7 - COMMUNITY LIGHTING SERVICE XXX</v>
          </cell>
          <cell r="H743" t="str">
            <v>120</v>
          </cell>
          <cell r="I743" t="str">
            <v>CT</v>
          </cell>
          <cell r="J743">
            <v>6430.7</v>
          </cell>
          <cell r="K743">
            <v>397.62</v>
          </cell>
        </row>
        <row r="744">
          <cell r="A744" t="str">
            <v>O&amp;M</v>
          </cell>
          <cell r="B744" t="str">
            <v>Hallstrom,Craig A</v>
          </cell>
          <cell r="C744">
            <v>16400</v>
          </cell>
          <cell r="D744" t="str">
            <v>16400</v>
          </cell>
          <cell r="E744" t="str">
            <v>H7 - COMMUNITY LIGHTING SERVICE XXX</v>
          </cell>
          <cell r="F744" t="str">
            <v>Electric Operations</v>
          </cell>
          <cell r="G744" t="str">
            <v>OLD H7 - COMMUNITY LIGHTING SERVICE XXX</v>
          </cell>
          <cell r="H744" t="str">
            <v>120</v>
          </cell>
          <cell r="I744" t="str">
            <v>IT</v>
          </cell>
          <cell r="J744">
            <v>41543.410000000003</v>
          </cell>
          <cell r="K744">
            <v>6.12</v>
          </cell>
        </row>
        <row r="745">
          <cell r="A745" t="str">
            <v>O&amp;M</v>
          </cell>
          <cell r="B745" t="str">
            <v>Hallstrom,Craig A</v>
          </cell>
          <cell r="C745">
            <v>16400</v>
          </cell>
          <cell r="D745" t="str">
            <v>16400</v>
          </cell>
          <cell r="E745" t="str">
            <v>OLD H7 - COMMUNITY LIGHTING SERVICE XXX</v>
          </cell>
          <cell r="F745" t="str">
            <v>Electric Operations</v>
          </cell>
          <cell r="G745" t="str">
            <v>OLD H7 - COMMUNITY LIGHTING SERVICE XXX</v>
          </cell>
          <cell r="H745" t="str">
            <v>120</v>
          </cell>
          <cell r="I745" t="str">
            <v>IT</v>
          </cell>
        </row>
        <row r="746">
          <cell r="A746" t="str">
            <v>O&amp;M</v>
          </cell>
          <cell r="B746" t="str">
            <v>Hallstrom,Craig A</v>
          </cell>
          <cell r="C746">
            <v>16400</v>
          </cell>
          <cell r="D746" t="str">
            <v>16400</v>
          </cell>
          <cell r="E746" t="str">
            <v>H7 - COMMUNITY LIGHTING SERVICE XXX</v>
          </cell>
          <cell r="F746" t="str">
            <v>Electric Operations</v>
          </cell>
          <cell r="G746" t="str">
            <v>OLD H7 - COMMUNITY LIGHTING SERVICE XXX</v>
          </cell>
          <cell r="H746" t="str">
            <v>120</v>
          </cell>
          <cell r="I746" t="str">
            <v>LT</v>
          </cell>
          <cell r="J746">
            <v>88263.87</v>
          </cell>
          <cell r="K746">
            <v>30.45</v>
          </cell>
        </row>
        <row r="747">
          <cell r="A747" t="str">
            <v>O&amp;M</v>
          </cell>
          <cell r="B747" t="str">
            <v>Hallstrom,Craig A</v>
          </cell>
          <cell r="C747">
            <v>16400</v>
          </cell>
          <cell r="D747" t="str">
            <v>16400</v>
          </cell>
          <cell r="E747" t="str">
            <v>H7 - COMMUNITY LIGHTING SERVICE XXX</v>
          </cell>
          <cell r="F747" t="str">
            <v>Electric Operations</v>
          </cell>
          <cell r="G747" t="str">
            <v>OLD H7 - COMMUNITY LIGHTING SERVICE XXX</v>
          </cell>
          <cell r="H747" t="str">
            <v>120</v>
          </cell>
          <cell r="I747" t="str">
            <v>MT</v>
          </cell>
          <cell r="J747">
            <v>232161.99</v>
          </cell>
          <cell r="K747">
            <v>99249.14</v>
          </cell>
        </row>
        <row r="748">
          <cell r="A748" t="str">
            <v>O&amp;M</v>
          </cell>
          <cell r="B748" t="str">
            <v>Hallstrom,Craig A</v>
          </cell>
          <cell r="C748">
            <v>16400</v>
          </cell>
          <cell r="D748" t="str">
            <v>16400</v>
          </cell>
          <cell r="E748" t="str">
            <v>OLD H7 - COMMUNITY LIGHTING SERVICE XXX</v>
          </cell>
          <cell r="F748" t="str">
            <v>Electric Operations</v>
          </cell>
          <cell r="G748" t="str">
            <v>OLD H7 - COMMUNITY LIGHTING SERVICE XXX</v>
          </cell>
          <cell r="H748" t="str">
            <v>120</v>
          </cell>
          <cell r="I748" t="str">
            <v>MT</v>
          </cell>
          <cell r="L748">
            <v>42432.39</v>
          </cell>
        </row>
        <row r="749">
          <cell r="A749" t="str">
            <v>O&amp;M</v>
          </cell>
          <cell r="B749" t="str">
            <v>Hallstrom,Craig A</v>
          </cell>
          <cell r="C749">
            <v>16400</v>
          </cell>
          <cell r="D749" t="str">
            <v>16400</v>
          </cell>
          <cell r="E749" t="str">
            <v>H7 - COMMUNITY LIGHTING SERVICE XXX</v>
          </cell>
          <cell r="F749" t="str">
            <v>Electric Operations</v>
          </cell>
          <cell r="G749" t="str">
            <v>OLD H7 - COMMUNITY LIGHTING SERVICE XXX</v>
          </cell>
          <cell r="H749" t="str">
            <v>120</v>
          </cell>
          <cell r="I749" t="str">
            <v>OT</v>
          </cell>
          <cell r="J749">
            <v>3288.72</v>
          </cell>
          <cell r="K749">
            <v>164.32</v>
          </cell>
        </row>
        <row r="750">
          <cell r="A750" t="str">
            <v>O&amp;M</v>
          </cell>
          <cell r="B750" t="str">
            <v>Hallstrom,Craig A</v>
          </cell>
          <cell r="C750">
            <v>16400</v>
          </cell>
          <cell r="D750" t="str">
            <v>16400</v>
          </cell>
          <cell r="E750" t="str">
            <v>H7 - COMMUNITY LIGHTING SERVICE XXX</v>
          </cell>
          <cell r="F750" t="str">
            <v>Electric Operations</v>
          </cell>
          <cell r="G750" t="str">
            <v>OLD H7 - COMMUNITY LIGHTING SERVICE XXX</v>
          </cell>
          <cell r="H750" t="str">
            <v>120</v>
          </cell>
          <cell r="I750" t="str">
            <v>TT</v>
          </cell>
          <cell r="J750">
            <v>9498.59</v>
          </cell>
          <cell r="K750">
            <v>515.69000000000005</v>
          </cell>
        </row>
        <row r="751">
          <cell r="A751" t="str">
            <v>O&amp;M</v>
          </cell>
          <cell r="B751" t="str">
            <v>Kearns, Robert A</v>
          </cell>
          <cell r="C751">
            <v>16405</v>
          </cell>
          <cell r="D751" t="str">
            <v>16405</v>
          </cell>
          <cell r="E751" t="str">
            <v>Mass Ave Transmission - Const</v>
          </cell>
          <cell r="F751" t="str">
            <v>Electric Operations</v>
          </cell>
          <cell r="G751" t="str">
            <v>New Customer South</v>
          </cell>
          <cell r="H751" t="str">
            <v>120</v>
          </cell>
          <cell r="I751" t="str">
            <v>BT</v>
          </cell>
          <cell r="J751">
            <v>9217.86</v>
          </cell>
          <cell r="K751">
            <v>549.01</v>
          </cell>
        </row>
        <row r="752">
          <cell r="A752" t="str">
            <v>O&amp;M</v>
          </cell>
          <cell r="B752" t="str">
            <v>Kearns, Robert A</v>
          </cell>
          <cell r="C752">
            <v>16405</v>
          </cell>
          <cell r="D752" t="str">
            <v>16405</v>
          </cell>
          <cell r="E752" t="str">
            <v>New Customer South</v>
          </cell>
          <cell r="F752" t="str">
            <v>Electric Operations</v>
          </cell>
          <cell r="G752" t="str">
            <v>New Customer South</v>
          </cell>
          <cell r="H752" t="str">
            <v>120</v>
          </cell>
          <cell r="I752" t="str">
            <v>BT</v>
          </cell>
          <cell r="L752">
            <v>1151.25</v>
          </cell>
        </row>
        <row r="753">
          <cell r="A753" t="str">
            <v>CAP</v>
          </cell>
          <cell r="B753" t="str">
            <v>Kearns, Robert A</v>
          </cell>
          <cell r="C753">
            <v>16405</v>
          </cell>
          <cell r="D753" t="str">
            <v>16405</v>
          </cell>
          <cell r="E753" t="str">
            <v>EO Cust Connect Reg Central / South</v>
          </cell>
          <cell r="F753" t="str">
            <v>Electric Operations</v>
          </cell>
          <cell r="G753" t="str">
            <v>New Customer South</v>
          </cell>
          <cell r="H753" t="str">
            <v>120</v>
          </cell>
          <cell r="I753" t="str">
            <v>CB</v>
          </cell>
          <cell r="K753">
            <v>4761.17</v>
          </cell>
          <cell r="M753">
            <v>2583905.2599999998</v>
          </cell>
        </row>
        <row r="754">
          <cell r="A754" t="str">
            <v>CAP</v>
          </cell>
          <cell r="B754" t="str">
            <v>Kearns, Robert A</v>
          </cell>
          <cell r="C754">
            <v>16405</v>
          </cell>
          <cell r="D754" t="str">
            <v>16405</v>
          </cell>
          <cell r="E754" t="str">
            <v>Mass Ave Transmission - Const</v>
          </cell>
          <cell r="F754" t="str">
            <v>Electric Operations</v>
          </cell>
          <cell r="G754" t="str">
            <v>New Customer South</v>
          </cell>
          <cell r="H754" t="str">
            <v>120</v>
          </cell>
          <cell r="I754" t="str">
            <v>CB</v>
          </cell>
          <cell r="J754">
            <v>297372.99</v>
          </cell>
          <cell r="M754">
            <v>1154801.29</v>
          </cell>
        </row>
        <row r="755">
          <cell r="A755" t="str">
            <v>CAP</v>
          </cell>
          <cell r="B755" t="str">
            <v>Kearns, Robert A</v>
          </cell>
          <cell r="C755">
            <v>16405</v>
          </cell>
          <cell r="D755" t="str">
            <v>16405</v>
          </cell>
          <cell r="E755" t="str">
            <v>New Customer South</v>
          </cell>
          <cell r="F755" t="str">
            <v>Electric Operations</v>
          </cell>
          <cell r="G755" t="str">
            <v>New Customer South</v>
          </cell>
          <cell r="H755" t="str">
            <v>120</v>
          </cell>
          <cell r="I755" t="str">
            <v>CB</v>
          </cell>
          <cell r="L755">
            <v>112151.6</v>
          </cell>
          <cell r="M755">
            <v>2227373.6800000002</v>
          </cell>
        </row>
        <row r="756">
          <cell r="A756" t="str">
            <v>CAP</v>
          </cell>
          <cell r="B756" t="str">
            <v>Kearns, Robert A</v>
          </cell>
          <cell r="C756">
            <v>16405</v>
          </cell>
          <cell r="D756" t="str">
            <v>16405</v>
          </cell>
          <cell r="E756" t="str">
            <v>EO Cust Connect Reg Central / South</v>
          </cell>
          <cell r="F756" t="str">
            <v>Electric Operations</v>
          </cell>
          <cell r="G756" t="str">
            <v>New Customer South</v>
          </cell>
          <cell r="H756" t="str">
            <v>120</v>
          </cell>
          <cell r="I756" t="str">
            <v>CI</v>
          </cell>
          <cell r="K756">
            <v>-65577.5</v>
          </cell>
        </row>
        <row r="757">
          <cell r="A757" t="str">
            <v>CAP</v>
          </cell>
          <cell r="B757" t="str">
            <v>Kearns, Robert A</v>
          </cell>
          <cell r="C757">
            <v>16405</v>
          </cell>
          <cell r="D757" t="str">
            <v>16405</v>
          </cell>
          <cell r="E757" t="str">
            <v>Mass Ave Transmission - Const</v>
          </cell>
          <cell r="F757" t="str">
            <v>Electric Operations</v>
          </cell>
          <cell r="G757" t="str">
            <v>New Customer South</v>
          </cell>
          <cell r="H757" t="str">
            <v>120</v>
          </cell>
          <cell r="I757" t="str">
            <v>CI</v>
          </cell>
          <cell r="J757">
            <v>8124958.3300000001</v>
          </cell>
        </row>
        <row r="758">
          <cell r="A758" t="str">
            <v>CAP</v>
          </cell>
          <cell r="B758" t="str">
            <v>Kearns, Robert A</v>
          </cell>
          <cell r="C758">
            <v>16405</v>
          </cell>
          <cell r="D758" t="str">
            <v>16405</v>
          </cell>
          <cell r="E758" t="str">
            <v>New Customer South</v>
          </cell>
          <cell r="F758" t="str">
            <v>Electric Operations</v>
          </cell>
          <cell r="G758" t="str">
            <v>New Customer South</v>
          </cell>
          <cell r="H758" t="str">
            <v>120</v>
          </cell>
          <cell r="I758" t="str">
            <v>CI</v>
          </cell>
          <cell r="L758">
            <v>-1513256.67</v>
          </cell>
        </row>
        <row r="759">
          <cell r="A759" t="str">
            <v>CAP</v>
          </cell>
          <cell r="B759" t="str">
            <v>Kearns, Robert A</v>
          </cell>
          <cell r="C759">
            <v>16405</v>
          </cell>
          <cell r="D759" t="str">
            <v>16405</v>
          </cell>
          <cell r="E759" t="str">
            <v>EO Cust Connect Reg Central / South</v>
          </cell>
          <cell r="F759" t="str">
            <v>Electric Operations</v>
          </cell>
          <cell r="G759" t="str">
            <v>New Customer South</v>
          </cell>
          <cell r="H759" t="str">
            <v>120</v>
          </cell>
          <cell r="I759" t="str">
            <v>CL</v>
          </cell>
          <cell r="K759">
            <v>11068.92</v>
          </cell>
          <cell r="M759">
            <v>798492.53</v>
          </cell>
        </row>
        <row r="760">
          <cell r="A760" t="str">
            <v>CAP</v>
          </cell>
          <cell r="B760" t="str">
            <v>Kearns, Robert A</v>
          </cell>
          <cell r="C760">
            <v>16405</v>
          </cell>
          <cell r="D760" t="str">
            <v>16405</v>
          </cell>
          <cell r="E760" t="str">
            <v>Mass Ave Transmission - Const</v>
          </cell>
          <cell r="F760" t="str">
            <v>Electric Operations</v>
          </cell>
          <cell r="G760" t="str">
            <v>New Customer South</v>
          </cell>
          <cell r="H760" t="str">
            <v>120</v>
          </cell>
          <cell r="I760" t="str">
            <v>CL</v>
          </cell>
          <cell r="J760">
            <v>680272.98</v>
          </cell>
          <cell r="M760">
            <v>1865683.7</v>
          </cell>
        </row>
        <row r="761">
          <cell r="A761" t="str">
            <v>CAP</v>
          </cell>
          <cell r="B761" t="str">
            <v>Kearns, Robert A</v>
          </cell>
          <cell r="C761">
            <v>16405</v>
          </cell>
          <cell r="D761" t="str">
            <v>16405</v>
          </cell>
          <cell r="E761" t="str">
            <v>New Customer South</v>
          </cell>
          <cell r="F761" t="str">
            <v>Electric Operations</v>
          </cell>
          <cell r="G761" t="str">
            <v>New Customer South</v>
          </cell>
          <cell r="H761" t="str">
            <v>120</v>
          </cell>
          <cell r="I761" t="str">
            <v>CL</v>
          </cell>
          <cell r="L761">
            <v>254131.15</v>
          </cell>
          <cell r="M761">
            <v>-1724344.61</v>
          </cell>
        </row>
        <row r="762">
          <cell r="A762" t="str">
            <v>CAP</v>
          </cell>
          <cell r="B762" t="str">
            <v>Kearns, Robert A</v>
          </cell>
          <cell r="C762">
            <v>16405</v>
          </cell>
          <cell r="D762" t="str">
            <v>16405</v>
          </cell>
          <cell r="E762" t="str">
            <v>Mass Ave Transmission - Const</v>
          </cell>
          <cell r="F762" t="str">
            <v>Electric Operations</v>
          </cell>
          <cell r="G762" t="str">
            <v>New Customer South</v>
          </cell>
          <cell r="H762" t="str">
            <v>120</v>
          </cell>
          <cell r="I762" t="str">
            <v>CM</v>
          </cell>
          <cell r="J762">
            <v>160433.45000000001</v>
          </cell>
        </row>
        <row r="763">
          <cell r="A763" t="str">
            <v>CAP</v>
          </cell>
          <cell r="B763" t="str">
            <v>Kearns, Robert A</v>
          </cell>
          <cell r="C763">
            <v>16405</v>
          </cell>
          <cell r="D763" t="str">
            <v>16405</v>
          </cell>
          <cell r="E763" t="str">
            <v>New Customer South</v>
          </cell>
          <cell r="F763" t="str">
            <v>Electric Operations</v>
          </cell>
          <cell r="G763" t="str">
            <v>New Customer South</v>
          </cell>
          <cell r="H763" t="str">
            <v>120</v>
          </cell>
          <cell r="I763" t="str">
            <v>CM</v>
          </cell>
          <cell r="L763">
            <v>-264</v>
          </cell>
        </row>
        <row r="764">
          <cell r="A764" t="str">
            <v>CAP</v>
          </cell>
          <cell r="B764" t="str">
            <v>Kearns, Robert A</v>
          </cell>
          <cell r="C764">
            <v>16405</v>
          </cell>
          <cell r="D764" t="str">
            <v>16405</v>
          </cell>
          <cell r="E764" t="str">
            <v>Mass Ave Transmission - Const</v>
          </cell>
          <cell r="F764" t="str">
            <v>Electric Operations</v>
          </cell>
          <cell r="G764" t="str">
            <v>New Customer South</v>
          </cell>
          <cell r="H764" t="str">
            <v>120</v>
          </cell>
          <cell r="I764" t="str">
            <v>CO</v>
          </cell>
          <cell r="J764">
            <v>160.36000000000001</v>
          </cell>
        </row>
        <row r="765">
          <cell r="A765" t="str">
            <v>CAP</v>
          </cell>
          <cell r="B765" t="str">
            <v>Kearns, Robert A</v>
          </cell>
          <cell r="C765">
            <v>16405</v>
          </cell>
          <cell r="D765" t="str">
            <v>16405</v>
          </cell>
          <cell r="E765" t="str">
            <v>New Customer South</v>
          </cell>
          <cell r="F765" t="str">
            <v>Electric Operations</v>
          </cell>
          <cell r="G765" t="str">
            <v>New Customer South</v>
          </cell>
          <cell r="H765" t="str">
            <v>120</v>
          </cell>
          <cell r="I765" t="str">
            <v>CO</v>
          </cell>
          <cell r="L765">
            <v>-4234</v>
          </cell>
          <cell r="M765">
            <v>874.6</v>
          </cell>
        </row>
        <row r="766">
          <cell r="A766" t="str">
            <v>CAP</v>
          </cell>
          <cell r="B766" t="str">
            <v>Kearns, Robert A</v>
          </cell>
          <cell r="C766">
            <v>16405</v>
          </cell>
          <cell r="D766" t="str">
            <v>16405</v>
          </cell>
          <cell r="E766" t="str">
            <v>EO Cust Connect Reg Central / South</v>
          </cell>
          <cell r="F766" t="str">
            <v>Electric Operations</v>
          </cell>
          <cell r="G766" t="str">
            <v>New Customer South</v>
          </cell>
          <cell r="H766" t="str">
            <v>120</v>
          </cell>
          <cell r="I766" t="str">
            <v>CT</v>
          </cell>
          <cell r="K766">
            <v>0</v>
          </cell>
        </row>
        <row r="767">
          <cell r="A767" t="str">
            <v>CAP</v>
          </cell>
          <cell r="B767" t="str">
            <v>Kearns, Robert A</v>
          </cell>
          <cell r="C767">
            <v>16405</v>
          </cell>
          <cell r="D767" t="str">
            <v>16405</v>
          </cell>
          <cell r="E767" t="str">
            <v>Mass Ave Transmission - Const</v>
          </cell>
          <cell r="F767" t="str">
            <v>Electric Operations</v>
          </cell>
          <cell r="G767" t="str">
            <v>New Customer South</v>
          </cell>
          <cell r="H767" t="str">
            <v>120</v>
          </cell>
          <cell r="I767" t="str">
            <v>CT</v>
          </cell>
          <cell r="J767">
            <v>385871.35</v>
          </cell>
        </row>
        <row r="768">
          <cell r="A768" t="str">
            <v>CAP</v>
          </cell>
          <cell r="B768" t="str">
            <v>Kearns, Robert A</v>
          </cell>
          <cell r="C768">
            <v>16405</v>
          </cell>
          <cell r="D768" t="str">
            <v>16405</v>
          </cell>
          <cell r="E768" t="str">
            <v>New Customer South</v>
          </cell>
          <cell r="F768" t="str">
            <v>Electric Operations</v>
          </cell>
          <cell r="G768" t="str">
            <v>New Customer South</v>
          </cell>
          <cell r="H768" t="str">
            <v>120</v>
          </cell>
          <cell r="I768" t="str">
            <v>CT</v>
          </cell>
          <cell r="L768">
            <v>-719.32</v>
          </cell>
        </row>
        <row r="769">
          <cell r="A769" t="str">
            <v>O&amp;M</v>
          </cell>
          <cell r="B769" t="str">
            <v>Kearns, Robert A</v>
          </cell>
          <cell r="C769">
            <v>16405</v>
          </cell>
          <cell r="D769" t="str">
            <v>16405</v>
          </cell>
          <cell r="E769" t="str">
            <v>Mass Ave Transmission - Const</v>
          </cell>
          <cell r="F769" t="str">
            <v>Electric Operations</v>
          </cell>
          <cell r="G769" t="str">
            <v>New Customer South</v>
          </cell>
          <cell r="H769" t="str">
            <v>120</v>
          </cell>
          <cell r="I769" t="str">
            <v>IT</v>
          </cell>
          <cell r="J769">
            <v>565.03</v>
          </cell>
          <cell r="K769">
            <v>105.03</v>
          </cell>
        </row>
        <row r="770">
          <cell r="A770" t="str">
            <v>O&amp;M</v>
          </cell>
          <cell r="B770" t="str">
            <v>Kearns, Robert A</v>
          </cell>
          <cell r="C770">
            <v>16405</v>
          </cell>
          <cell r="D770" t="str">
            <v>16405</v>
          </cell>
          <cell r="E770" t="str">
            <v>New Customer South</v>
          </cell>
          <cell r="F770" t="str">
            <v>Electric Operations</v>
          </cell>
          <cell r="G770" t="str">
            <v>New Customer South</v>
          </cell>
          <cell r="H770" t="str">
            <v>120</v>
          </cell>
          <cell r="I770" t="str">
            <v>IT</v>
          </cell>
          <cell r="L770">
            <v>716.79</v>
          </cell>
        </row>
        <row r="771">
          <cell r="A771" t="str">
            <v>O&amp;M</v>
          </cell>
          <cell r="B771" t="str">
            <v>Kearns, Robert A</v>
          </cell>
          <cell r="C771">
            <v>16405</v>
          </cell>
          <cell r="D771" t="str">
            <v>16405</v>
          </cell>
          <cell r="E771" t="str">
            <v>Mass Ave Transmission - Const</v>
          </cell>
          <cell r="F771" t="str">
            <v>Electric Operations</v>
          </cell>
          <cell r="G771" t="str">
            <v>New Customer South</v>
          </cell>
          <cell r="H771" t="str">
            <v>120</v>
          </cell>
          <cell r="I771" t="str">
            <v>LT</v>
          </cell>
          <cell r="J771">
            <v>25870.05</v>
          </cell>
          <cell r="K771">
            <v>1568.56</v>
          </cell>
        </row>
        <row r="772">
          <cell r="A772" t="str">
            <v>O&amp;M</v>
          </cell>
          <cell r="B772" t="str">
            <v>Kearns, Robert A</v>
          </cell>
          <cell r="C772">
            <v>16405</v>
          </cell>
          <cell r="D772" t="str">
            <v>16405</v>
          </cell>
          <cell r="E772" t="str">
            <v>New Customer South</v>
          </cell>
          <cell r="F772" t="str">
            <v>Electric Operations</v>
          </cell>
          <cell r="G772" t="str">
            <v>New Customer South</v>
          </cell>
          <cell r="H772" t="str">
            <v>120</v>
          </cell>
          <cell r="I772" t="str">
            <v>LT</v>
          </cell>
          <cell r="L772">
            <v>-6617.04</v>
          </cell>
        </row>
        <row r="773">
          <cell r="A773" t="str">
            <v>O&amp;M</v>
          </cell>
          <cell r="B773" t="str">
            <v>Kearns, Robert A</v>
          </cell>
          <cell r="C773">
            <v>16405</v>
          </cell>
          <cell r="D773" t="str">
            <v>16405</v>
          </cell>
          <cell r="E773" t="str">
            <v>Mass Ave Transmission - Const</v>
          </cell>
          <cell r="F773" t="str">
            <v>Electric Operations</v>
          </cell>
          <cell r="G773" t="str">
            <v>New Customer South</v>
          </cell>
          <cell r="H773" t="str">
            <v>120</v>
          </cell>
          <cell r="I773" t="str">
            <v>MT</v>
          </cell>
          <cell r="J773">
            <v>1778.57</v>
          </cell>
        </row>
        <row r="774">
          <cell r="A774" t="str">
            <v>O&amp;M</v>
          </cell>
          <cell r="B774" t="str">
            <v>Kearns, Robert A</v>
          </cell>
          <cell r="C774">
            <v>16405</v>
          </cell>
          <cell r="D774" t="str">
            <v>16405</v>
          </cell>
          <cell r="E774" t="str">
            <v>New Customer South</v>
          </cell>
          <cell r="F774" t="str">
            <v>Electric Operations</v>
          </cell>
          <cell r="G774" t="str">
            <v>New Customer South</v>
          </cell>
          <cell r="H774" t="str">
            <v>120</v>
          </cell>
          <cell r="I774" t="str">
            <v>MT</v>
          </cell>
          <cell r="L774">
            <v>92.63</v>
          </cell>
        </row>
        <row r="775">
          <cell r="A775" t="str">
            <v>O&amp;M</v>
          </cell>
          <cell r="B775" t="str">
            <v>Kearns, Robert A</v>
          </cell>
          <cell r="C775">
            <v>16405</v>
          </cell>
          <cell r="D775" t="str">
            <v>16405</v>
          </cell>
          <cell r="E775" t="str">
            <v>New Customer South</v>
          </cell>
          <cell r="F775" t="str">
            <v>Electric Operations</v>
          </cell>
          <cell r="G775" t="str">
            <v>New Customer South</v>
          </cell>
          <cell r="H775" t="str">
            <v>120</v>
          </cell>
          <cell r="I775" t="str">
            <v>OT</v>
          </cell>
          <cell r="L775">
            <v>342.93</v>
          </cell>
        </row>
        <row r="776">
          <cell r="A776" t="str">
            <v>O&amp;M</v>
          </cell>
          <cell r="B776" t="str">
            <v>Kearns, Robert A</v>
          </cell>
          <cell r="C776">
            <v>16405</v>
          </cell>
          <cell r="D776" t="str">
            <v>16405</v>
          </cell>
          <cell r="E776" t="str">
            <v>Mass Ave Transmission - Const</v>
          </cell>
          <cell r="F776" t="str">
            <v>Electric Operations</v>
          </cell>
          <cell r="G776" t="str">
            <v>New Customer South</v>
          </cell>
          <cell r="H776" t="str">
            <v>120</v>
          </cell>
          <cell r="I776" t="str">
            <v>TT</v>
          </cell>
          <cell r="J776">
            <v>5186.92</v>
          </cell>
          <cell r="K776">
            <v>126.05</v>
          </cell>
          <cell r="M776">
            <v>-16.86</v>
          </cell>
        </row>
        <row r="777">
          <cell r="A777" t="str">
            <v>O&amp;M</v>
          </cell>
          <cell r="C777">
            <v>16410</v>
          </cell>
          <cell r="D777" t="str">
            <v>16410</v>
          </cell>
          <cell r="E777" t="str">
            <v>Somerville Transmission - Const</v>
          </cell>
          <cell r="H777" t="str">
            <v>120</v>
          </cell>
          <cell r="I777" t="str">
            <v>BT</v>
          </cell>
          <cell r="J777">
            <v>2785.6</v>
          </cell>
          <cell r="M777">
            <v>84.59</v>
          </cell>
        </row>
        <row r="778">
          <cell r="A778" t="str">
            <v>CAP</v>
          </cell>
          <cell r="C778">
            <v>16410</v>
          </cell>
          <cell r="D778" t="str">
            <v>16410</v>
          </cell>
          <cell r="E778" t="str">
            <v>Somerville Transmission - Const</v>
          </cell>
          <cell r="H778" t="str">
            <v>120</v>
          </cell>
          <cell r="I778" t="str">
            <v>CB</v>
          </cell>
          <cell r="J778">
            <v>111282.44</v>
          </cell>
          <cell r="K778">
            <v>18097.38</v>
          </cell>
          <cell r="L778">
            <v>41774.230000000003</v>
          </cell>
          <cell r="M778">
            <v>-249156.52</v>
          </cell>
        </row>
        <row r="779">
          <cell r="A779" t="str">
            <v>CAP</v>
          </cell>
          <cell r="C779">
            <v>16410</v>
          </cell>
          <cell r="D779" t="str">
            <v>16410</v>
          </cell>
          <cell r="E779" t="str">
            <v>Somerville Transmission - Const</v>
          </cell>
          <cell r="H779" t="str">
            <v>120</v>
          </cell>
          <cell r="I779" t="str">
            <v>CI</v>
          </cell>
          <cell r="J779">
            <v>781584.88</v>
          </cell>
          <cell r="K779">
            <v>336</v>
          </cell>
          <cell r="L779">
            <v>25396.15</v>
          </cell>
        </row>
        <row r="780">
          <cell r="A780" t="str">
            <v>CAP</v>
          </cell>
          <cell r="C780">
            <v>16410</v>
          </cell>
          <cell r="D780" t="str">
            <v>16410</v>
          </cell>
          <cell r="E780" t="str">
            <v>Somerville Transmission - Const</v>
          </cell>
          <cell r="H780" t="str">
            <v>120</v>
          </cell>
          <cell r="I780" t="str">
            <v>CL</v>
          </cell>
          <cell r="J780">
            <v>254736.32</v>
          </cell>
          <cell r="K780">
            <v>41191.980000000003</v>
          </cell>
          <cell r="L780">
            <v>94869.8</v>
          </cell>
          <cell r="M780">
            <v>279768.19</v>
          </cell>
        </row>
        <row r="781">
          <cell r="A781" t="str">
            <v>CAP</v>
          </cell>
          <cell r="C781">
            <v>16410</v>
          </cell>
          <cell r="D781" t="str">
            <v>16410</v>
          </cell>
          <cell r="E781" t="str">
            <v>Somerville Transmission - Const</v>
          </cell>
          <cell r="H781" t="str">
            <v>120</v>
          </cell>
          <cell r="I781" t="str">
            <v>CM</v>
          </cell>
          <cell r="J781">
            <v>61591.23</v>
          </cell>
          <cell r="L781">
            <v>3870</v>
          </cell>
        </row>
        <row r="782">
          <cell r="A782" t="str">
            <v>CAP</v>
          </cell>
          <cell r="C782">
            <v>16410</v>
          </cell>
          <cell r="D782" t="str">
            <v>16410</v>
          </cell>
          <cell r="E782" t="str">
            <v>Somerville Transmission - Const</v>
          </cell>
          <cell r="H782" t="str">
            <v>120</v>
          </cell>
          <cell r="I782" t="str">
            <v>CO</v>
          </cell>
          <cell r="L782">
            <v>1220.95</v>
          </cell>
        </row>
        <row r="783">
          <cell r="A783" t="str">
            <v>CAP</v>
          </cell>
          <cell r="C783">
            <v>16410</v>
          </cell>
          <cell r="D783" t="str">
            <v>16410</v>
          </cell>
          <cell r="E783" t="str">
            <v>Somerville Transmission - Const</v>
          </cell>
          <cell r="H783" t="str">
            <v>120</v>
          </cell>
          <cell r="I783" t="str">
            <v>CT</v>
          </cell>
          <cell r="J783">
            <v>121009.03</v>
          </cell>
          <cell r="K783">
            <v>12402.71</v>
          </cell>
          <cell r="L783">
            <v>19608.060000000001</v>
          </cell>
        </row>
        <row r="784">
          <cell r="A784" t="str">
            <v>O&amp;M</v>
          </cell>
          <cell r="C784">
            <v>16410</v>
          </cell>
          <cell r="D784" t="str">
            <v>16410</v>
          </cell>
          <cell r="E784" t="str">
            <v>Somerville Transmission - Const</v>
          </cell>
          <cell r="H784" t="str">
            <v>120</v>
          </cell>
          <cell r="I784" t="str">
            <v>IT</v>
          </cell>
          <cell r="J784">
            <v>68.06</v>
          </cell>
          <cell r="L784">
            <v>765.8</v>
          </cell>
        </row>
        <row r="785">
          <cell r="A785" t="str">
            <v>O&amp;M</v>
          </cell>
          <cell r="C785">
            <v>16410</v>
          </cell>
          <cell r="D785" t="str">
            <v>16410</v>
          </cell>
          <cell r="E785" t="str">
            <v>Somerville Transmission - Const</v>
          </cell>
          <cell r="H785" t="str">
            <v>120</v>
          </cell>
          <cell r="I785" t="str">
            <v>LT</v>
          </cell>
          <cell r="J785">
            <v>7958.86</v>
          </cell>
        </row>
        <row r="786">
          <cell r="A786" t="str">
            <v>O&amp;M</v>
          </cell>
          <cell r="C786">
            <v>16410</v>
          </cell>
          <cell r="D786" t="str">
            <v>16410</v>
          </cell>
          <cell r="E786" t="str">
            <v>Somerville Transmission - Const</v>
          </cell>
          <cell r="H786" t="str">
            <v>120</v>
          </cell>
          <cell r="I786" t="str">
            <v>TT</v>
          </cell>
          <cell r="J786">
            <v>697.68</v>
          </cell>
        </row>
        <row r="787">
          <cell r="A787" t="str">
            <v>O&amp;M</v>
          </cell>
          <cell r="C787">
            <v>16420</v>
          </cell>
          <cell r="D787" t="str">
            <v>16420</v>
          </cell>
          <cell r="E787" t="str">
            <v>Cambridge Distribution -Const</v>
          </cell>
          <cell r="H787" t="str">
            <v>120</v>
          </cell>
          <cell r="I787" t="str">
            <v>BT</v>
          </cell>
          <cell r="J787">
            <v>274.74</v>
          </cell>
          <cell r="K787">
            <v>38.909999999999997</v>
          </cell>
          <cell r="M787">
            <v>103.16</v>
          </cell>
        </row>
        <row r="788">
          <cell r="A788" t="str">
            <v>CAP</v>
          </cell>
          <cell r="C788">
            <v>16420</v>
          </cell>
          <cell r="D788" t="str">
            <v>16420</v>
          </cell>
          <cell r="E788" t="str">
            <v>Cambridge Distribution -Const</v>
          </cell>
          <cell r="H788" t="str">
            <v>120</v>
          </cell>
          <cell r="I788" t="str">
            <v>CB</v>
          </cell>
          <cell r="J788">
            <v>837.17</v>
          </cell>
          <cell r="K788">
            <v>2281.04</v>
          </cell>
          <cell r="L788">
            <v>38.729999999999997</v>
          </cell>
          <cell r="M788">
            <v>423105.2</v>
          </cell>
        </row>
        <row r="789">
          <cell r="A789" t="str">
            <v>CAP</v>
          </cell>
          <cell r="C789">
            <v>16420</v>
          </cell>
          <cell r="D789" t="str">
            <v>16420</v>
          </cell>
          <cell r="E789" t="str">
            <v>Cambridge Distribution -Const</v>
          </cell>
          <cell r="H789" t="str">
            <v>120</v>
          </cell>
          <cell r="I789" t="str">
            <v>CI</v>
          </cell>
          <cell r="J789">
            <v>96941.89</v>
          </cell>
          <cell r="K789">
            <v>24955.62</v>
          </cell>
        </row>
        <row r="790">
          <cell r="A790" t="str">
            <v>CAP</v>
          </cell>
          <cell r="C790">
            <v>16420</v>
          </cell>
          <cell r="D790" t="str">
            <v>16420</v>
          </cell>
          <cell r="E790" t="str">
            <v>Cambridge Distribution -Const</v>
          </cell>
          <cell r="H790" t="str">
            <v>120</v>
          </cell>
          <cell r="I790" t="str">
            <v>CL</v>
          </cell>
          <cell r="J790">
            <v>1902.76</v>
          </cell>
          <cell r="K790">
            <v>5209.5</v>
          </cell>
          <cell r="L790">
            <v>142.56</v>
          </cell>
        </row>
        <row r="791">
          <cell r="A791" t="str">
            <v>CAP</v>
          </cell>
          <cell r="C791">
            <v>16420</v>
          </cell>
          <cell r="D791" t="str">
            <v>16420</v>
          </cell>
          <cell r="E791" t="str">
            <v>Cambridge Distribution -Const</v>
          </cell>
          <cell r="H791" t="str">
            <v>120</v>
          </cell>
          <cell r="I791" t="str">
            <v>CT</v>
          </cell>
          <cell r="K791">
            <v>951.4</v>
          </cell>
        </row>
        <row r="792">
          <cell r="A792" t="str">
            <v>O&amp;M</v>
          </cell>
          <cell r="C792">
            <v>16420</v>
          </cell>
          <cell r="D792" t="str">
            <v>16420</v>
          </cell>
          <cell r="E792" t="str">
            <v>Cambridge Distribution -Const</v>
          </cell>
          <cell r="H792" t="str">
            <v>120</v>
          </cell>
          <cell r="I792" t="str">
            <v>LT</v>
          </cell>
          <cell r="J792">
            <v>914.95</v>
          </cell>
          <cell r="K792">
            <v>112.5</v>
          </cell>
        </row>
        <row r="793">
          <cell r="A793" t="str">
            <v>O&amp;M</v>
          </cell>
          <cell r="C793">
            <v>16420</v>
          </cell>
          <cell r="D793" t="str">
            <v>16420</v>
          </cell>
          <cell r="E793" t="str">
            <v>Cambridge Distribution -Const</v>
          </cell>
          <cell r="H793" t="str">
            <v>120</v>
          </cell>
          <cell r="I793" t="str">
            <v>TT</v>
          </cell>
          <cell r="J793">
            <v>41.55</v>
          </cell>
        </row>
        <row r="794">
          <cell r="A794" t="str">
            <v>O&amp;M</v>
          </cell>
          <cell r="C794">
            <v>16425</v>
          </cell>
          <cell r="D794" t="str">
            <v>16425</v>
          </cell>
          <cell r="E794" t="str">
            <v>Cambridge Transmission - Const</v>
          </cell>
          <cell r="H794" t="str">
            <v>120</v>
          </cell>
          <cell r="I794" t="str">
            <v>BT</v>
          </cell>
          <cell r="J794">
            <v>791.68</v>
          </cell>
          <cell r="K794">
            <v>44.09</v>
          </cell>
        </row>
        <row r="795">
          <cell r="A795" t="str">
            <v>O&amp;M</v>
          </cell>
          <cell r="C795">
            <v>16425</v>
          </cell>
          <cell r="D795" t="str">
            <v>16425</v>
          </cell>
          <cell r="E795" t="str">
            <v>OLD Cambridge Transmission - Const</v>
          </cell>
          <cell r="H795" t="str">
            <v>120</v>
          </cell>
          <cell r="I795" t="str">
            <v>BT</v>
          </cell>
          <cell r="L795">
            <v>35.5</v>
          </cell>
        </row>
        <row r="796">
          <cell r="A796" t="str">
            <v>CAP</v>
          </cell>
          <cell r="C796">
            <v>16425</v>
          </cell>
          <cell r="D796" t="str">
            <v>16425</v>
          </cell>
          <cell r="E796" t="str">
            <v>Cambridge Transmission - Const</v>
          </cell>
          <cell r="H796" t="str">
            <v>120</v>
          </cell>
          <cell r="I796" t="str">
            <v>CB</v>
          </cell>
          <cell r="J796">
            <v>583.75</v>
          </cell>
          <cell r="K796">
            <v>0</v>
          </cell>
        </row>
        <row r="797">
          <cell r="A797" t="str">
            <v>CAP</v>
          </cell>
          <cell r="C797">
            <v>16425</v>
          </cell>
          <cell r="D797" t="str">
            <v>16425</v>
          </cell>
          <cell r="E797" t="str">
            <v>Cambridge Transmission - Const</v>
          </cell>
          <cell r="H797" t="str">
            <v>120</v>
          </cell>
          <cell r="I797" t="str">
            <v>CL</v>
          </cell>
          <cell r="J797">
            <v>1326.72</v>
          </cell>
          <cell r="K797">
            <v>0</v>
          </cell>
        </row>
        <row r="798">
          <cell r="A798" t="str">
            <v>CAP</v>
          </cell>
          <cell r="C798">
            <v>16425</v>
          </cell>
          <cell r="D798" t="str">
            <v>16425</v>
          </cell>
          <cell r="E798" t="str">
            <v>Cambridge Transmission - Const</v>
          </cell>
          <cell r="H798" t="str">
            <v>120</v>
          </cell>
          <cell r="I798" t="str">
            <v>CT</v>
          </cell>
          <cell r="J798">
            <v>777.87</v>
          </cell>
          <cell r="K798">
            <v>70.849999999999994</v>
          </cell>
        </row>
        <row r="799">
          <cell r="A799" t="str">
            <v>O&amp;M</v>
          </cell>
          <cell r="C799">
            <v>16425</v>
          </cell>
          <cell r="D799" t="str">
            <v>16425</v>
          </cell>
          <cell r="E799" t="str">
            <v>Cambridge Transmission - Const</v>
          </cell>
          <cell r="H799" t="str">
            <v>120</v>
          </cell>
          <cell r="I799" t="str">
            <v>IT</v>
          </cell>
          <cell r="J799">
            <v>9.75</v>
          </cell>
        </row>
        <row r="800">
          <cell r="A800" t="str">
            <v>O&amp;M</v>
          </cell>
          <cell r="C800">
            <v>16425</v>
          </cell>
          <cell r="D800" t="str">
            <v>16425</v>
          </cell>
          <cell r="E800" t="str">
            <v>Cambridge Transmission - Const</v>
          </cell>
          <cell r="H800" t="str">
            <v>120</v>
          </cell>
          <cell r="I800" t="str">
            <v>LT</v>
          </cell>
          <cell r="J800">
            <v>2202.87</v>
          </cell>
          <cell r="K800">
            <v>147.54</v>
          </cell>
        </row>
        <row r="801">
          <cell r="A801" t="str">
            <v>O&amp;M</v>
          </cell>
          <cell r="C801">
            <v>16425</v>
          </cell>
          <cell r="D801" t="str">
            <v>16425</v>
          </cell>
          <cell r="E801" t="str">
            <v>OLD Cambridge Transmission - Const</v>
          </cell>
          <cell r="H801" t="str">
            <v>120</v>
          </cell>
          <cell r="I801" t="str">
            <v>LT</v>
          </cell>
          <cell r="L801">
            <v>101.45</v>
          </cell>
        </row>
        <row r="802">
          <cell r="A802" t="str">
            <v>O&amp;M</v>
          </cell>
          <cell r="C802">
            <v>16425</v>
          </cell>
          <cell r="D802" t="str">
            <v>16425</v>
          </cell>
          <cell r="E802" t="str">
            <v>Cambridge Transmission - Const</v>
          </cell>
          <cell r="H802" t="str">
            <v>120</v>
          </cell>
          <cell r="I802" t="str">
            <v>TT</v>
          </cell>
          <cell r="J802">
            <v>162.54</v>
          </cell>
          <cell r="K802">
            <v>107.94</v>
          </cell>
          <cell r="M802">
            <v>0</v>
          </cell>
        </row>
        <row r="803">
          <cell r="A803" t="str">
            <v>O&amp;M</v>
          </cell>
          <cell r="B803" t="str">
            <v>Andreas,Philip B</v>
          </cell>
          <cell r="C803">
            <v>16430</v>
          </cell>
          <cell r="D803" t="str">
            <v>16430</v>
          </cell>
          <cell r="E803" t="str">
            <v>Planning &amp; Scheduling South</v>
          </cell>
          <cell r="F803" t="str">
            <v>Electric Operations</v>
          </cell>
          <cell r="G803" t="str">
            <v>Planning &amp; Scheduling South</v>
          </cell>
          <cell r="H803" t="str">
            <v>120</v>
          </cell>
          <cell r="I803" t="str">
            <v>BT</v>
          </cell>
          <cell r="L803">
            <v>1895.05</v>
          </cell>
        </row>
        <row r="804">
          <cell r="A804" t="str">
            <v>O&amp;M</v>
          </cell>
          <cell r="B804" t="str">
            <v>Andreas,Philip B</v>
          </cell>
          <cell r="C804">
            <v>16430</v>
          </cell>
          <cell r="D804" t="str">
            <v>16430</v>
          </cell>
          <cell r="E804" t="str">
            <v>Construction Mgr NB, Plym, Cape</v>
          </cell>
          <cell r="F804" t="str">
            <v>Electric Operations</v>
          </cell>
          <cell r="G804" t="str">
            <v>Planning &amp; Scheduling South</v>
          </cell>
          <cell r="H804" t="str">
            <v>120</v>
          </cell>
          <cell r="I804" t="str">
            <v>IT</v>
          </cell>
          <cell r="K804">
            <v>539.5</v>
          </cell>
        </row>
        <row r="805">
          <cell r="A805" t="str">
            <v>O&amp;M</v>
          </cell>
          <cell r="B805" t="str">
            <v>Andreas,Philip B</v>
          </cell>
          <cell r="C805">
            <v>16430</v>
          </cell>
          <cell r="D805" t="str">
            <v>16430</v>
          </cell>
          <cell r="E805" t="str">
            <v>Planning &amp; Scheduling South</v>
          </cell>
          <cell r="F805" t="str">
            <v>Electric Operations</v>
          </cell>
          <cell r="G805" t="str">
            <v>Planning &amp; Scheduling South</v>
          </cell>
          <cell r="H805" t="str">
            <v>120</v>
          </cell>
          <cell r="I805" t="str">
            <v>IT</v>
          </cell>
          <cell r="L805">
            <v>1973.83</v>
          </cell>
        </row>
        <row r="806">
          <cell r="A806" t="str">
            <v>O&amp;M</v>
          </cell>
          <cell r="B806" t="str">
            <v>Andreas,Philip B</v>
          </cell>
          <cell r="C806">
            <v>16430</v>
          </cell>
          <cell r="D806" t="str">
            <v>16430</v>
          </cell>
          <cell r="E806" t="str">
            <v>Planning &amp; Scheduling South</v>
          </cell>
          <cell r="F806" t="str">
            <v>Electric Operations</v>
          </cell>
          <cell r="G806" t="str">
            <v>Planning &amp; Scheduling South</v>
          </cell>
          <cell r="H806" t="str">
            <v>120</v>
          </cell>
          <cell r="I806" t="str">
            <v>LT</v>
          </cell>
          <cell r="L806">
            <v>947.16</v>
          </cell>
        </row>
        <row r="807">
          <cell r="A807" t="str">
            <v>O&amp;M</v>
          </cell>
          <cell r="B807" t="str">
            <v>Andreas,Philip B</v>
          </cell>
          <cell r="C807">
            <v>16430</v>
          </cell>
          <cell r="D807" t="str">
            <v>16430</v>
          </cell>
          <cell r="E807" t="str">
            <v>Planning &amp; Scheduling South</v>
          </cell>
          <cell r="F807" t="str">
            <v>Electric Operations</v>
          </cell>
          <cell r="G807" t="str">
            <v>Planning &amp; Scheduling South</v>
          </cell>
          <cell r="H807" t="str">
            <v>120</v>
          </cell>
          <cell r="I807" t="str">
            <v>OT</v>
          </cell>
          <cell r="L807">
            <v>0</v>
          </cell>
        </row>
        <row r="808">
          <cell r="A808" t="str">
            <v>O&amp;M</v>
          </cell>
          <cell r="B808" t="str">
            <v>Andreas,Philip B</v>
          </cell>
          <cell r="C808">
            <v>16430</v>
          </cell>
          <cell r="D808" t="str">
            <v>16430</v>
          </cell>
          <cell r="E808" t="str">
            <v>Planning &amp; Scheduling South</v>
          </cell>
          <cell r="F808" t="str">
            <v>Electric Operations</v>
          </cell>
          <cell r="G808" t="str">
            <v>Planning &amp; Scheduling South</v>
          </cell>
          <cell r="H808" t="str">
            <v>120</v>
          </cell>
          <cell r="I808" t="str">
            <v>TT</v>
          </cell>
          <cell r="L808">
            <v>0</v>
          </cell>
        </row>
        <row r="809">
          <cell r="A809" t="str">
            <v>O&amp;M</v>
          </cell>
          <cell r="C809">
            <v>16435</v>
          </cell>
          <cell r="D809" t="str">
            <v>16435</v>
          </cell>
          <cell r="E809" t="str">
            <v>Distribution  Construction New Bedford</v>
          </cell>
          <cell r="H809" t="str">
            <v>120</v>
          </cell>
          <cell r="I809" t="str">
            <v>IT</v>
          </cell>
          <cell r="J809">
            <v>2019.75</v>
          </cell>
        </row>
        <row r="810">
          <cell r="A810" t="str">
            <v>O&amp;M</v>
          </cell>
          <cell r="C810">
            <v>16440</v>
          </cell>
          <cell r="D810" t="str">
            <v>16440</v>
          </cell>
          <cell r="E810" t="str">
            <v>Distribution  Construction  Plymouth</v>
          </cell>
          <cell r="H810" t="str">
            <v>120</v>
          </cell>
          <cell r="I810" t="str">
            <v>BT</v>
          </cell>
          <cell r="J810">
            <v>19.41</v>
          </cell>
        </row>
        <row r="811">
          <cell r="A811" t="str">
            <v>CAP</v>
          </cell>
          <cell r="C811">
            <v>16440</v>
          </cell>
          <cell r="D811" t="str">
            <v>16440</v>
          </cell>
          <cell r="E811" t="str">
            <v>Distribution  Construction  Plymouth</v>
          </cell>
          <cell r="H811" t="str">
            <v>120</v>
          </cell>
          <cell r="I811" t="str">
            <v>CB</v>
          </cell>
          <cell r="J811">
            <v>98.6</v>
          </cell>
        </row>
        <row r="812">
          <cell r="A812" t="str">
            <v>CAP</v>
          </cell>
          <cell r="C812">
            <v>16440</v>
          </cell>
          <cell r="D812" t="str">
            <v>16440</v>
          </cell>
          <cell r="E812" t="str">
            <v>Distribution  Construction  Plymouth</v>
          </cell>
          <cell r="H812" t="str">
            <v>120</v>
          </cell>
          <cell r="I812" t="str">
            <v>CL</v>
          </cell>
          <cell r="J812">
            <v>224.08</v>
          </cell>
          <cell r="M812">
            <v>592.83000000000004</v>
          </cell>
        </row>
        <row r="813">
          <cell r="A813" t="str">
            <v>O&amp;M</v>
          </cell>
          <cell r="C813">
            <v>16440</v>
          </cell>
          <cell r="D813" t="str">
            <v>16440</v>
          </cell>
          <cell r="E813" t="str">
            <v>Distribution  Construction  Plymouth</v>
          </cell>
          <cell r="H813" t="str">
            <v>120</v>
          </cell>
          <cell r="I813" t="str">
            <v>IT</v>
          </cell>
          <cell r="J813">
            <v>2019.85</v>
          </cell>
        </row>
        <row r="814">
          <cell r="A814" t="str">
            <v>O&amp;M</v>
          </cell>
          <cell r="C814">
            <v>16440</v>
          </cell>
          <cell r="D814" t="str">
            <v>16440</v>
          </cell>
          <cell r="E814" t="str">
            <v>Distribution  Construction  Plymouth</v>
          </cell>
          <cell r="H814" t="str">
            <v>120</v>
          </cell>
          <cell r="I814" t="str">
            <v>LT</v>
          </cell>
          <cell r="J814">
            <v>58.3</v>
          </cell>
        </row>
        <row r="815">
          <cell r="A815" t="str">
            <v>O&amp;M</v>
          </cell>
          <cell r="C815">
            <v>16440</v>
          </cell>
          <cell r="D815" t="str">
            <v>16440</v>
          </cell>
          <cell r="E815" t="str">
            <v>Distribution  Construction  Plymouth</v>
          </cell>
          <cell r="H815" t="str">
            <v>120</v>
          </cell>
          <cell r="I815" t="str">
            <v>TT</v>
          </cell>
          <cell r="K815">
            <v>162.4</v>
          </cell>
        </row>
        <row r="816">
          <cell r="A816" t="str">
            <v>O&amp;M</v>
          </cell>
          <cell r="C816">
            <v>16445</v>
          </cell>
          <cell r="D816" t="str">
            <v>16445</v>
          </cell>
          <cell r="E816" t="str">
            <v>Distribution  Construction Cape and Vineyard</v>
          </cell>
          <cell r="H816" t="str">
            <v>120</v>
          </cell>
          <cell r="I816" t="str">
            <v>BT</v>
          </cell>
        </row>
        <row r="817">
          <cell r="A817" t="str">
            <v>O&amp;M</v>
          </cell>
          <cell r="C817">
            <v>16445</v>
          </cell>
          <cell r="D817" t="str">
            <v>16445</v>
          </cell>
          <cell r="E817" t="str">
            <v>Distribution  Construction Cape and Vineyard</v>
          </cell>
          <cell r="H817" t="str">
            <v>120</v>
          </cell>
          <cell r="I817" t="str">
            <v>IT</v>
          </cell>
          <cell r="J817">
            <v>240</v>
          </cell>
        </row>
        <row r="818">
          <cell r="A818" t="str">
            <v>O&amp;M</v>
          </cell>
          <cell r="C818">
            <v>16445</v>
          </cell>
          <cell r="D818" t="str">
            <v>16445</v>
          </cell>
          <cell r="E818" t="str">
            <v>Distribution  Construction Cape and Vineyard</v>
          </cell>
          <cell r="H818" t="str">
            <v>120</v>
          </cell>
          <cell r="I818" t="str">
            <v>LT</v>
          </cell>
        </row>
        <row r="819">
          <cell r="A819" t="str">
            <v>O&amp;M</v>
          </cell>
          <cell r="C819">
            <v>16450</v>
          </cell>
          <cell r="D819" t="str">
            <v>16450</v>
          </cell>
          <cell r="E819" t="str">
            <v>Transmission Construction New Bedford</v>
          </cell>
          <cell r="H819" t="str">
            <v>120</v>
          </cell>
          <cell r="I819" t="str">
            <v>BT</v>
          </cell>
          <cell r="J819">
            <v>100.27</v>
          </cell>
        </row>
        <row r="820">
          <cell r="A820" t="str">
            <v>CAP</v>
          </cell>
          <cell r="C820">
            <v>16450</v>
          </cell>
          <cell r="D820" t="str">
            <v>16450</v>
          </cell>
          <cell r="E820" t="str">
            <v>Transmission Construction New Bedford</v>
          </cell>
          <cell r="H820" t="str">
            <v>120</v>
          </cell>
          <cell r="I820" t="str">
            <v>CB</v>
          </cell>
          <cell r="J820">
            <v>3962.09</v>
          </cell>
          <cell r="K820">
            <v>2691.44</v>
          </cell>
          <cell r="L820">
            <v>110.28</v>
          </cell>
        </row>
        <row r="821">
          <cell r="A821" t="str">
            <v>CAP</v>
          </cell>
          <cell r="C821">
            <v>16450</v>
          </cell>
          <cell r="D821" t="str">
            <v>16450</v>
          </cell>
          <cell r="E821" t="str">
            <v>Transmission Construction New Bedford</v>
          </cell>
          <cell r="H821" t="str">
            <v>120</v>
          </cell>
          <cell r="I821" t="str">
            <v>CI</v>
          </cell>
          <cell r="J821">
            <v>54.07</v>
          </cell>
          <cell r="L821">
            <v>9.25</v>
          </cell>
        </row>
        <row r="822">
          <cell r="A822" t="str">
            <v>CAP</v>
          </cell>
          <cell r="C822">
            <v>16450</v>
          </cell>
          <cell r="D822" t="str">
            <v>16450</v>
          </cell>
          <cell r="E822" t="str">
            <v>Transmission Construction New Bedford</v>
          </cell>
          <cell r="H822" t="str">
            <v>120</v>
          </cell>
          <cell r="I822" t="str">
            <v>CL</v>
          </cell>
          <cell r="J822">
            <v>9004.89</v>
          </cell>
          <cell r="K822">
            <v>6117.05</v>
          </cell>
          <cell r="L822">
            <v>250.62</v>
          </cell>
        </row>
        <row r="823">
          <cell r="A823" t="str">
            <v>CAP</v>
          </cell>
          <cell r="C823">
            <v>16450</v>
          </cell>
          <cell r="D823" t="str">
            <v>16450</v>
          </cell>
          <cell r="E823" t="str">
            <v>Transmission Construction New Bedford</v>
          </cell>
          <cell r="H823" t="str">
            <v>120</v>
          </cell>
          <cell r="I823" t="str">
            <v>CM</v>
          </cell>
          <cell r="L823">
            <v>900.8</v>
          </cell>
        </row>
        <row r="824">
          <cell r="A824" t="str">
            <v>CAP</v>
          </cell>
          <cell r="C824">
            <v>16450</v>
          </cell>
          <cell r="D824" t="str">
            <v>16450</v>
          </cell>
          <cell r="E824" t="str">
            <v>Transmission Construction New Bedford</v>
          </cell>
          <cell r="H824" t="str">
            <v>120</v>
          </cell>
          <cell r="I824" t="str">
            <v>CT</v>
          </cell>
          <cell r="J824">
            <v>4028.62</v>
          </cell>
          <cell r="K824">
            <v>705.57</v>
          </cell>
        </row>
        <row r="825">
          <cell r="A825" t="str">
            <v>O&amp;M</v>
          </cell>
          <cell r="C825">
            <v>16450</v>
          </cell>
          <cell r="D825" t="str">
            <v>16450</v>
          </cell>
          <cell r="E825" t="str">
            <v>Transmission Construction New Bedford</v>
          </cell>
          <cell r="H825" t="str">
            <v>120</v>
          </cell>
          <cell r="I825" t="str">
            <v>LT</v>
          </cell>
          <cell r="J825">
            <v>286.48</v>
          </cell>
        </row>
        <row r="826">
          <cell r="A826" t="str">
            <v>O&amp;M</v>
          </cell>
          <cell r="C826">
            <v>16450</v>
          </cell>
          <cell r="D826" t="str">
            <v>16450</v>
          </cell>
          <cell r="E826" t="str">
            <v>Transmission Construction New Bedford</v>
          </cell>
          <cell r="H826" t="str">
            <v>120</v>
          </cell>
          <cell r="I826" t="str">
            <v>TT</v>
          </cell>
          <cell r="J826">
            <v>429.72</v>
          </cell>
        </row>
        <row r="827">
          <cell r="A827" t="str">
            <v>O&amp;M</v>
          </cell>
          <cell r="C827">
            <v>16465</v>
          </cell>
          <cell r="D827" t="str">
            <v>16465</v>
          </cell>
          <cell r="E827" t="str">
            <v>Construction Mgr Fram, Wlp, Wlt</v>
          </cell>
          <cell r="H827" t="str">
            <v>120</v>
          </cell>
          <cell r="I827" t="str">
            <v>BT</v>
          </cell>
          <cell r="J827">
            <v>54644.51</v>
          </cell>
          <cell r="K827">
            <v>5194.04</v>
          </cell>
        </row>
        <row r="828">
          <cell r="A828" t="str">
            <v>O&amp;M</v>
          </cell>
          <cell r="C828">
            <v>16465</v>
          </cell>
          <cell r="D828" t="str">
            <v>16465</v>
          </cell>
          <cell r="E828" t="str">
            <v>OLD Construction Mgr Fram, Wlp, Wlt</v>
          </cell>
          <cell r="H828" t="str">
            <v>120</v>
          </cell>
          <cell r="I828" t="str">
            <v>BT</v>
          </cell>
          <cell r="L828">
            <v>-20.29</v>
          </cell>
        </row>
        <row r="829">
          <cell r="A829" t="str">
            <v>CAP</v>
          </cell>
          <cell r="C829">
            <v>16465</v>
          </cell>
          <cell r="D829" t="str">
            <v>16465</v>
          </cell>
          <cell r="E829" t="str">
            <v>Construction Mgr Fram, Wlp, Wlt</v>
          </cell>
          <cell r="H829" t="str">
            <v>120</v>
          </cell>
          <cell r="I829" t="str">
            <v>CB</v>
          </cell>
          <cell r="J829">
            <v>33408.019999999997</v>
          </cell>
          <cell r="K829">
            <v>3362.2</v>
          </cell>
        </row>
        <row r="830">
          <cell r="A830" t="str">
            <v>CAP</v>
          </cell>
          <cell r="C830">
            <v>16465</v>
          </cell>
          <cell r="D830" t="str">
            <v>16465</v>
          </cell>
          <cell r="E830" t="str">
            <v>Construction Mgr Fram, Wlp, Wlt</v>
          </cell>
          <cell r="H830" t="str">
            <v>120</v>
          </cell>
          <cell r="I830" t="str">
            <v>CI</v>
          </cell>
          <cell r="J830">
            <v>5242.43</v>
          </cell>
        </row>
        <row r="831">
          <cell r="A831" t="str">
            <v>CAP</v>
          </cell>
          <cell r="C831">
            <v>16465</v>
          </cell>
          <cell r="D831" t="str">
            <v>16465</v>
          </cell>
          <cell r="E831" t="str">
            <v>Construction Mgr Fram, Wlp, Wlt</v>
          </cell>
          <cell r="H831" t="str">
            <v>120</v>
          </cell>
          <cell r="I831" t="str">
            <v>CL</v>
          </cell>
          <cell r="J831">
            <v>75397.77</v>
          </cell>
          <cell r="K831">
            <v>7641.82</v>
          </cell>
          <cell r="M831">
            <v>794.13</v>
          </cell>
        </row>
        <row r="832">
          <cell r="A832" t="str">
            <v>CAP</v>
          </cell>
          <cell r="C832">
            <v>16465</v>
          </cell>
          <cell r="D832" t="str">
            <v>16465</v>
          </cell>
          <cell r="E832" t="str">
            <v>Construction Mgr Fram, Wlp, Wlt</v>
          </cell>
          <cell r="H832" t="str">
            <v>120</v>
          </cell>
          <cell r="I832" t="str">
            <v>CT</v>
          </cell>
          <cell r="J832">
            <v>5578.52</v>
          </cell>
          <cell r="K832">
            <v>305.67</v>
          </cell>
        </row>
        <row r="833">
          <cell r="A833" t="str">
            <v>O&amp;M</v>
          </cell>
          <cell r="C833">
            <v>16465</v>
          </cell>
          <cell r="D833" t="str">
            <v>16465</v>
          </cell>
          <cell r="E833" t="str">
            <v>Construction Mgr Fram, Wlp, Wlt</v>
          </cell>
          <cell r="H833" t="str">
            <v>120</v>
          </cell>
          <cell r="I833" t="str">
            <v>IT</v>
          </cell>
          <cell r="J833">
            <v>17146.13</v>
          </cell>
          <cell r="K833">
            <v>676.07</v>
          </cell>
        </row>
        <row r="834">
          <cell r="A834" t="str">
            <v>O&amp;M</v>
          </cell>
          <cell r="C834">
            <v>16465</v>
          </cell>
          <cell r="D834" t="str">
            <v>16465</v>
          </cell>
          <cell r="E834" t="str">
            <v>Construction Mgr Fram, Wlp, Wlt</v>
          </cell>
          <cell r="H834" t="str">
            <v>120</v>
          </cell>
          <cell r="I834" t="str">
            <v>LT</v>
          </cell>
          <cell r="J834">
            <v>158728.44</v>
          </cell>
          <cell r="K834">
            <v>14795.98</v>
          </cell>
        </row>
        <row r="835">
          <cell r="A835" t="str">
            <v>O&amp;M</v>
          </cell>
          <cell r="C835">
            <v>16465</v>
          </cell>
          <cell r="D835" t="str">
            <v>16465</v>
          </cell>
          <cell r="E835" t="str">
            <v>OLD Construction Mgr Fram, Wlp, Wlt</v>
          </cell>
          <cell r="H835" t="str">
            <v>120</v>
          </cell>
          <cell r="I835" t="str">
            <v>LT</v>
          </cell>
          <cell r="L835">
            <v>0</v>
          </cell>
        </row>
        <row r="836">
          <cell r="A836" t="str">
            <v>O&amp;M</v>
          </cell>
          <cell r="C836">
            <v>16465</v>
          </cell>
          <cell r="D836" t="str">
            <v>16465</v>
          </cell>
          <cell r="E836" t="str">
            <v>Construction Mgr Fram, Wlp, Wlt</v>
          </cell>
          <cell r="H836" t="str">
            <v>120</v>
          </cell>
          <cell r="I836" t="str">
            <v>MT</v>
          </cell>
          <cell r="J836">
            <v>2740.6</v>
          </cell>
          <cell r="K836">
            <v>5550.94</v>
          </cell>
        </row>
        <row r="837">
          <cell r="A837" t="str">
            <v>O&amp;M</v>
          </cell>
          <cell r="C837">
            <v>16465</v>
          </cell>
          <cell r="D837" t="str">
            <v>16465</v>
          </cell>
          <cell r="E837" t="str">
            <v>Construction Mgr Fram, Wlp, Wlt</v>
          </cell>
          <cell r="H837" t="str">
            <v>120</v>
          </cell>
          <cell r="I837" t="str">
            <v>OT</v>
          </cell>
          <cell r="J837">
            <v>56118.62</v>
          </cell>
          <cell r="K837">
            <v>105.05</v>
          </cell>
        </row>
        <row r="838">
          <cell r="A838" t="str">
            <v>O&amp;M</v>
          </cell>
          <cell r="C838">
            <v>16465</v>
          </cell>
          <cell r="D838" t="str">
            <v>16465</v>
          </cell>
          <cell r="E838" t="str">
            <v>Construction Mgr Fram, Wlp, Wlt</v>
          </cell>
          <cell r="H838" t="str">
            <v>120</v>
          </cell>
          <cell r="I838" t="str">
            <v>TT</v>
          </cell>
          <cell r="J838">
            <v>7444.49</v>
          </cell>
          <cell r="K838">
            <v>2766.49</v>
          </cell>
        </row>
        <row r="839">
          <cell r="A839" t="str">
            <v>O&amp;M</v>
          </cell>
          <cell r="C839">
            <v>16465</v>
          </cell>
          <cell r="D839" t="str">
            <v>16465</v>
          </cell>
          <cell r="E839" t="str">
            <v>OLD Construction Mgr Fram, Wlp, Wlt</v>
          </cell>
          <cell r="H839" t="str">
            <v>120</v>
          </cell>
          <cell r="I839" t="str">
            <v>TT</v>
          </cell>
          <cell r="L839">
            <v>0</v>
          </cell>
        </row>
        <row r="840">
          <cell r="A840" t="str">
            <v>O&amp;M</v>
          </cell>
          <cell r="B840" t="str">
            <v>Barsamian, Peter A</v>
          </cell>
          <cell r="C840">
            <v>16470</v>
          </cell>
          <cell r="D840" t="str">
            <v>16470</v>
          </cell>
          <cell r="E840" t="str">
            <v>Distribution Construction Framingham</v>
          </cell>
          <cell r="F840" t="str">
            <v>Customer Care</v>
          </cell>
          <cell r="G840" t="str">
            <v>New Customer-OLD</v>
          </cell>
          <cell r="H840" t="str">
            <v>120</v>
          </cell>
          <cell r="I840" t="str">
            <v>BT</v>
          </cell>
          <cell r="J840">
            <v>10020.73</v>
          </cell>
        </row>
        <row r="841">
          <cell r="A841" t="str">
            <v>O&amp;M</v>
          </cell>
          <cell r="B841" t="str">
            <v>Barsamian, Peter A</v>
          </cell>
          <cell r="C841">
            <v>16470</v>
          </cell>
          <cell r="D841" t="str">
            <v>16470</v>
          </cell>
          <cell r="E841" t="str">
            <v>New Customer West</v>
          </cell>
          <cell r="F841" t="str">
            <v>Customer Care</v>
          </cell>
          <cell r="G841" t="str">
            <v>New Customer-OLD</v>
          </cell>
          <cell r="H841" t="str">
            <v>120</v>
          </cell>
          <cell r="I841" t="str">
            <v>BT</v>
          </cell>
          <cell r="L841">
            <v>140.74</v>
          </cell>
        </row>
        <row r="842">
          <cell r="A842" t="str">
            <v>CAP</v>
          </cell>
          <cell r="B842" t="str">
            <v>Barsamian, Peter A</v>
          </cell>
          <cell r="C842">
            <v>16470</v>
          </cell>
          <cell r="D842" t="str">
            <v>16470</v>
          </cell>
          <cell r="E842" t="str">
            <v>Distribution Construction Framingham</v>
          </cell>
          <cell r="F842" t="str">
            <v>Customer Care</v>
          </cell>
          <cell r="G842" t="str">
            <v>New Customer-OLD</v>
          </cell>
          <cell r="H842" t="str">
            <v>120</v>
          </cell>
          <cell r="I842" t="str">
            <v>CB</v>
          </cell>
          <cell r="J842">
            <v>127979.05</v>
          </cell>
        </row>
        <row r="843">
          <cell r="A843" t="str">
            <v>CAP</v>
          </cell>
          <cell r="B843" t="str">
            <v>Barsamian, Peter A</v>
          </cell>
          <cell r="C843">
            <v>16470</v>
          </cell>
          <cell r="D843" t="str">
            <v>16470</v>
          </cell>
          <cell r="E843" t="str">
            <v>Elec Op Cust Connect Regn West</v>
          </cell>
          <cell r="F843" t="str">
            <v>Customer Care</v>
          </cell>
          <cell r="G843" t="str">
            <v>New Customer-OLD</v>
          </cell>
          <cell r="H843" t="str">
            <v>120</v>
          </cell>
          <cell r="I843" t="str">
            <v>CB</v>
          </cell>
          <cell r="K843">
            <v>3122.6</v>
          </cell>
        </row>
        <row r="844">
          <cell r="A844" t="str">
            <v>CAP</v>
          </cell>
          <cell r="B844" t="str">
            <v>Barsamian, Peter A</v>
          </cell>
          <cell r="C844">
            <v>16470</v>
          </cell>
          <cell r="D844" t="str">
            <v>16470</v>
          </cell>
          <cell r="E844" t="str">
            <v>New Customer West</v>
          </cell>
          <cell r="F844" t="str">
            <v>Customer Care</v>
          </cell>
          <cell r="G844" t="str">
            <v>New Customer-OLD</v>
          </cell>
          <cell r="H844" t="str">
            <v>120</v>
          </cell>
          <cell r="I844" t="str">
            <v>CB</v>
          </cell>
          <cell r="L844">
            <v>161384.17000000001</v>
          </cell>
          <cell r="M844">
            <v>1621769.25</v>
          </cell>
        </row>
        <row r="845">
          <cell r="A845" t="str">
            <v>CAP</v>
          </cell>
          <cell r="B845" t="str">
            <v>Barsamian, Peter A</v>
          </cell>
          <cell r="C845">
            <v>16470</v>
          </cell>
          <cell r="D845" t="str">
            <v>16470</v>
          </cell>
          <cell r="E845" t="str">
            <v>Distribution Construction Framingham</v>
          </cell>
          <cell r="F845" t="str">
            <v>Customer Care</v>
          </cell>
          <cell r="G845" t="str">
            <v>New Customer-OLD</v>
          </cell>
          <cell r="H845" t="str">
            <v>120</v>
          </cell>
          <cell r="I845" t="str">
            <v>CI</v>
          </cell>
          <cell r="J845">
            <v>549665.06999999995</v>
          </cell>
        </row>
        <row r="846">
          <cell r="A846" t="str">
            <v>CAP</v>
          </cell>
          <cell r="B846" t="str">
            <v>Barsamian, Peter A</v>
          </cell>
          <cell r="C846">
            <v>16470</v>
          </cell>
          <cell r="D846" t="str">
            <v>16470</v>
          </cell>
          <cell r="E846" t="str">
            <v>Elec Op Cust Connect Regn West</v>
          </cell>
          <cell r="F846" t="str">
            <v>Customer Care</v>
          </cell>
          <cell r="G846" t="str">
            <v>New Customer-OLD</v>
          </cell>
          <cell r="H846" t="str">
            <v>120</v>
          </cell>
          <cell r="I846" t="str">
            <v>CI</v>
          </cell>
          <cell r="K846">
            <v>-34678.5</v>
          </cell>
        </row>
        <row r="847">
          <cell r="A847" t="str">
            <v>CAP</v>
          </cell>
          <cell r="B847" t="str">
            <v>Barsamian, Peter A</v>
          </cell>
          <cell r="C847">
            <v>16470</v>
          </cell>
          <cell r="D847" t="str">
            <v>16470</v>
          </cell>
          <cell r="E847" t="str">
            <v>New Customer West</v>
          </cell>
          <cell r="F847" t="str">
            <v>Customer Care</v>
          </cell>
          <cell r="G847" t="str">
            <v>New Customer-OLD</v>
          </cell>
          <cell r="H847" t="str">
            <v>120</v>
          </cell>
          <cell r="I847" t="str">
            <v>CI</v>
          </cell>
          <cell r="L847">
            <v>58908.15</v>
          </cell>
          <cell r="M847">
            <v>0</v>
          </cell>
        </row>
        <row r="848">
          <cell r="A848" t="str">
            <v>CAP</v>
          </cell>
          <cell r="B848" t="str">
            <v>Barsamian, Peter A</v>
          </cell>
          <cell r="C848">
            <v>16470</v>
          </cell>
          <cell r="D848" t="str">
            <v>16470</v>
          </cell>
          <cell r="E848" t="str">
            <v>Distribution Construction Framingham</v>
          </cell>
          <cell r="F848" t="str">
            <v>Customer Care</v>
          </cell>
          <cell r="G848" t="str">
            <v>New Customer-OLD</v>
          </cell>
          <cell r="H848" t="str">
            <v>120</v>
          </cell>
          <cell r="I848" t="str">
            <v>CL</v>
          </cell>
          <cell r="J848">
            <v>288786.7</v>
          </cell>
          <cell r="M848">
            <v>407.5</v>
          </cell>
        </row>
        <row r="849">
          <cell r="A849" t="str">
            <v>CAP</v>
          </cell>
          <cell r="B849" t="str">
            <v>Barsamian, Peter A</v>
          </cell>
          <cell r="C849">
            <v>16470</v>
          </cell>
          <cell r="D849" t="str">
            <v>16470</v>
          </cell>
          <cell r="E849" t="str">
            <v>Elec Op Cust Connect Regn West</v>
          </cell>
          <cell r="F849" t="str">
            <v>Customer Care</v>
          </cell>
          <cell r="G849" t="str">
            <v>New Customer-OLD</v>
          </cell>
          <cell r="H849" t="str">
            <v>120</v>
          </cell>
          <cell r="I849" t="str">
            <v>CL</v>
          </cell>
          <cell r="K849">
            <v>7096.63</v>
          </cell>
        </row>
        <row r="850">
          <cell r="A850" t="str">
            <v>CAP</v>
          </cell>
          <cell r="B850" t="str">
            <v>Barsamian, Peter A</v>
          </cell>
          <cell r="C850">
            <v>16470</v>
          </cell>
          <cell r="D850" t="str">
            <v>16470</v>
          </cell>
          <cell r="E850" t="str">
            <v>New Customer West</v>
          </cell>
          <cell r="F850" t="str">
            <v>Customer Care</v>
          </cell>
          <cell r="G850" t="str">
            <v>New Customer-OLD</v>
          </cell>
          <cell r="H850" t="str">
            <v>120</v>
          </cell>
          <cell r="I850" t="str">
            <v>CL</v>
          </cell>
          <cell r="L850">
            <v>378924.29</v>
          </cell>
        </row>
        <row r="851">
          <cell r="A851" t="str">
            <v>CAP</v>
          </cell>
          <cell r="B851" t="str">
            <v>Barsamian, Peter A</v>
          </cell>
          <cell r="C851">
            <v>16470</v>
          </cell>
          <cell r="D851" t="str">
            <v>16470</v>
          </cell>
          <cell r="E851" t="str">
            <v>Distribution Construction Framingham</v>
          </cell>
          <cell r="F851" t="str">
            <v>Customer Care</v>
          </cell>
          <cell r="G851" t="str">
            <v>New Customer-OLD</v>
          </cell>
          <cell r="H851" t="str">
            <v>120</v>
          </cell>
          <cell r="I851" t="str">
            <v>CM</v>
          </cell>
          <cell r="J851">
            <v>112583.46</v>
          </cell>
        </row>
        <row r="852">
          <cell r="A852" t="str">
            <v>CAP</v>
          </cell>
          <cell r="B852" t="str">
            <v>Barsamian, Peter A</v>
          </cell>
          <cell r="C852">
            <v>16470</v>
          </cell>
          <cell r="D852" t="str">
            <v>16470</v>
          </cell>
          <cell r="E852" t="str">
            <v>Elec Op Cust Connect Regn West</v>
          </cell>
          <cell r="F852" t="str">
            <v>Customer Care</v>
          </cell>
          <cell r="G852" t="str">
            <v>New Customer-OLD</v>
          </cell>
          <cell r="H852" t="str">
            <v>120</v>
          </cell>
          <cell r="I852" t="str">
            <v>CM</v>
          </cell>
          <cell r="K852">
            <v>4331.13</v>
          </cell>
        </row>
        <row r="853">
          <cell r="A853" t="str">
            <v>CAP</v>
          </cell>
          <cell r="B853" t="str">
            <v>Barsamian, Peter A</v>
          </cell>
          <cell r="C853">
            <v>16470</v>
          </cell>
          <cell r="D853" t="str">
            <v>16470</v>
          </cell>
          <cell r="E853" t="str">
            <v>New Customer West</v>
          </cell>
          <cell r="F853" t="str">
            <v>Customer Care</v>
          </cell>
          <cell r="G853" t="str">
            <v>New Customer-OLD</v>
          </cell>
          <cell r="H853" t="str">
            <v>120</v>
          </cell>
          <cell r="I853" t="str">
            <v>CM</v>
          </cell>
          <cell r="M853">
            <v>130.4</v>
          </cell>
        </row>
        <row r="854">
          <cell r="A854" t="str">
            <v>CAP</v>
          </cell>
          <cell r="B854" t="str">
            <v>Barsamian, Peter A</v>
          </cell>
          <cell r="C854">
            <v>16470</v>
          </cell>
          <cell r="D854" t="str">
            <v>16470</v>
          </cell>
          <cell r="E854" t="str">
            <v>Distribution Construction Framingham</v>
          </cell>
          <cell r="F854" t="str">
            <v>Customer Care</v>
          </cell>
          <cell r="G854" t="str">
            <v>New Customer-OLD</v>
          </cell>
          <cell r="H854" t="str">
            <v>120</v>
          </cell>
          <cell r="I854" t="str">
            <v>CO</v>
          </cell>
          <cell r="J854">
            <v>5101.1400000000003</v>
          </cell>
          <cell r="M854">
            <v>1252.92</v>
          </cell>
        </row>
        <row r="855">
          <cell r="A855" t="str">
            <v>CAP</v>
          </cell>
          <cell r="B855" t="str">
            <v>Barsamian, Peter A</v>
          </cell>
          <cell r="C855">
            <v>16470</v>
          </cell>
          <cell r="D855" t="str">
            <v>16470</v>
          </cell>
          <cell r="E855" t="str">
            <v>Distribution Construction Framingham</v>
          </cell>
          <cell r="F855" t="str">
            <v>Customer Care</v>
          </cell>
          <cell r="G855" t="str">
            <v>New Customer-OLD</v>
          </cell>
          <cell r="H855" t="str">
            <v>120</v>
          </cell>
          <cell r="I855" t="str">
            <v>CT</v>
          </cell>
          <cell r="J855">
            <v>204078.07</v>
          </cell>
        </row>
        <row r="856">
          <cell r="A856" t="str">
            <v>CAP</v>
          </cell>
          <cell r="B856" t="str">
            <v>Barsamian, Peter A</v>
          </cell>
          <cell r="C856">
            <v>16470</v>
          </cell>
          <cell r="D856" t="str">
            <v>16470</v>
          </cell>
          <cell r="E856" t="str">
            <v>Elec Op Cust Connect Regn West</v>
          </cell>
          <cell r="F856" t="str">
            <v>Customer Care</v>
          </cell>
          <cell r="G856" t="str">
            <v>New Customer-OLD</v>
          </cell>
          <cell r="H856" t="str">
            <v>120</v>
          </cell>
          <cell r="I856" t="str">
            <v>CT</v>
          </cell>
          <cell r="K856">
            <v>1708.37</v>
          </cell>
        </row>
        <row r="857">
          <cell r="A857" t="str">
            <v>CAP</v>
          </cell>
          <cell r="B857" t="str">
            <v>Barsamian, Peter A</v>
          </cell>
          <cell r="C857">
            <v>16470</v>
          </cell>
          <cell r="D857" t="str">
            <v>16470</v>
          </cell>
          <cell r="E857" t="str">
            <v>New Customer West</v>
          </cell>
          <cell r="F857" t="str">
            <v>Customer Care</v>
          </cell>
          <cell r="G857" t="str">
            <v>New Customer-OLD</v>
          </cell>
          <cell r="H857" t="str">
            <v>120</v>
          </cell>
          <cell r="I857" t="str">
            <v>CT</v>
          </cell>
          <cell r="L857">
            <v>22029.48</v>
          </cell>
        </row>
        <row r="858">
          <cell r="A858" t="str">
            <v>O&amp;M</v>
          </cell>
          <cell r="B858" t="str">
            <v>Barsamian, Peter A</v>
          </cell>
          <cell r="C858">
            <v>16470</v>
          </cell>
          <cell r="D858" t="str">
            <v>16470</v>
          </cell>
          <cell r="E858" t="str">
            <v>Distribution Construction Framingham</v>
          </cell>
          <cell r="F858" t="str">
            <v>Customer Care</v>
          </cell>
          <cell r="G858" t="str">
            <v>New Customer-OLD</v>
          </cell>
          <cell r="H858" t="str">
            <v>120</v>
          </cell>
          <cell r="I858" t="str">
            <v>IT</v>
          </cell>
          <cell r="J858">
            <v>8164.29</v>
          </cell>
          <cell r="K858">
            <v>205.4</v>
          </cell>
        </row>
        <row r="859">
          <cell r="A859" t="str">
            <v>O&amp;M</v>
          </cell>
          <cell r="B859" t="str">
            <v>Barsamian, Peter A</v>
          </cell>
          <cell r="C859">
            <v>16470</v>
          </cell>
          <cell r="D859" t="str">
            <v>16470</v>
          </cell>
          <cell r="E859" t="str">
            <v>New Customer West</v>
          </cell>
          <cell r="F859" t="str">
            <v>Customer Care</v>
          </cell>
          <cell r="G859" t="str">
            <v>New Customer-OLD</v>
          </cell>
          <cell r="H859" t="str">
            <v>120</v>
          </cell>
          <cell r="I859" t="str">
            <v>IT</v>
          </cell>
          <cell r="L859">
            <v>22795.67</v>
          </cell>
        </row>
        <row r="860">
          <cell r="A860" t="str">
            <v>O&amp;M</v>
          </cell>
          <cell r="B860" t="str">
            <v>Barsamian, Peter A</v>
          </cell>
          <cell r="C860">
            <v>16470</v>
          </cell>
          <cell r="D860" t="str">
            <v>16470</v>
          </cell>
          <cell r="E860" t="str">
            <v>Distribution Construction Framingham</v>
          </cell>
          <cell r="F860" t="str">
            <v>Customer Care</v>
          </cell>
          <cell r="G860" t="str">
            <v>New Customer-OLD</v>
          </cell>
          <cell r="H860" t="str">
            <v>120</v>
          </cell>
          <cell r="I860" t="str">
            <v>LT</v>
          </cell>
          <cell r="J860">
            <v>28332.04</v>
          </cell>
        </row>
        <row r="861">
          <cell r="A861" t="str">
            <v>O&amp;M</v>
          </cell>
          <cell r="B861" t="str">
            <v>Barsamian, Peter A</v>
          </cell>
          <cell r="C861">
            <v>16470</v>
          </cell>
          <cell r="D861" t="str">
            <v>16470</v>
          </cell>
          <cell r="E861" t="str">
            <v>New Customer West</v>
          </cell>
          <cell r="F861" t="str">
            <v>Customer Care</v>
          </cell>
          <cell r="G861" t="str">
            <v>New Customer-OLD</v>
          </cell>
          <cell r="H861" t="str">
            <v>120</v>
          </cell>
          <cell r="I861" t="str">
            <v>LT</v>
          </cell>
          <cell r="L861">
            <v>402.13</v>
          </cell>
          <cell r="M861">
            <v>13495.79</v>
          </cell>
        </row>
        <row r="862">
          <cell r="A862" t="str">
            <v>O&amp;M</v>
          </cell>
          <cell r="B862" t="str">
            <v>Barsamian, Peter A</v>
          </cell>
          <cell r="C862">
            <v>16470</v>
          </cell>
          <cell r="D862" t="str">
            <v>16470</v>
          </cell>
          <cell r="E862" t="str">
            <v>Distribution Construction Framingham</v>
          </cell>
          <cell r="F862" t="str">
            <v>Customer Care</v>
          </cell>
          <cell r="G862" t="str">
            <v>New Customer-OLD</v>
          </cell>
          <cell r="H862" t="str">
            <v>120</v>
          </cell>
          <cell r="I862" t="str">
            <v>MT</v>
          </cell>
          <cell r="J862">
            <v>7700.13</v>
          </cell>
          <cell r="M862">
            <v>0.6</v>
          </cell>
        </row>
        <row r="863">
          <cell r="A863" t="str">
            <v>O&amp;M</v>
          </cell>
          <cell r="B863" t="str">
            <v>Barsamian, Peter A</v>
          </cell>
          <cell r="C863">
            <v>16470</v>
          </cell>
          <cell r="D863" t="str">
            <v>16470</v>
          </cell>
          <cell r="E863" t="str">
            <v>New Customer West</v>
          </cell>
          <cell r="F863" t="str">
            <v>Customer Care</v>
          </cell>
          <cell r="G863" t="str">
            <v>New Customer-OLD</v>
          </cell>
          <cell r="H863" t="str">
            <v>120</v>
          </cell>
          <cell r="I863" t="str">
            <v>MT</v>
          </cell>
          <cell r="M863">
            <v>29514.95</v>
          </cell>
        </row>
        <row r="864">
          <cell r="A864" t="str">
            <v>O&amp;M</v>
          </cell>
          <cell r="B864" t="str">
            <v>Barsamian, Peter A</v>
          </cell>
          <cell r="C864">
            <v>16470</v>
          </cell>
          <cell r="D864" t="str">
            <v>16470</v>
          </cell>
          <cell r="E864" t="str">
            <v>New Customer West</v>
          </cell>
          <cell r="F864" t="str">
            <v>Customer Care</v>
          </cell>
          <cell r="G864" t="str">
            <v>New Customer-OLD</v>
          </cell>
          <cell r="H864" t="str">
            <v>120</v>
          </cell>
          <cell r="I864" t="str">
            <v>OT</v>
          </cell>
          <cell r="L864">
            <v>611.41</v>
          </cell>
          <cell r="M864">
            <v>13051.85</v>
          </cell>
        </row>
        <row r="865">
          <cell r="A865" t="str">
            <v>O&amp;M</v>
          </cell>
          <cell r="B865" t="str">
            <v>Barsamian, Peter A</v>
          </cell>
          <cell r="C865">
            <v>16470</v>
          </cell>
          <cell r="D865" t="str">
            <v>16470</v>
          </cell>
          <cell r="E865" t="str">
            <v>Distribution Construction Framingham</v>
          </cell>
          <cell r="F865" t="str">
            <v>Customer Care</v>
          </cell>
          <cell r="G865" t="str">
            <v>New Customer-OLD</v>
          </cell>
          <cell r="H865" t="str">
            <v>120</v>
          </cell>
          <cell r="I865" t="str">
            <v>TT</v>
          </cell>
          <cell r="J865">
            <v>5590.09</v>
          </cell>
        </row>
        <row r="866">
          <cell r="A866" t="str">
            <v>O&amp;M</v>
          </cell>
          <cell r="C866">
            <v>16475</v>
          </cell>
          <cell r="D866" t="str">
            <v>16475</v>
          </cell>
          <cell r="E866" t="str">
            <v>Distribution Construction  Walpole</v>
          </cell>
          <cell r="H866" t="str">
            <v>120</v>
          </cell>
          <cell r="I866" t="str">
            <v>BT</v>
          </cell>
          <cell r="J866">
            <v>12901.81</v>
          </cell>
        </row>
        <row r="867">
          <cell r="A867" t="str">
            <v>CAP</v>
          </cell>
          <cell r="C867">
            <v>16475</v>
          </cell>
          <cell r="D867" t="str">
            <v>16475</v>
          </cell>
          <cell r="E867" t="str">
            <v>Distribution Construction  Walpole</v>
          </cell>
          <cell r="H867" t="str">
            <v>120</v>
          </cell>
          <cell r="I867" t="str">
            <v>CB</v>
          </cell>
          <cell r="J867">
            <v>114822.52</v>
          </cell>
          <cell r="K867">
            <v>10125.209999999999</v>
          </cell>
          <cell r="M867">
            <v>3234276.36</v>
          </cell>
        </row>
        <row r="868">
          <cell r="A868" t="str">
            <v>CAP</v>
          </cell>
          <cell r="C868">
            <v>16475</v>
          </cell>
          <cell r="D868" t="str">
            <v>16475</v>
          </cell>
          <cell r="E868" t="str">
            <v>Distribution Construction  Walpole</v>
          </cell>
          <cell r="H868" t="str">
            <v>120</v>
          </cell>
          <cell r="I868" t="str">
            <v>CI</v>
          </cell>
          <cell r="J868">
            <v>940277.17</v>
          </cell>
          <cell r="K868">
            <v>32278.82</v>
          </cell>
          <cell r="L868">
            <v>0</v>
          </cell>
          <cell r="M868">
            <v>45750</v>
          </cell>
        </row>
        <row r="869">
          <cell r="A869" t="str">
            <v>CAP</v>
          </cell>
          <cell r="C869">
            <v>16475</v>
          </cell>
          <cell r="D869" t="str">
            <v>16475</v>
          </cell>
          <cell r="E869" t="str">
            <v>Distribution Construction  Walpole</v>
          </cell>
          <cell r="H869" t="str">
            <v>120</v>
          </cell>
          <cell r="I869" t="str">
            <v>CL</v>
          </cell>
          <cell r="J869">
            <v>260275.88</v>
          </cell>
          <cell r="K869">
            <v>22666.81</v>
          </cell>
          <cell r="M869">
            <v>-1765103.61</v>
          </cell>
        </row>
        <row r="870">
          <cell r="A870" t="str">
            <v>CAP</v>
          </cell>
          <cell r="C870">
            <v>16475</v>
          </cell>
          <cell r="D870" t="str">
            <v>16475</v>
          </cell>
          <cell r="E870" t="str">
            <v>Distribution Construction  Walpole</v>
          </cell>
          <cell r="H870" t="str">
            <v>120</v>
          </cell>
          <cell r="I870" t="str">
            <v>CM</v>
          </cell>
          <cell r="J870">
            <v>288702.88</v>
          </cell>
          <cell r="K870">
            <v>24190.560000000001</v>
          </cell>
          <cell r="L870">
            <v>806.84</v>
          </cell>
        </row>
        <row r="871">
          <cell r="A871" t="str">
            <v>CAP</v>
          </cell>
          <cell r="C871">
            <v>16475</v>
          </cell>
          <cell r="D871" t="str">
            <v>16475</v>
          </cell>
          <cell r="E871" t="str">
            <v>Distribution Construction  Walpole</v>
          </cell>
          <cell r="H871" t="str">
            <v>120</v>
          </cell>
          <cell r="I871" t="str">
            <v>CO</v>
          </cell>
          <cell r="J871">
            <v>2624.12</v>
          </cell>
        </row>
        <row r="872">
          <cell r="A872" t="str">
            <v>CAP</v>
          </cell>
          <cell r="C872">
            <v>16475</v>
          </cell>
          <cell r="D872" t="str">
            <v>16475</v>
          </cell>
          <cell r="E872" t="str">
            <v>Distribution Construction  Walpole</v>
          </cell>
          <cell r="H872" t="str">
            <v>120</v>
          </cell>
          <cell r="I872" t="str">
            <v>CT</v>
          </cell>
          <cell r="J872">
            <v>137902.26999999999</v>
          </cell>
          <cell r="K872">
            <v>5904.11</v>
          </cell>
        </row>
        <row r="873">
          <cell r="A873" t="str">
            <v>O&amp;M</v>
          </cell>
          <cell r="C873">
            <v>16475</v>
          </cell>
          <cell r="D873" t="str">
            <v>16475</v>
          </cell>
          <cell r="E873" t="str">
            <v>Distribution Construction  Walpole</v>
          </cell>
          <cell r="H873" t="str">
            <v>120</v>
          </cell>
          <cell r="I873" t="str">
            <v>IT</v>
          </cell>
          <cell r="J873">
            <v>122651.32</v>
          </cell>
          <cell r="K873">
            <v>2146.59</v>
          </cell>
        </row>
        <row r="874">
          <cell r="A874" t="str">
            <v>O&amp;M</v>
          </cell>
          <cell r="C874">
            <v>16475</v>
          </cell>
          <cell r="D874" t="str">
            <v>16475</v>
          </cell>
          <cell r="E874" t="str">
            <v>Distribution Construction  Walpole</v>
          </cell>
          <cell r="H874" t="str">
            <v>120</v>
          </cell>
          <cell r="I874" t="str">
            <v>LT</v>
          </cell>
          <cell r="J874">
            <v>37188.6</v>
          </cell>
          <cell r="M874">
            <v>322.27999999999997</v>
          </cell>
        </row>
        <row r="875">
          <cell r="A875" t="str">
            <v>O&amp;M</v>
          </cell>
          <cell r="C875">
            <v>16475</v>
          </cell>
          <cell r="D875" t="str">
            <v>16475</v>
          </cell>
          <cell r="E875" t="str">
            <v>Distribution Construction  Walpole</v>
          </cell>
          <cell r="H875" t="str">
            <v>120</v>
          </cell>
          <cell r="I875" t="str">
            <v>MT</v>
          </cell>
          <cell r="J875">
            <v>9653.41</v>
          </cell>
          <cell r="K875">
            <v>820.16</v>
          </cell>
        </row>
        <row r="876">
          <cell r="A876" t="str">
            <v>O&amp;M</v>
          </cell>
          <cell r="C876">
            <v>16475</v>
          </cell>
          <cell r="D876" t="str">
            <v>16475</v>
          </cell>
          <cell r="E876" t="str">
            <v>Distribution Construction  Walpole</v>
          </cell>
          <cell r="H876" t="str">
            <v>120</v>
          </cell>
          <cell r="I876" t="str">
            <v>OT</v>
          </cell>
          <cell r="J876">
            <v>1246.4100000000001</v>
          </cell>
        </row>
        <row r="877">
          <cell r="A877" t="str">
            <v>O&amp;M</v>
          </cell>
          <cell r="C877">
            <v>16475</v>
          </cell>
          <cell r="D877" t="str">
            <v>16475</v>
          </cell>
          <cell r="E877" t="str">
            <v>Distribution Construction  Walpole</v>
          </cell>
          <cell r="H877" t="str">
            <v>120</v>
          </cell>
          <cell r="I877" t="str">
            <v>TT</v>
          </cell>
          <cell r="J877">
            <v>27727.8</v>
          </cell>
        </row>
        <row r="878">
          <cell r="A878" t="str">
            <v>O&amp;M</v>
          </cell>
          <cell r="B878" t="str">
            <v>Kearns, Robert A</v>
          </cell>
          <cell r="C878">
            <v>16480</v>
          </cell>
          <cell r="D878" t="str">
            <v>16480</v>
          </cell>
          <cell r="E878" t="str">
            <v>Contracts Management</v>
          </cell>
          <cell r="F878" t="str">
            <v>Electric Operations</v>
          </cell>
          <cell r="G878" t="str">
            <v>Distribution Construction</v>
          </cell>
          <cell r="H878" t="str">
            <v>120</v>
          </cell>
          <cell r="I878" t="str">
            <v>BT</v>
          </cell>
          <cell r="L878">
            <v>43804.59</v>
          </cell>
        </row>
        <row r="879">
          <cell r="A879" t="str">
            <v>O&amp;M</v>
          </cell>
          <cell r="B879" t="str">
            <v>Kearns, Robert A</v>
          </cell>
          <cell r="C879">
            <v>16480</v>
          </cell>
          <cell r="D879" t="str">
            <v>16480</v>
          </cell>
          <cell r="E879" t="str">
            <v>Distribution Construction  Waltham</v>
          </cell>
          <cell r="F879" t="str">
            <v>Electric Operations</v>
          </cell>
          <cell r="G879" t="str">
            <v>Distribution Construction</v>
          </cell>
          <cell r="H879" t="str">
            <v>120</v>
          </cell>
          <cell r="I879" t="str">
            <v>BT</v>
          </cell>
          <cell r="J879">
            <v>4595.2299999999996</v>
          </cell>
        </row>
        <row r="880">
          <cell r="A880" t="str">
            <v>CAP</v>
          </cell>
          <cell r="B880" t="str">
            <v>Kearns, Robert A</v>
          </cell>
          <cell r="C880">
            <v>16480</v>
          </cell>
          <cell r="D880" t="str">
            <v>16480</v>
          </cell>
          <cell r="E880" t="str">
            <v>Contract Mgmt</v>
          </cell>
          <cell r="F880" t="str">
            <v>Electric Operations</v>
          </cell>
          <cell r="G880" t="str">
            <v>Distribution Construction</v>
          </cell>
          <cell r="H880" t="str">
            <v>120</v>
          </cell>
          <cell r="I880" t="str">
            <v>CB</v>
          </cell>
          <cell r="K880">
            <v>3448.84</v>
          </cell>
          <cell r="M880">
            <v>1985298.34</v>
          </cell>
        </row>
        <row r="881">
          <cell r="A881" t="str">
            <v>CAP</v>
          </cell>
          <cell r="B881" t="str">
            <v>Kearns, Robert A</v>
          </cell>
          <cell r="C881">
            <v>16480</v>
          </cell>
          <cell r="D881" t="str">
            <v>16480</v>
          </cell>
          <cell r="E881" t="str">
            <v>Contracts Management</v>
          </cell>
          <cell r="F881" t="str">
            <v>Electric Operations</v>
          </cell>
          <cell r="G881" t="str">
            <v>Distribution Construction</v>
          </cell>
          <cell r="H881" t="str">
            <v>120</v>
          </cell>
          <cell r="I881" t="str">
            <v>CB</v>
          </cell>
          <cell r="L881">
            <v>2566.84</v>
          </cell>
          <cell r="M881">
            <v>3341312.86</v>
          </cell>
        </row>
        <row r="882">
          <cell r="A882" t="str">
            <v>CAP</v>
          </cell>
          <cell r="B882" t="str">
            <v>Kearns, Robert A</v>
          </cell>
          <cell r="C882">
            <v>16480</v>
          </cell>
          <cell r="D882" t="str">
            <v>16480</v>
          </cell>
          <cell r="E882" t="str">
            <v>Distribution Construction  Waltham</v>
          </cell>
          <cell r="F882" t="str">
            <v>Electric Operations</v>
          </cell>
          <cell r="G882" t="str">
            <v>Distribution Construction</v>
          </cell>
          <cell r="H882" t="str">
            <v>120</v>
          </cell>
          <cell r="I882" t="str">
            <v>CB</v>
          </cell>
          <cell r="J882">
            <v>157675.94</v>
          </cell>
          <cell r="M882">
            <v>673746.09</v>
          </cell>
        </row>
        <row r="883">
          <cell r="A883" t="str">
            <v>CAP</v>
          </cell>
          <cell r="B883" t="str">
            <v>Kearns, Robert A</v>
          </cell>
          <cell r="C883">
            <v>16480</v>
          </cell>
          <cell r="D883" t="str">
            <v>16480</v>
          </cell>
          <cell r="E883" t="str">
            <v>Contract Mgmt</v>
          </cell>
          <cell r="F883" t="str">
            <v>Electric Operations</v>
          </cell>
          <cell r="G883" t="str">
            <v>Distribution Construction</v>
          </cell>
          <cell r="H883" t="str">
            <v>120</v>
          </cell>
          <cell r="I883" t="str">
            <v>CI</v>
          </cell>
          <cell r="K883">
            <v>11875.65</v>
          </cell>
          <cell r="M883">
            <v>459.55</v>
          </cell>
        </row>
        <row r="884">
          <cell r="A884" t="str">
            <v>CAP</v>
          </cell>
          <cell r="B884" t="str">
            <v>Kearns, Robert A</v>
          </cell>
          <cell r="C884">
            <v>16480</v>
          </cell>
          <cell r="D884" t="str">
            <v>16480</v>
          </cell>
          <cell r="E884" t="str">
            <v>Contracts Management</v>
          </cell>
          <cell r="F884" t="str">
            <v>Electric Operations</v>
          </cell>
          <cell r="G884" t="str">
            <v>Distribution Construction</v>
          </cell>
          <cell r="H884" t="str">
            <v>120</v>
          </cell>
          <cell r="I884" t="str">
            <v>CI</v>
          </cell>
          <cell r="L884">
            <v>106.7</v>
          </cell>
        </row>
        <row r="885">
          <cell r="A885" t="str">
            <v>CAP</v>
          </cell>
          <cell r="B885" t="str">
            <v>Kearns, Robert A</v>
          </cell>
          <cell r="C885">
            <v>16480</v>
          </cell>
          <cell r="D885" t="str">
            <v>16480</v>
          </cell>
          <cell r="E885" t="str">
            <v>Distribution Construction  Waltham</v>
          </cell>
          <cell r="F885" t="str">
            <v>Electric Operations</v>
          </cell>
          <cell r="G885" t="str">
            <v>Distribution Construction</v>
          </cell>
          <cell r="H885" t="str">
            <v>120</v>
          </cell>
          <cell r="I885" t="str">
            <v>CI</v>
          </cell>
          <cell r="J885">
            <v>497859.09</v>
          </cell>
        </row>
        <row r="886">
          <cell r="A886" t="str">
            <v>CAP</v>
          </cell>
          <cell r="B886" t="str">
            <v>Kearns, Robert A</v>
          </cell>
          <cell r="C886">
            <v>16480</v>
          </cell>
          <cell r="D886" t="str">
            <v>16480</v>
          </cell>
          <cell r="E886" t="str">
            <v>Contract Mgmt</v>
          </cell>
          <cell r="F886" t="str">
            <v>Electric Operations</v>
          </cell>
          <cell r="G886" t="str">
            <v>Distribution Construction</v>
          </cell>
          <cell r="H886" t="str">
            <v>120</v>
          </cell>
          <cell r="I886" t="str">
            <v>CL</v>
          </cell>
          <cell r="K886">
            <v>7859.92</v>
          </cell>
          <cell r="M886">
            <v>674000.34</v>
          </cell>
        </row>
        <row r="887">
          <cell r="A887" t="str">
            <v>CAP</v>
          </cell>
          <cell r="B887" t="str">
            <v>Kearns, Robert A</v>
          </cell>
          <cell r="C887">
            <v>16480</v>
          </cell>
          <cell r="D887" t="str">
            <v>16480</v>
          </cell>
          <cell r="E887" t="str">
            <v>Contracts Management</v>
          </cell>
          <cell r="F887" t="str">
            <v>Electric Operations</v>
          </cell>
          <cell r="G887" t="str">
            <v>Distribution Construction</v>
          </cell>
          <cell r="H887" t="str">
            <v>120</v>
          </cell>
          <cell r="I887" t="str">
            <v>CL</v>
          </cell>
          <cell r="L887">
            <v>5835.31</v>
          </cell>
          <cell r="M887">
            <v>0</v>
          </cell>
        </row>
        <row r="888">
          <cell r="A888" t="str">
            <v>CAP</v>
          </cell>
          <cell r="B888" t="str">
            <v>Kearns, Robert A</v>
          </cell>
          <cell r="C888">
            <v>16480</v>
          </cell>
          <cell r="D888" t="str">
            <v>16480</v>
          </cell>
          <cell r="E888" t="str">
            <v>Distribution Construction  Waltham</v>
          </cell>
          <cell r="F888" t="str">
            <v>Electric Operations</v>
          </cell>
          <cell r="G888" t="str">
            <v>Distribution Construction</v>
          </cell>
          <cell r="H888" t="str">
            <v>120</v>
          </cell>
          <cell r="I888" t="str">
            <v>CL</v>
          </cell>
          <cell r="J888">
            <v>362037.98</v>
          </cell>
          <cell r="M888">
            <v>-767029.88</v>
          </cell>
        </row>
        <row r="889">
          <cell r="A889" t="str">
            <v>CAP</v>
          </cell>
          <cell r="B889" t="str">
            <v>Kearns, Robert A</v>
          </cell>
          <cell r="C889">
            <v>16480</v>
          </cell>
          <cell r="D889" t="str">
            <v>16480</v>
          </cell>
          <cell r="E889" t="str">
            <v>Contract Mgmt</v>
          </cell>
          <cell r="F889" t="str">
            <v>Electric Operations</v>
          </cell>
          <cell r="G889" t="str">
            <v>Distribution Construction</v>
          </cell>
          <cell r="H889" t="str">
            <v>120</v>
          </cell>
          <cell r="I889" t="str">
            <v>CM</v>
          </cell>
          <cell r="K889">
            <v>206920.01</v>
          </cell>
        </row>
        <row r="890">
          <cell r="A890" t="str">
            <v>CAP</v>
          </cell>
          <cell r="B890" t="str">
            <v>Kearns, Robert A</v>
          </cell>
          <cell r="C890">
            <v>16480</v>
          </cell>
          <cell r="D890" t="str">
            <v>16480</v>
          </cell>
          <cell r="E890" t="str">
            <v>Contracts Management</v>
          </cell>
          <cell r="F890" t="str">
            <v>Electric Operations</v>
          </cell>
          <cell r="G890" t="str">
            <v>Distribution Construction</v>
          </cell>
          <cell r="H890" t="str">
            <v>120</v>
          </cell>
          <cell r="I890" t="str">
            <v>CM</v>
          </cell>
          <cell r="L890">
            <v>238040.23</v>
          </cell>
        </row>
        <row r="891">
          <cell r="A891" t="str">
            <v>CAP</v>
          </cell>
          <cell r="B891" t="str">
            <v>Kearns, Robert A</v>
          </cell>
          <cell r="C891">
            <v>16480</v>
          </cell>
          <cell r="D891" t="str">
            <v>16480</v>
          </cell>
          <cell r="E891" t="str">
            <v>Distribution Construction  Waltham</v>
          </cell>
          <cell r="F891" t="str">
            <v>Electric Operations</v>
          </cell>
          <cell r="G891" t="str">
            <v>Distribution Construction</v>
          </cell>
          <cell r="H891" t="str">
            <v>120</v>
          </cell>
          <cell r="I891" t="str">
            <v>CM</v>
          </cell>
          <cell r="J891">
            <v>365314.06</v>
          </cell>
        </row>
        <row r="892">
          <cell r="A892" t="str">
            <v>CAP</v>
          </cell>
          <cell r="B892" t="str">
            <v>Kearns, Robert A</v>
          </cell>
          <cell r="C892">
            <v>16480</v>
          </cell>
          <cell r="D892" t="str">
            <v>16480</v>
          </cell>
          <cell r="E892" t="str">
            <v>Distribution Construction  Waltham</v>
          </cell>
          <cell r="F892" t="str">
            <v>Electric Operations</v>
          </cell>
          <cell r="G892" t="str">
            <v>Distribution Construction</v>
          </cell>
          <cell r="H892" t="str">
            <v>120</v>
          </cell>
          <cell r="I892" t="str">
            <v>CO</v>
          </cell>
          <cell r="J892">
            <v>44.78</v>
          </cell>
        </row>
        <row r="893">
          <cell r="A893" t="str">
            <v>CAP</v>
          </cell>
          <cell r="B893" t="str">
            <v>Kearns, Robert A</v>
          </cell>
          <cell r="C893">
            <v>16480</v>
          </cell>
          <cell r="D893" t="str">
            <v>16480</v>
          </cell>
          <cell r="E893" t="str">
            <v>Contract Mgmt</v>
          </cell>
          <cell r="F893" t="str">
            <v>Electric Operations</v>
          </cell>
          <cell r="G893" t="str">
            <v>Distribution Construction</v>
          </cell>
          <cell r="H893" t="str">
            <v>120</v>
          </cell>
          <cell r="I893" t="str">
            <v>CT</v>
          </cell>
          <cell r="K893">
            <v>7775.29</v>
          </cell>
        </row>
        <row r="894">
          <cell r="A894" t="str">
            <v>CAP</v>
          </cell>
          <cell r="B894" t="str">
            <v>Kearns, Robert A</v>
          </cell>
          <cell r="C894">
            <v>16480</v>
          </cell>
          <cell r="D894" t="str">
            <v>16480</v>
          </cell>
          <cell r="E894" t="str">
            <v>Contracts Management</v>
          </cell>
          <cell r="F894" t="str">
            <v>Electric Operations</v>
          </cell>
          <cell r="G894" t="str">
            <v>Distribution Construction</v>
          </cell>
          <cell r="H894" t="str">
            <v>120</v>
          </cell>
          <cell r="I894" t="str">
            <v>CT</v>
          </cell>
          <cell r="L894">
            <v>4434.1499999999996</v>
          </cell>
        </row>
        <row r="895">
          <cell r="A895" t="str">
            <v>CAP</v>
          </cell>
          <cell r="B895" t="str">
            <v>Kearns, Robert A</v>
          </cell>
          <cell r="C895">
            <v>16480</v>
          </cell>
          <cell r="D895" t="str">
            <v>16480</v>
          </cell>
          <cell r="E895" t="str">
            <v>Distribution Construction  Waltham</v>
          </cell>
          <cell r="F895" t="str">
            <v>Electric Operations</v>
          </cell>
          <cell r="G895" t="str">
            <v>Distribution Construction</v>
          </cell>
          <cell r="H895" t="str">
            <v>120</v>
          </cell>
          <cell r="I895" t="str">
            <v>CT</v>
          </cell>
          <cell r="J895">
            <v>166620.48000000001</v>
          </cell>
        </row>
        <row r="896">
          <cell r="A896" t="str">
            <v>O&amp;M</v>
          </cell>
          <cell r="B896" t="str">
            <v>Kearns, Robert A</v>
          </cell>
          <cell r="C896">
            <v>16480</v>
          </cell>
          <cell r="D896" t="str">
            <v>16480</v>
          </cell>
          <cell r="E896" t="str">
            <v>Contracts Management</v>
          </cell>
          <cell r="F896" t="str">
            <v>Electric Operations</v>
          </cell>
          <cell r="G896" t="str">
            <v>Distribution Construction</v>
          </cell>
          <cell r="H896" t="str">
            <v>120</v>
          </cell>
          <cell r="I896" t="str">
            <v>IT</v>
          </cell>
          <cell r="L896">
            <v>6134.24</v>
          </cell>
        </row>
        <row r="897">
          <cell r="A897" t="str">
            <v>O&amp;M</v>
          </cell>
          <cell r="B897" t="str">
            <v>Kearns, Robert A</v>
          </cell>
          <cell r="C897">
            <v>16480</v>
          </cell>
          <cell r="D897" t="str">
            <v>16480</v>
          </cell>
          <cell r="E897" t="str">
            <v>Distribution Construction  Waltham</v>
          </cell>
          <cell r="F897" t="str">
            <v>Electric Operations</v>
          </cell>
          <cell r="G897" t="str">
            <v>Distribution Construction</v>
          </cell>
          <cell r="H897" t="str">
            <v>120</v>
          </cell>
          <cell r="I897" t="str">
            <v>IT</v>
          </cell>
          <cell r="J897">
            <v>2813.5</v>
          </cell>
        </row>
        <row r="898">
          <cell r="A898" t="str">
            <v>O&amp;M</v>
          </cell>
          <cell r="B898" t="str">
            <v>Kearns, Robert A</v>
          </cell>
          <cell r="C898">
            <v>16480</v>
          </cell>
          <cell r="D898" t="str">
            <v>16480</v>
          </cell>
          <cell r="E898" t="str">
            <v>Contracts Management</v>
          </cell>
          <cell r="F898" t="str">
            <v>Electric Operations</v>
          </cell>
          <cell r="G898" t="str">
            <v>Distribution Construction</v>
          </cell>
          <cell r="H898" t="str">
            <v>120</v>
          </cell>
          <cell r="I898" t="str">
            <v>LT</v>
          </cell>
          <cell r="L898">
            <v>124024.32000000001</v>
          </cell>
        </row>
        <row r="899">
          <cell r="A899" t="str">
            <v>O&amp;M</v>
          </cell>
          <cell r="B899" t="str">
            <v>Kearns, Robert A</v>
          </cell>
          <cell r="C899">
            <v>16480</v>
          </cell>
          <cell r="D899" t="str">
            <v>16480</v>
          </cell>
          <cell r="E899" t="str">
            <v>Distribution Construction  Waltham</v>
          </cell>
          <cell r="F899" t="str">
            <v>Electric Operations</v>
          </cell>
          <cell r="G899" t="str">
            <v>Distribution Construction</v>
          </cell>
          <cell r="H899" t="str">
            <v>120</v>
          </cell>
          <cell r="I899" t="str">
            <v>LT</v>
          </cell>
          <cell r="J899">
            <v>13943.6</v>
          </cell>
        </row>
        <row r="900">
          <cell r="A900" t="str">
            <v>O&amp;M</v>
          </cell>
          <cell r="B900" t="str">
            <v>Kearns, Robert A</v>
          </cell>
          <cell r="C900">
            <v>16480</v>
          </cell>
          <cell r="D900" t="str">
            <v>16480</v>
          </cell>
          <cell r="E900" t="str">
            <v>Contracts Management</v>
          </cell>
          <cell r="F900" t="str">
            <v>Electric Operations</v>
          </cell>
          <cell r="G900" t="str">
            <v>Distribution Construction</v>
          </cell>
          <cell r="H900" t="str">
            <v>120</v>
          </cell>
          <cell r="I900" t="str">
            <v>MT</v>
          </cell>
          <cell r="L900">
            <v>127.16</v>
          </cell>
          <cell r="M900">
            <v>-900</v>
          </cell>
        </row>
        <row r="901">
          <cell r="A901" t="str">
            <v>O&amp;M</v>
          </cell>
          <cell r="B901" t="str">
            <v>Kearns, Robert A</v>
          </cell>
          <cell r="C901">
            <v>16480</v>
          </cell>
          <cell r="D901" t="str">
            <v>16480</v>
          </cell>
          <cell r="E901" t="str">
            <v>Distribution Construction  Waltham</v>
          </cell>
          <cell r="F901" t="str">
            <v>Electric Operations</v>
          </cell>
          <cell r="G901" t="str">
            <v>Distribution Construction</v>
          </cell>
          <cell r="H901" t="str">
            <v>120</v>
          </cell>
          <cell r="I901" t="str">
            <v>MT</v>
          </cell>
          <cell r="J901">
            <v>11651.23</v>
          </cell>
          <cell r="K901">
            <v>183.48</v>
          </cell>
        </row>
        <row r="902">
          <cell r="A902" t="str">
            <v>O&amp;M</v>
          </cell>
          <cell r="B902" t="str">
            <v>Kearns, Robert A</v>
          </cell>
          <cell r="C902">
            <v>16480</v>
          </cell>
          <cell r="D902" t="str">
            <v>16480</v>
          </cell>
          <cell r="E902" t="str">
            <v>Contracts Management</v>
          </cell>
          <cell r="F902" t="str">
            <v>Electric Operations</v>
          </cell>
          <cell r="G902" t="str">
            <v>Distribution Construction</v>
          </cell>
          <cell r="H902" t="str">
            <v>120</v>
          </cell>
          <cell r="I902" t="str">
            <v>OT</v>
          </cell>
          <cell r="L902">
            <v>26.84</v>
          </cell>
        </row>
        <row r="903">
          <cell r="A903" t="str">
            <v>O&amp;M</v>
          </cell>
          <cell r="B903" t="str">
            <v>Kearns, Robert A</v>
          </cell>
          <cell r="C903">
            <v>16480</v>
          </cell>
          <cell r="D903" t="str">
            <v>16480</v>
          </cell>
          <cell r="E903" t="str">
            <v>Contracts Management</v>
          </cell>
          <cell r="F903" t="str">
            <v>Electric Operations</v>
          </cell>
          <cell r="G903" t="str">
            <v>Distribution Construction</v>
          </cell>
          <cell r="H903" t="str">
            <v>120</v>
          </cell>
          <cell r="I903" t="str">
            <v>TT</v>
          </cell>
          <cell r="L903">
            <v>65.16</v>
          </cell>
        </row>
        <row r="904">
          <cell r="A904" t="str">
            <v>O&amp;M</v>
          </cell>
          <cell r="B904" t="str">
            <v>Kearns, Robert A</v>
          </cell>
          <cell r="C904">
            <v>16480</v>
          </cell>
          <cell r="D904" t="str">
            <v>16480</v>
          </cell>
          <cell r="E904" t="str">
            <v>Distribution Construction  Waltham</v>
          </cell>
          <cell r="F904" t="str">
            <v>Electric Operations</v>
          </cell>
          <cell r="G904" t="str">
            <v>Distribution Construction</v>
          </cell>
          <cell r="H904" t="str">
            <v>120</v>
          </cell>
          <cell r="I904" t="str">
            <v>TT</v>
          </cell>
          <cell r="J904">
            <v>4496.1899999999996</v>
          </cell>
          <cell r="M904">
            <v>51175.33</v>
          </cell>
        </row>
        <row r="905">
          <cell r="A905" t="str">
            <v>O&amp;M</v>
          </cell>
          <cell r="C905">
            <v>16485</v>
          </cell>
          <cell r="D905" t="str">
            <v>16485</v>
          </cell>
          <cell r="E905" t="str">
            <v>Transmission Construction Framingham</v>
          </cell>
          <cell r="H905" t="str">
            <v>120</v>
          </cell>
          <cell r="I905" t="str">
            <v>BT</v>
          </cell>
          <cell r="J905">
            <v>1021.78</v>
          </cell>
          <cell r="L905">
            <v>336.24</v>
          </cell>
        </row>
        <row r="906">
          <cell r="A906" t="str">
            <v>CAP</v>
          </cell>
          <cell r="C906">
            <v>16485</v>
          </cell>
          <cell r="D906" t="str">
            <v>16485</v>
          </cell>
          <cell r="E906" t="str">
            <v>Transmission Construction Framingham</v>
          </cell>
          <cell r="H906" t="str">
            <v>120</v>
          </cell>
          <cell r="I906" t="str">
            <v>CB</v>
          </cell>
          <cell r="J906">
            <v>9390.39</v>
          </cell>
          <cell r="K906">
            <v>207.6</v>
          </cell>
          <cell r="M906">
            <v>1165693.3600000001</v>
          </cell>
        </row>
        <row r="907">
          <cell r="A907" t="str">
            <v>CAP</v>
          </cell>
          <cell r="C907">
            <v>16485</v>
          </cell>
          <cell r="D907" t="str">
            <v>16485</v>
          </cell>
          <cell r="E907" t="str">
            <v>Transmission Construction Framingham</v>
          </cell>
          <cell r="H907" t="str">
            <v>120</v>
          </cell>
          <cell r="I907" t="str">
            <v>CI</v>
          </cell>
          <cell r="J907">
            <v>16510</v>
          </cell>
          <cell r="M907">
            <v>0</v>
          </cell>
        </row>
        <row r="908">
          <cell r="A908" t="str">
            <v>CAP</v>
          </cell>
          <cell r="C908">
            <v>16485</v>
          </cell>
          <cell r="D908" t="str">
            <v>16485</v>
          </cell>
          <cell r="E908" t="str">
            <v>Transmission Construction Framingham</v>
          </cell>
          <cell r="H908" t="str">
            <v>120</v>
          </cell>
          <cell r="I908" t="str">
            <v>CL</v>
          </cell>
          <cell r="J908">
            <v>22847.040000000001</v>
          </cell>
          <cell r="K908">
            <v>471.84</v>
          </cell>
        </row>
        <row r="909">
          <cell r="A909" t="str">
            <v>CAP</v>
          </cell>
          <cell r="C909">
            <v>16485</v>
          </cell>
          <cell r="D909" t="str">
            <v>16485</v>
          </cell>
          <cell r="E909" t="str">
            <v>Transmission Construction Framingham</v>
          </cell>
          <cell r="H909" t="str">
            <v>120</v>
          </cell>
          <cell r="I909" t="str">
            <v>CM</v>
          </cell>
          <cell r="J909">
            <v>624</v>
          </cell>
        </row>
        <row r="910">
          <cell r="A910" t="str">
            <v>CAP</v>
          </cell>
          <cell r="C910">
            <v>16485</v>
          </cell>
          <cell r="D910" t="str">
            <v>16485</v>
          </cell>
          <cell r="E910" t="str">
            <v>Transmission Construction Framingham</v>
          </cell>
          <cell r="H910" t="str">
            <v>120</v>
          </cell>
          <cell r="I910" t="str">
            <v>CT</v>
          </cell>
          <cell r="J910">
            <v>17431.59</v>
          </cell>
        </row>
        <row r="911">
          <cell r="A911" t="str">
            <v>O&amp;M</v>
          </cell>
          <cell r="C911">
            <v>16485</v>
          </cell>
          <cell r="D911" t="str">
            <v>16485</v>
          </cell>
          <cell r="E911" t="str">
            <v>Transmission Construction Framingham</v>
          </cell>
          <cell r="H911" t="str">
            <v>120</v>
          </cell>
          <cell r="I911" t="str">
            <v>IT</v>
          </cell>
          <cell r="J911">
            <v>13641.28</v>
          </cell>
        </row>
        <row r="912">
          <cell r="A912" t="str">
            <v>O&amp;M</v>
          </cell>
          <cell r="C912">
            <v>16485</v>
          </cell>
          <cell r="D912" t="str">
            <v>16485</v>
          </cell>
          <cell r="E912" t="str">
            <v>Transmission Construction Framingham</v>
          </cell>
          <cell r="H912" t="str">
            <v>120</v>
          </cell>
          <cell r="I912" t="str">
            <v>LT</v>
          </cell>
          <cell r="J912">
            <v>2913.79</v>
          </cell>
          <cell r="L912">
            <v>960.64</v>
          </cell>
        </row>
        <row r="913">
          <cell r="A913" t="str">
            <v>O&amp;M</v>
          </cell>
          <cell r="C913">
            <v>16485</v>
          </cell>
          <cell r="D913" t="str">
            <v>16485</v>
          </cell>
          <cell r="E913" t="str">
            <v>Transmission Construction Framingham</v>
          </cell>
          <cell r="H913" t="str">
            <v>120</v>
          </cell>
          <cell r="I913" t="str">
            <v>OT</v>
          </cell>
          <cell r="L913">
            <v>-327.98</v>
          </cell>
        </row>
        <row r="914">
          <cell r="A914" t="str">
            <v>O&amp;M</v>
          </cell>
          <cell r="C914">
            <v>16485</v>
          </cell>
          <cell r="D914" t="str">
            <v>16485</v>
          </cell>
          <cell r="E914" t="str">
            <v>Transmission Construction Framingham</v>
          </cell>
          <cell r="H914" t="str">
            <v>120</v>
          </cell>
          <cell r="I914" t="str">
            <v>TT</v>
          </cell>
          <cell r="J914">
            <v>5508.56</v>
          </cell>
          <cell r="M914">
            <v>198007.15</v>
          </cell>
        </row>
        <row r="915">
          <cell r="A915" t="str">
            <v>O&amp;M</v>
          </cell>
          <cell r="C915">
            <v>16490</v>
          </cell>
          <cell r="D915" t="str">
            <v>16490</v>
          </cell>
          <cell r="E915" t="str">
            <v>Transmission Construction Walpole</v>
          </cell>
          <cell r="H915" t="str">
            <v>120</v>
          </cell>
          <cell r="I915" t="str">
            <v>BT</v>
          </cell>
          <cell r="J915">
            <v>1122.74</v>
          </cell>
        </row>
        <row r="916">
          <cell r="A916" t="str">
            <v>CAP</v>
          </cell>
          <cell r="C916">
            <v>16490</v>
          </cell>
          <cell r="D916" t="str">
            <v>16490</v>
          </cell>
          <cell r="E916" t="str">
            <v>Transmission Construction Walpole</v>
          </cell>
          <cell r="H916" t="str">
            <v>120</v>
          </cell>
          <cell r="I916" t="str">
            <v>CB</v>
          </cell>
          <cell r="J916">
            <v>67751.539999999994</v>
          </cell>
          <cell r="K916">
            <v>0</v>
          </cell>
        </row>
        <row r="917">
          <cell r="A917" t="str">
            <v>CAP</v>
          </cell>
          <cell r="C917">
            <v>16490</v>
          </cell>
          <cell r="D917" t="str">
            <v>16490</v>
          </cell>
          <cell r="E917" t="str">
            <v>Transmission Construction Walpole</v>
          </cell>
          <cell r="H917" t="str">
            <v>120</v>
          </cell>
          <cell r="I917" t="str">
            <v>CI</v>
          </cell>
          <cell r="J917">
            <v>3736366.76</v>
          </cell>
          <cell r="K917">
            <v>80</v>
          </cell>
        </row>
        <row r="918">
          <cell r="A918" t="str">
            <v>CAP</v>
          </cell>
          <cell r="C918">
            <v>16490</v>
          </cell>
          <cell r="D918" t="str">
            <v>16490</v>
          </cell>
          <cell r="E918" t="str">
            <v>Transmission Construction Walpole</v>
          </cell>
          <cell r="H918" t="str">
            <v>120</v>
          </cell>
          <cell r="I918" t="str">
            <v>CL</v>
          </cell>
          <cell r="J918">
            <v>153860.49</v>
          </cell>
          <cell r="K918">
            <v>0</v>
          </cell>
        </row>
        <row r="919">
          <cell r="A919" t="str">
            <v>CAP</v>
          </cell>
          <cell r="C919">
            <v>16490</v>
          </cell>
          <cell r="D919" t="str">
            <v>16490</v>
          </cell>
          <cell r="E919" t="str">
            <v>Transmission Construction Walpole</v>
          </cell>
          <cell r="H919" t="str">
            <v>120</v>
          </cell>
          <cell r="I919" t="str">
            <v>CM</v>
          </cell>
          <cell r="J919">
            <v>89381.91</v>
          </cell>
          <cell r="L919">
            <v>503.54</v>
          </cell>
        </row>
        <row r="920">
          <cell r="A920" t="str">
            <v>CAP</v>
          </cell>
          <cell r="C920">
            <v>16490</v>
          </cell>
          <cell r="D920" t="str">
            <v>16490</v>
          </cell>
          <cell r="E920" t="str">
            <v>Transmission Construction Walpole</v>
          </cell>
          <cell r="H920" t="str">
            <v>120</v>
          </cell>
          <cell r="I920" t="str">
            <v>CO</v>
          </cell>
          <cell r="J920">
            <v>1406.08</v>
          </cell>
        </row>
        <row r="921">
          <cell r="A921" t="str">
            <v>CAP</v>
          </cell>
          <cell r="C921">
            <v>16490</v>
          </cell>
          <cell r="D921" t="str">
            <v>16490</v>
          </cell>
          <cell r="E921" t="str">
            <v>Transmission Construction Walpole</v>
          </cell>
          <cell r="H921" t="str">
            <v>120</v>
          </cell>
          <cell r="I921" t="str">
            <v>CT</v>
          </cell>
          <cell r="J921">
            <v>102239.78</v>
          </cell>
          <cell r="K921">
            <v>217.53</v>
          </cell>
          <cell r="L921">
            <v>599.91999999999996</v>
          </cell>
        </row>
        <row r="922">
          <cell r="A922" t="str">
            <v>O&amp;M</v>
          </cell>
          <cell r="C922">
            <v>16490</v>
          </cell>
          <cell r="D922" t="str">
            <v>16490</v>
          </cell>
          <cell r="E922" t="str">
            <v>Transmission Construction Walpole</v>
          </cell>
          <cell r="H922" t="str">
            <v>120</v>
          </cell>
          <cell r="I922" t="str">
            <v>IT</v>
          </cell>
          <cell r="K922">
            <v>29.08</v>
          </cell>
        </row>
        <row r="923">
          <cell r="A923" t="str">
            <v>O&amp;M</v>
          </cell>
          <cell r="C923">
            <v>16490</v>
          </cell>
          <cell r="D923" t="str">
            <v>16490</v>
          </cell>
          <cell r="E923" t="str">
            <v>Transmission Construction Walpole</v>
          </cell>
          <cell r="H923" t="str">
            <v>120</v>
          </cell>
          <cell r="I923" t="str">
            <v>LT</v>
          </cell>
          <cell r="J923">
            <v>3207.79</v>
          </cell>
        </row>
        <row r="924">
          <cell r="A924" t="str">
            <v>O&amp;M</v>
          </cell>
          <cell r="C924">
            <v>16490</v>
          </cell>
          <cell r="D924" t="str">
            <v>16490</v>
          </cell>
          <cell r="E924" t="str">
            <v>Transmission Construction Walpole</v>
          </cell>
          <cell r="H924" t="str">
            <v>120</v>
          </cell>
          <cell r="I924" t="str">
            <v>TT</v>
          </cell>
          <cell r="J924">
            <v>234.29</v>
          </cell>
          <cell r="M924">
            <v>72009.73</v>
          </cell>
        </row>
        <row r="925">
          <cell r="A925" t="str">
            <v>O&amp;M</v>
          </cell>
          <cell r="C925">
            <v>16495</v>
          </cell>
          <cell r="D925" t="str">
            <v>16495</v>
          </cell>
          <cell r="E925" t="str">
            <v>Transmission Construction Waltham</v>
          </cell>
          <cell r="H925" t="str">
            <v>120</v>
          </cell>
          <cell r="I925" t="str">
            <v>BT</v>
          </cell>
          <cell r="J925">
            <v>34912.86</v>
          </cell>
          <cell r="K925">
            <v>210.82</v>
          </cell>
        </row>
        <row r="926">
          <cell r="A926" t="str">
            <v>CAP</v>
          </cell>
          <cell r="C926">
            <v>16495</v>
          </cell>
          <cell r="D926" t="str">
            <v>16495</v>
          </cell>
          <cell r="E926" t="str">
            <v>Transmission Construction Waltham</v>
          </cell>
          <cell r="H926" t="str">
            <v>120</v>
          </cell>
          <cell r="I926" t="str">
            <v>CB</v>
          </cell>
          <cell r="J926">
            <v>6610.95</v>
          </cell>
        </row>
        <row r="927">
          <cell r="A927" t="str">
            <v>CAP</v>
          </cell>
          <cell r="C927">
            <v>16495</v>
          </cell>
          <cell r="D927" t="str">
            <v>16495</v>
          </cell>
          <cell r="E927" t="str">
            <v>Transmission Construction Waltham</v>
          </cell>
          <cell r="H927" t="str">
            <v>120</v>
          </cell>
          <cell r="I927" t="str">
            <v>CI</v>
          </cell>
          <cell r="J927">
            <v>236245.49</v>
          </cell>
          <cell r="K927">
            <v>0</v>
          </cell>
        </row>
        <row r="928">
          <cell r="A928" t="str">
            <v>CAP</v>
          </cell>
          <cell r="C928">
            <v>16495</v>
          </cell>
          <cell r="D928" t="str">
            <v>16495</v>
          </cell>
          <cell r="E928" t="str">
            <v>Transmission Construction Waltham</v>
          </cell>
          <cell r="H928" t="str">
            <v>120</v>
          </cell>
          <cell r="I928" t="str">
            <v>CL</v>
          </cell>
          <cell r="J928">
            <v>15036.33</v>
          </cell>
        </row>
        <row r="929">
          <cell r="A929" t="str">
            <v>CAP</v>
          </cell>
          <cell r="C929">
            <v>16495</v>
          </cell>
          <cell r="D929" t="str">
            <v>16495</v>
          </cell>
          <cell r="E929" t="str">
            <v>Transmission Construction Waltham</v>
          </cell>
          <cell r="H929" t="str">
            <v>120</v>
          </cell>
          <cell r="I929" t="str">
            <v>CM</v>
          </cell>
          <cell r="J929">
            <v>36469.14</v>
          </cell>
          <cell r="K929">
            <v>0</v>
          </cell>
        </row>
        <row r="930">
          <cell r="A930" t="str">
            <v>CAP</v>
          </cell>
          <cell r="C930">
            <v>16495</v>
          </cell>
          <cell r="D930" t="str">
            <v>16495</v>
          </cell>
          <cell r="E930" t="str">
            <v>Transmission Construction Waltham</v>
          </cell>
          <cell r="H930" t="str">
            <v>120</v>
          </cell>
          <cell r="I930" t="str">
            <v>CO</v>
          </cell>
          <cell r="J930">
            <v>212.21</v>
          </cell>
        </row>
        <row r="931">
          <cell r="A931" t="str">
            <v>CAP</v>
          </cell>
          <cell r="C931">
            <v>16495</v>
          </cell>
          <cell r="D931" t="str">
            <v>16495</v>
          </cell>
          <cell r="E931" t="str">
            <v>Transmission Construction Waltham</v>
          </cell>
          <cell r="H931" t="str">
            <v>120</v>
          </cell>
          <cell r="I931" t="str">
            <v>CT</v>
          </cell>
          <cell r="J931">
            <v>9552.32</v>
          </cell>
          <cell r="K931">
            <v>598.32000000000005</v>
          </cell>
        </row>
        <row r="932">
          <cell r="A932" t="str">
            <v>O&amp;M</v>
          </cell>
          <cell r="C932">
            <v>16495</v>
          </cell>
          <cell r="D932" t="str">
            <v>16495</v>
          </cell>
          <cell r="E932" t="str">
            <v>Transmission Construction Waltham</v>
          </cell>
          <cell r="H932" t="str">
            <v>120</v>
          </cell>
          <cell r="I932" t="str">
            <v>IT</v>
          </cell>
          <cell r="J932">
            <v>147132.79</v>
          </cell>
          <cell r="K932">
            <v>-105619.15</v>
          </cell>
        </row>
        <row r="933">
          <cell r="A933" t="str">
            <v>O&amp;M</v>
          </cell>
          <cell r="C933">
            <v>16495</v>
          </cell>
          <cell r="D933" t="str">
            <v>16495</v>
          </cell>
          <cell r="E933" t="str">
            <v>Transmission Construction Waltham</v>
          </cell>
          <cell r="H933" t="str">
            <v>120</v>
          </cell>
          <cell r="I933" t="str">
            <v>LT</v>
          </cell>
          <cell r="J933">
            <v>94661.37</v>
          </cell>
          <cell r="K933">
            <v>602.36</v>
          </cell>
        </row>
        <row r="934">
          <cell r="A934" t="str">
            <v>O&amp;M</v>
          </cell>
          <cell r="C934">
            <v>16495</v>
          </cell>
          <cell r="D934" t="str">
            <v>16495</v>
          </cell>
          <cell r="E934" t="str">
            <v>Transmission Construction Waltham</v>
          </cell>
          <cell r="H934" t="str">
            <v>120</v>
          </cell>
          <cell r="I934" t="str">
            <v>MT</v>
          </cell>
          <cell r="J934">
            <v>2969.24</v>
          </cell>
        </row>
        <row r="935">
          <cell r="A935" t="str">
            <v>O&amp;M</v>
          </cell>
          <cell r="C935">
            <v>16495</v>
          </cell>
          <cell r="D935" t="str">
            <v>16495</v>
          </cell>
          <cell r="E935" t="str">
            <v>Transmission Construction Waltham</v>
          </cell>
          <cell r="H935" t="str">
            <v>120</v>
          </cell>
          <cell r="I935" t="str">
            <v>TT</v>
          </cell>
          <cell r="J935">
            <v>54093.07</v>
          </cell>
          <cell r="M935">
            <v>55677.05</v>
          </cell>
        </row>
        <row r="936">
          <cell r="A936" t="str">
            <v>O&amp;M</v>
          </cell>
          <cell r="B936" t="str">
            <v>Vaitkus,Paul D</v>
          </cell>
          <cell r="C936">
            <v>16500</v>
          </cell>
          <cell r="D936" t="str">
            <v>16500</v>
          </cell>
          <cell r="E936" t="str">
            <v>Engineering VP</v>
          </cell>
          <cell r="F936" t="str">
            <v>Engineering</v>
          </cell>
          <cell r="G936" t="str">
            <v>Engineering VP</v>
          </cell>
          <cell r="H936" t="str">
            <v>120</v>
          </cell>
          <cell r="I936" t="str">
            <v>BT</v>
          </cell>
          <cell r="L936">
            <v>1242.4000000000001</v>
          </cell>
        </row>
        <row r="937">
          <cell r="A937" t="str">
            <v>O&amp;M</v>
          </cell>
          <cell r="B937" t="str">
            <v>Vaitkus,Paul D</v>
          </cell>
          <cell r="C937">
            <v>16500</v>
          </cell>
          <cell r="D937" t="str">
            <v>16500</v>
          </cell>
          <cell r="E937" t="str">
            <v>G8 - Asset Management VP</v>
          </cell>
          <cell r="F937" t="str">
            <v>Engineering</v>
          </cell>
          <cell r="G937" t="str">
            <v>Engineering VP</v>
          </cell>
          <cell r="H937" t="str">
            <v>120</v>
          </cell>
          <cell r="I937" t="str">
            <v>BT</v>
          </cell>
          <cell r="J937">
            <v>67609.899999999994</v>
          </cell>
          <cell r="K937">
            <v>40527.46</v>
          </cell>
          <cell r="M937">
            <v>21295.45</v>
          </cell>
        </row>
        <row r="938">
          <cell r="A938" t="str">
            <v>O&amp;M</v>
          </cell>
          <cell r="B938" t="str">
            <v>Vaitkus,Paul D</v>
          </cell>
          <cell r="C938">
            <v>16500</v>
          </cell>
          <cell r="D938" t="str">
            <v>16500</v>
          </cell>
          <cell r="E938" t="str">
            <v>Engineering VP</v>
          </cell>
          <cell r="F938" t="str">
            <v>Engineering</v>
          </cell>
          <cell r="G938" t="str">
            <v>Engineering VP</v>
          </cell>
          <cell r="H938" t="str">
            <v>120</v>
          </cell>
          <cell r="I938" t="str">
            <v>IT</v>
          </cell>
          <cell r="L938">
            <v>-4661.4399999999996</v>
          </cell>
        </row>
        <row r="939">
          <cell r="A939" t="str">
            <v>O&amp;M</v>
          </cell>
          <cell r="B939" t="str">
            <v>Vaitkus,Paul D</v>
          </cell>
          <cell r="C939">
            <v>16500</v>
          </cell>
          <cell r="D939" t="str">
            <v>16500</v>
          </cell>
          <cell r="E939" t="str">
            <v>G8 - Asset Management VP</v>
          </cell>
          <cell r="F939" t="str">
            <v>Engineering</v>
          </cell>
          <cell r="G939" t="str">
            <v>Engineering VP</v>
          </cell>
          <cell r="H939" t="str">
            <v>120</v>
          </cell>
          <cell r="I939" t="str">
            <v>IT</v>
          </cell>
          <cell r="J939">
            <v>-8438.51</v>
          </cell>
          <cell r="K939">
            <v>844286.67</v>
          </cell>
        </row>
        <row r="940">
          <cell r="A940" t="str">
            <v>O&amp;M</v>
          </cell>
          <cell r="B940" t="str">
            <v>Vaitkus,Paul D</v>
          </cell>
          <cell r="C940">
            <v>16500</v>
          </cell>
          <cell r="D940" t="str">
            <v>16500</v>
          </cell>
          <cell r="E940" t="str">
            <v>Engineering VP</v>
          </cell>
          <cell r="F940" t="str">
            <v>Engineering</v>
          </cell>
          <cell r="G940" t="str">
            <v>Engineering VP</v>
          </cell>
          <cell r="H940" t="str">
            <v>120</v>
          </cell>
          <cell r="I940" t="str">
            <v>LT</v>
          </cell>
          <cell r="L940">
            <v>3549.6</v>
          </cell>
          <cell r="M940">
            <v>3522.07</v>
          </cell>
        </row>
        <row r="941">
          <cell r="A941" t="str">
            <v>O&amp;M</v>
          </cell>
          <cell r="B941" t="str">
            <v>Vaitkus,Paul D</v>
          </cell>
          <cell r="C941">
            <v>16500</v>
          </cell>
          <cell r="D941" t="str">
            <v>16500</v>
          </cell>
          <cell r="E941" t="str">
            <v>G8 - Asset Management VP</v>
          </cell>
          <cell r="F941" t="str">
            <v>Engineering</v>
          </cell>
          <cell r="G941" t="str">
            <v>Engineering VP</v>
          </cell>
          <cell r="H941" t="str">
            <v>120</v>
          </cell>
          <cell r="I941" t="str">
            <v>LT</v>
          </cell>
          <cell r="J941">
            <v>229816.47</v>
          </cell>
          <cell r="K941">
            <v>114688.97</v>
          </cell>
          <cell r="M941">
            <v>134980.51</v>
          </cell>
        </row>
        <row r="942">
          <cell r="A942" t="str">
            <v>O&amp;M</v>
          </cell>
          <cell r="B942" t="str">
            <v>Vaitkus,Paul D</v>
          </cell>
          <cell r="C942">
            <v>16500</v>
          </cell>
          <cell r="D942" t="str">
            <v>16500</v>
          </cell>
          <cell r="E942" t="str">
            <v>Engineering VP</v>
          </cell>
          <cell r="F942" t="str">
            <v>Engineering</v>
          </cell>
          <cell r="G942" t="str">
            <v>Engineering VP</v>
          </cell>
          <cell r="H942" t="str">
            <v>120</v>
          </cell>
          <cell r="I942" t="str">
            <v>MT</v>
          </cell>
        </row>
        <row r="943">
          <cell r="A943" t="str">
            <v>O&amp;M</v>
          </cell>
          <cell r="B943" t="str">
            <v>Vaitkus,Paul D</v>
          </cell>
          <cell r="C943">
            <v>16500</v>
          </cell>
          <cell r="D943" t="str">
            <v>16500</v>
          </cell>
          <cell r="E943" t="str">
            <v>Engineering VP</v>
          </cell>
          <cell r="F943" t="str">
            <v>Engineering</v>
          </cell>
          <cell r="G943" t="str">
            <v>Engineering VP</v>
          </cell>
          <cell r="H943" t="str">
            <v>120</v>
          </cell>
          <cell r="I943" t="str">
            <v>OT</v>
          </cell>
          <cell r="L943">
            <v>10791.97</v>
          </cell>
        </row>
        <row r="944">
          <cell r="A944" t="str">
            <v>O&amp;M</v>
          </cell>
          <cell r="B944" t="str">
            <v>Vaitkus,Paul D</v>
          </cell>
          <cell r="C944">
            <v>16500</v>
          </cell>
          <cell r="D944" t="str">
            <v>16500</v>
          </cell>
          <cell r="E944" t="str">
            <v>G8 - Asset Management VP</v>
          </cell>
          <cell r="F944" t="str">
            <v>Engineering</v>
          </cell>
          <cell r="G944" t="str">
            <v>Engineering VP</v>
          </cell>
          <cell r="H944" t="str">
            <v>120</v>
          </cell>
          <cell r="I944" t="str">
            <v>OT</v>
          </cell>
          <cell r="J944">
            <v>25345.59</v>
          </cell>
          <cell r="K944">
            <v>19001.14</v>
          </cell>
        </row>
        <row r="945">
          <cell r="A945" t="str">
            <v>O&amp;M</v>
          </cell>
          <cell r="B945" t="str">
            <v>Vaitkus,Paul D</v>
          </cell>
          <cell r="C945">
            <v>16500</v>
          </cell>
          <cell r="D945" t="str">
            <v>16500</v>
          </cell>
          <cell r="E945" t="str">
            <v>Engineering VP</v>
          </cell>
          <cell r="F945" t="str">
            <v>Engineering</v>
          </cell>
          <cell r="G945" t="str">
            <v>Engineering VP</v>
          </cell>
          <cell r="H945" t="str">
            <v>120</v>
          </cell>
          <cell r="I945" t="str">
            <v>TT</v>
          </cell>
        </row>
        <row r="946">
          <cell r="A946" t="str">
            <v>O&amp;M</v>
          </cell>
          <cell r="B946" t="str">
            <v>Vaitkus,Paul D</v>
          </cell>
          <cell r="C946">
            <v>16500</v>
          </cell>
          <cell r="D946" t="str">
            <v>16500</v>
          </cell>
          <cell r="E946" t="str">
            <v>G8 - Asset Management VP</v>
          </cell>
          <cell r="F946" t="str">
            <v>Engineering</v>
          </cell>
          <cell r="G946" t="str">
            <v>Engineering VP</v>
          </cell>
          <cell r="H946" t="str">
            <v>120</v>
          </cell>
          <cell r="I946" t="str">
            <v>TT</v>
          </cell>
          <cell r="K946">
            <v>116.47</v>
          </cell>
          <cell r="M946">
            <v>10483.790000000001</v>
          </cell>
        </row>
        <row r="947">
          <cell r="A947" t="str">
            <v>O&amp;M</v>
          </cell>
          <cell r="B947" t="str">
            <v>Sullivan,Gregory R</v>
          </cell>
          <cell r="C947">
            <v>16505</v>
          </cell>
          <cell r="D947" t="str">
            <v>16505</v>
          </cell>
          <cell r="E947" t="str">
            <v>Asset Strategy Transmission</v>
          </cell>
          <cell r="F947" t="str">
            <v>Engineering</v>
          </cell>
          <cell r="G947" t="str">
            <v>Transmission Engineering</v>
          </cell>
          <cell r="H947" t="str">
            <v>120</v>
          </cell>
          <cell r="I947" t="str">
            <v>BT</v>
          </cell>
          <cell r="J947">
            <v>58334.12</v>
          </cell>
          <cell r="K947">
            <v>62628.98</v>
          </cell>
          <cell r="M947">
            <v>21941.11</v>
          </cell>
        </row>
        <row r="948">
          <cell r="A948" t="str">
            <v>O&amp;M</v>
          </cell>
          <cell r="B948" t="str">
            <v>Sullivan,Gregory R</v>
          </cell>
          <cell r="C948">
            <v>16505</v>
          </cell>
          <cell r="D948" t="str">
            <v>16505</v>
          </cell>
          <cell r="E948" t="str">
            <v>Transmission Engineering</v>
          </cell>
          <cell r="F948" t="str">
            <v>Engineering</v>
          </cell>
          <cell r="G948" t="str">
            <v>Transmission Engineering</v>
          </cell>
          <cell r="H948" t="str">
            <v>120</v>
          </cell>
          <cell r="I948" t="str">
            <v>BT</v>
          </cell>
          <cell r="L948">
            <v>15826.24</v>
          </cell>
          <cell r="M948">
            <v>27055.65</v>
          </cell>
        </row>
        <row r="949">
          <cell r="A949" t="str">
            <v>CAP</v>
          </cell>
          <cell r="B949" t="str">
            <v>Sullivan,Gregory R</v>
          </cell>
          <cell r="C949">
            <v>16505</v>
          </cell>
          <cell r="D949" t="str">
            <v>16505</v>
          </cell>
          <cell r="E949" t="str">
            <v>Asset Strategy Transmission</v>
          </cell>
          <cell r="F949" t="str">
            <v>Engineering</v>
          </cell>
          <cell r="G949" t="str">
            <v>Transmission Engineering</v>
          </cell>
          <cell r="H949" t="str">
            <v>120</v>
          </cell>
          <cell r="I949" t="str">
            <v>CB</v>
          </cell>
          <cell r="J949">
            <v>8016.9</v>
          </cell>
        </row>
        <row r="950">
          <cell r="A950" t="str">
            <v>CAP</v>
          </cell>
          <cell r="B950" t="str">
            <v>Sullivan,Gregory R</v>
          </cell>
          <cell r="C950">
            <v>16505</v>
          </cell>
          <cell r="D950" t="str">
            <v>16505</v>
          </cell>
          <cell r="E950" t="str">
            <v>Transmission Engineering</v>
          </cell>
          <cell r="F950" t="str">
            <v>Engineering</v>
          </cell>
          <cell r="G950" t="str">
            <v>Transmission Engineering</v>
          </cell>
          <cell r="H950" t="str">
            <v>120</v>
          </cell>
          <cell r="I950" t="str">
            <v>CB</v>
          </cell>
        </row>
        <row r="951">
          <cell r="A951" t="str">
            <v>CAP</v>
          </cell>
          <cell r="B951" t="str">
            <v>Sullivan,Gregory R</v>
          </cell>
          <cell r="C951">
            <v>16505</v>
          </cell>
          <cell r="D951" t="str">
            <v>16505</v>
          </cell>
          <cell r="E951" t="str">
            <v>Asset Strategy Transmission</v>
          </cell>
          <cell r="F951" t="str">
            <v>Engineering</v>
          </cell>
          <cell r="G951" t="str">
            <v>Transmission Engineering</v>
          </cell>
          <cell r="H951" t="str">
            <v>120</v>
          </cell>
          <cell r="I951" t="str">
            <v>CI</v>
          </cell>
          <cell r="J951">
            <v>80.84</v>
          </cell>
        </row>
        <row r="952">
          <cell r="A952" t="str">
            <v>CAP</v>
          </cell>
          <cell r="B952" t="str">
            <v>Sullivan,Gregory R</v>
          </cell>
          <cell r="C952">
            <v>16505</v>
          </cell>
          <cell r="D952" t="str">
            <v>16505</v>
          </cell>
          <cell r="E952" t="str">
            <v>Asset Strategy Transmission</v>
          </cell>
          <cell r="F952" t="str">
            <v>Engineering</v>
          </cell>
          <cell r="G952" t="str">
            <v>Transmission Engineering</v>
          </cell>
          <cell r="H952" t="str">
            <v>120</v>
          </cell>
          <cell r="I952" t="str">
            <v>CL</v>
          </cell>
          <cell r="J952">
            <v>18463.400000000001</v>
          </cell>
        </row>
        <row r="953">
          <cell r="A953" t="str">
            <v>CAP</v>
          </cell>
          <cell r="B953" t="str">
            <v>Sullivan,Gregory R</v>
          </cell>
          <cell r="C953">
            <v>16505</v>
          </cell>
          <cell r="D953" t="str">
            <v>16505</v>
          </cell>
          <cell r="E953" t="str">
            <v>Transmission Engineering</v>
          </cell>
          <cell r="F953" t="str">
            <v>Engineering</v>
          </cell>
          <cell r="G953" t="str">
            <v>Transmission Engineering</v>
          </cell>
          <cell r="H953" t="str">
            <v>120</v>
          </cell>
          <cell r="I953" t="str">
            <v>CL</v>
          </cell>
          <cell r="M953">
            <v>5033138.62</v>
          </cell>
        </row>
        <row r="954">
          <cell r="A954" t="str">
            <v>CAP</v>
          </cell>
          <cell r="B954" t="str">
            <v>Sullivan,Gregory R</v>
          </cell>
          <cell r="C954">
            <v>16505</v>
          </cell>
          <cell r="D954" t="str">
            <v>16505</v>
          </cell>
          <cell r="E954" t="str">
            <v>Asset Strategy Transmission</v>
          </cell>
          <cell r="F954" t="str">
            <v>Engineering</v>
          </cell>
          <cell r="G954" t="str">
            <v>Transmission Engineering</v>
          </cell>
          <cell r="H954" t="str">
            <v>120</v>
          </cell>
          <cell r="I954" t="str">
            <v>CT</v>
          </cell>
          <cell r="J954">
            <v>16628.64</v>
          </cell>
        </row>
        <row r="955">
          <cell r="A955" t="str">
            <v>CAP</v>
          </cell>
          <cell r="B955" t="str">
            <v>Sullivan,Gregory R</v>
          </cell>
          <cell r="C955">
            <v>16505</v>
          </cell>
          <cell r="D955" t="str">
            <v>16505</v>
          </cell>
          <cell r="E955" t="str">
            <v>Transmission Engineering</v>
          </cell>
          <cell r="F955" t="str">
            <v>Engineering</v>
          </cell>
          <cell r="G955" t="str">
            <v>Transmission Engineering</v>
          </cell>
          <cell r="H955" t="str">
            <v>120</v>
          </cell>
          <cell r="I955" t="str">
            <v>CT</v>
          </cell>
          <cell r="M955">
            <v>5714.91</v>
          </cell>
        </row>
        <row r="956">
          <cell r="A956" t="str">
            <v>O&amp;M</v>
          </cell>
          <cell r="B956" t="str">
            <v>Sullivan,Gregory R</v>
          </cell>
          <cell r="C956">
            <v>16505</v>
          </cell>
          <cell r="D956" t="str">
            <v>16505</v>
          </cell>
          <cell r="E956" t="str">
            <v>Asset Strategy Transmission</v>
          </cell>
          <cell r="F956" t="str">
            <v>Engineering</v>
          </cell>
          <cell r="G956" t="str">
            <v>Transmission Engineering</v>
          </cell>
          <cell r="H956" t="str">
            <v>120</v>
          </cell>
          <cell r="I956" t="str">
            <v>IT</v>
          </cell>
          <cell r="J956">
            <v>373547.39</v>
          </cell>
          <cell r="K956">
            <v>272653.34999999998</v>
          </cell>
        </row>
        <row r="957">
          <cell r="A957" t="str">
            <v>O&amp;M</v>
          </cell>
          <cell r="B957" t="str">
            <v>Sullivan,Gregory R</v>
          </cell>
          <cell r="C957">
            <v>16505</v>
          </cell>
          <cell r="D957" t="str">
            <v>16505</v>
          </cell>
          <cell r="E957" t="str">
            <v>Transmission Engineering</v>
          </cell>
          <cell r="F957" t="str">
            <v>Engineering</v>
          </cell>
          <cell r="G957" t="str">
            <v>Transmission Engineering</v>
          </cell>
          <cell r="H957" t="str">
            <v>120</v>
          </cell>
          <cell r="I957" t="str">
            <v>IT</v>
          </cell>
          <cell r="L957">
            <v>271832.09999999998</v>
          </cell>
        </row>
        <row r="958">
          <cell r="A958" t="str">
            <v>O&amp;M</v>
          </cell>
          <cell r="B958" t="str">
            <v>Sullivan,Gregory R</v>
          </cell>
          <cell r="C958">
            <v>16505</v>
          </cell>
          <cell r="D958" t="str">
            <v>16505</v>
          </cell>
          <cell r="E958" t="str">
            <v>Asset Strategy Transmission</v>
          </cell>
          <cell r="F958" t="str">
            <v>Engineering</v>
          </cell>
          <cell r="G958" t="str">
            <v>Transmission Engineering</v>
          </cell>
          <cell r="H958" t="str">
            <v>120</v>
          </cell>
          <cell r="I958" t="str">
            <v>LT</v>
          </cell>
          <cell r="J958">
            <v>178746.06</v>
          </cell>
          <cell r="K958">
            <v>182135.64</v>
          </cell>
          <cell r="M958">
            <v>5062.9799999999996</v>
          </cell>
        </row>
        <row r="959">
          <cell r="A959" t="str">
            <v>O&amp;M</v>
          </cell>
          <cell r="B959" t="str">
            <v>Sullivan,Gregory R</v>
          </cell>
          <cell r="C959">
            <v>16505</v>
          </cell>
          <cell r="D959" t="str">
            <v>16505</v>
          </cell>
          <cell r="E959" t="str">
            <v>Transmission Engineering</v>
          </cell>
          <cell r="F959" t="str">
            <v>Engineering</v>
          </cell>
          <cell r="G959" t="str">
            <v>Transmission Engineering</v>
          </cell>
          <cell r="H959" t="str">
            <v>120</v>
          </cell>
          <cell r="I959" t="str">
            <v>LT</v>
          </cell>
          <cell r="L959">
            <v>39813.06</v>
          </cell>
          <cell r="M959">
            <v>410.84</v>
          </cell>
        </row>
        <row r="960">
          <cell r="A960" t="str">
            <v>O&amp;M</v>
          </cell>
          <cell r="B960" t="str">
            <v>Sullivan,Gregory R</v>
          </cell>
          <cell r="C960">
            <v>16505</v>
          </cell>
          <cell r="D960" t="str">
            <v>16505</v>
          </cell>
          <cell r="E960" t="str">
            <v>Asset Strategy Transmission</v>
          </cell>
          <cell r="F960" t="str">
            <v>Engineering</v>
          </cell>
          <cell r="G960" t="str">
            <v>Transmission Engineering</v>
          </cell>
          <cell r="H960" t="str">
            <v>120</v>
          </cell>
          <cell r="I960" t="str">
            <v>OT</v>
          </cell>
          <cell r="J960">
            <v>7474.55</v>
          </cell>
        </row>
        <row r="961">
          <cell r="A961" t="str">
            <v>O&amp;M</v>
          </cell>
          <cell r="B961" t="str">
            <v>Sullivan,Gregory R</v>
          </cell>
          <cell r="C961">
            <v>16505</v>
          </cell>
          <cell r="D961" t="str">
            <v>16505</v>
          </cell>
          <cell r="E961" t="str">
            <v>Transmission Engineering</v>
          </cell>
          <cell r="F961" t="str">
            <v>Engineering</v>
          </cell>
          <cell r="G961" t="str">
            <v>Transmission Engineering</v>
          </cell>
          <cell r="H961" t="str">
            <v>120</v>
          </cell>
          <cell r="I961" t="str">
            <v>OT</v>
          </cell>
          <cell r="M961">
            <v>3715.98</v>
          </cell>
        </row>
        <row r="962">
          <cell r="A962" t="str">
            <v>O&amp;M</v>
          </cell>
          <cell r="B962" t="str">
            <v>Sullivan,Gregory R</v>
          </cell>
          <cell r="C962">
            <v>16505</v>
          </cell>
          <cell r="D962" t="str">
            <v>16505</v>
          </cell>
          <cell r="E962" t="str">
            <v>Asset Strategy Transmission</v>
          </cell>
          <cell r="F962" t="str">
            <v>Engineering</v>
          </cell>
          <cell r="G962" t="str">
            <v>Transmission Engineering</v>
          </cell>
          <cell r="H962" t="str">
            <v>120</v>
          </cell>
          <cell r="I962" t="str">
            <v>TT</v>
          </cell>
          <cell r="J962">
            <v>2987.44</v>
          </cell>
          <cell r="K962">
            <v>1178.07</v>
          </cell>
          <cell r="M962">
            <v>62624.29</v>
          </cell>
        </row>
        <row r="963">
          <cell r="A963" t="str">
            <v>O&amp;M</v>
          </cell>
          <cell r="B963" t="str">
            <v>Sullivan,Gregory R</v>
          </cell>
          <cell r="C963">
            <v>16505</v>
          </cell>
          <cell r="D963" t="str">
            <v>16505</v>
          </cell>
          <cell r="E963" t="str">
            <v>Transmission Engineering</v>
          </cell>
          <cell r="F963" t="str">
            <v>Engineering</v>
          </cell>
          <cell r="G963" t="str">
            <v>Transmission Engineering</v>
          </cell>
          <cell r="H963" t="str">
            <v>120</v>
          </cell>
          <cell r="I963" t="str">
            <v>TT</v>
          </cell>
          <cell r="L963">
            <v>-35.97</v>
          </cell>
          <cell r="M963">
            <v>66984.94</v>
          </cell>
        </row>
        <row r="964">
          <cell r="A964" t="str">
            <v>O&amp;M</v>
          </cell>
          <cell r="B964" t="str">
            <v>Schweiger,Werner J</v>
          </cell>
          <cell r="C964">
            <v>16510</v>
          </cell>
          <cell r="D964" t="str">
            <v>16510</v>
          </cell>
          <cell r="E964" t="str">
            <v>S7 - Investment Planning</v>
          </cell>
          <cell r="F964" t="str">
            <v>Ops SVP</v>
          </cell>
          <cell r="G964" t="str">
            <v>Investment Planning</v>
          </cell>
          <cell r="H964" t="str">
            <v>120</v>
          </cell>
          <cell r="I964" t="str">
            <v>BT</v>
          </cell>
          <cell r="J964">
            <v>145514.63</v>
          </cell>
          <cell r="K964">
            <v>154768.67000000001</v>
          </cell>
          <cell r="L964">
            <v>11342.76</v>
          </cell>
          <cell r="M964">
            <v>56521.18</v>
          </cell>
        </row>
        <row r="965">
          <cell r="A965" t="str">
            <v>CAP</v>
          </cell>
          <cell r="B965" t="str">
            <v>Schweiger,Werner J</v>
          </cell>
          <cell r="C965">
            <v>16510</v>
          </cell>
          <cell r="D965" t="str">
            <v>16510</v>
          </cell>
          <cell r="E965" t="str">
            <v>S7 - Investment Planning</v>
          </cell>
          <cell r="F965" t="str">
            <v>Ops SVP</v>
          </cell>
          <cell r="G965" t="str">
            <v>Investment Planning</v>
          </cell>
          <cell r="H965" t="str">
            <v>120</v>
          </cell>
          <cell r="I965" t="str">
            <v>CI</v>
          </cell>
          <cell r="J965">
            <v>0</v>
          </cell>
        </row>
        <row r="966">
          <cell r="A966" t="str">
            <v>O&amp;M</v>
          </cell>
          <cell r="B966" t="str">
            <v>Schweiger,Werner J</v>
          </cell>
          <cell r="C966">
            <v>16510</v>
          </cell>
          <cell r="D966" t="str">
            <v>16510</v>
          </cell>
          <cell r="E966" t="str">
            <v>S7 - Investment Planning</v>
          </cell>
          <cell r="F966" t="str">
            <v>Ops SVP</v>
          </cell>
          <cell r="G966" t="str">
            <v>Investment Planning</v>
          </cell>
          <cell r="H966" t="str">
            <v>120</v>
          </cell>
          <cell r="I966" t="str">
            <v>IT</v>
          </cell>
          <cell r="J966">
            <v>35900.76</v>
          </cell>
          <cell r="K966">
            <v>11478.84</v>
          </cell>
          <cell r="L966">
            <v>3344.21</v>
          </cell>
        </row>
        <row r="967">
          <cell r="A967" t="str">
            <v>O&amp;M</v>
          </cell>
          <cell r="B967" t="str">
            <v>Schweiger,Werner J</v>
          </cell>
          <cell r="C967">
            <v>16510</v>
          </cell>
          <cell r="D967" t="str">
            <v>16510</v>
          </cell>
          <cell r="E967" t="str">
            <v>S7 - Investment Planning</v>
          </cell>
          <cell r="F967" t="str">
            <v>Ops SVP</v>
          </cell>
          <cell r="G967" t="str">
            <v>Investment Planning</v>
          </cell>
          <cell r="H967" t="str">
            <v>120</v>
          </cell>
          <cell r="I967" t="str">
            <v>LT</v>
          </cell>
          <cell r="J967">
            <v>410179.88</v>
          </cell>
          <cell r="K967">
            <v>446541.27</v>
          </cell>
          <cell r="L967">
            <v>32408.12</v>
          </cell>
          <cell r="M967">
            <v>3237</v>
          </cell>
        </row>
        <row r="968">
          <cell r="A968" t="str">
            <v>O&amp;M</v>
          </cell>
          <cell r="B968" t="str">
            <v>Schweiger,Werner J</v>
          </cell>
          <cell r="C968">
            <v>16510</v>
          </cell>
          <cell r="D968" t="str">
            <v>16510</v>
          </cell>
          <cell r="E968" t="str">
            <v>S7 - Investment Planning</v>
          </cell>
          <cell r="F968" t="str">
            <v>Ops SVP</v>
          </cell>
          <cell r="G968" t="str">
            <v>Investment Planning</v>
          </cell>
          <cell r="H968" t="str">
            <v>120</v>
          </cell>
          <cell r="I968" t="str">
            <v>OT</v>
          </cell>
          <cell r="J968">
            <v>4129.04</v>
          </cell>
          <cell r="M968">
            <v>419.68</v>
          </cell>
        </row>
        <row r="969">
          <cell r="A969" t="str">
            <v>O&amp;M</v>
          </cell>
          <cell r="B969" t="str">
            <v>Schweiger,Werner J</v>
          </cell>
          <cell r="C969">
            <v>16510</v>
          </cell>
          <cell r="D969" t="str">
            <v>16510</v>
          </cell>
          <cell r="E969" t="str">
            <v>S7 - Investment Planning</v>
          </cell>
          <cell r="F969" t="str">
            <v>Ops SVP</v>
          </cell>
          <cell r="G969" t="str">
            <v>Investment Planning</v>
          </cell>
          <cell r="H969" t="str">
            <v>120</v>
          </cell>
          <cell r="I969" t="str">
            <v>TT</v>
          </cell>
          <cell r="J969">
            <v>12483.39</v>
          </cell>
          <cell r="K969">
            <v>83.48</v>
          </cell>
          <cell r="M969">
            <v>87944.37</v>
          </cell>
        </row>
        <row r="970">
          <cell r="A970" t="str">
            <v>O&amp;M</v>
          </cell>
          <cell r="B970" t="str">
            <v>Sullivan,Gregory R</v>
          </cell>
          <cell r="C970">
            <v>16515</v>
          </cell>
          <cell r="D970" t="str">
            <v>16515</v>
          </cell>
          <cell r="E970" t="str">
            <v>Transmission Lines</v>
          </cell>
          <cell r="F970" t="str">
            <v>Engineering</v>
          </cell>
          <cell r="G970" t="str">
            <v>Transmission Lines</v>
          </cell>
          <cell r="H970" t="str">
            <v>120</v>
          </cell>
          <cell r="I970" t="str">
            <v>BT</v>
          </cell>
          <cell r="J970">
            <v>104091.1</v>
          </cell>
          <cell r="K970">
            <v>95649.27</v>
          </cell>
          <cell r="L970">
            <v>23737.93</v>
          </cell>
        </row>
        <row r="971">
          <cell r="A971" t="str">
            <v>CAP</v>
          </cell>
          <cell r="B971" t="str">
            <v>Sullivan,Gregory R</v>
          </cell>
          <cell r="C971">
            <v>16515</v>
          </cell>
          <cell r="D971" t="str">
            <v>16515</v>
          </cell>
          <cell r="E971" t="str">
            <v>Transmission Lines</v>
          </cell>
          <cell r="F971" t="str">
            <v>Engineering</v>
          </cell>
          <cell r="G971" t="str">
            <v>Transmission Lines</v>
          </cell>
          <cell r="H971" t="str">
            <v>120</v>
          </cell>
          <cell r="I971" t="str">
            <v>CB</v>
          </cell>
          <cell r="J971">
            <v>85700.03</v>
          </cell>
          <cell r="K971">
            <v>42126.25</v>
          </cell>
          <cell r="L971">
            <v>66087.509999999995</v>
          </cell>
        </row>
        <row r="972">
          <cell r="A972" t="str">
            <v>CAP</v>
          </cell>
          <cell r="B972" t="str">
            <v>Sullivan,Gregory R</v>
          </cell>
          <cell r="C972">
            <v>16515</v>
          </cell>
          <cell r="D972" t="str">
            <v>16515</v>
          </cell>
          <cell r="E972" t="str">
            <v>Transmission Lines</v>
          </cell>
          <cell r="F972" t="str">
            <v>Engineering</v>
          </cell>
          <cell r="G972" t="str">
            <v>Transmission Lines</v>
          </cell>
          <cell r="H972" t="str">
            <v>120</v>
          </cell>
          <cell r="I972" t="str">
            <v>CI</v>
          </cell>
          <cell r="J972">
            <v>1364881.2</v>
          </cell>
          <cell r="K972">
            <v>2847396.1</v>
          </cell>
          <cell r="L972">
            <v>1031709.85</v>
          </cell>
        </row>
        <row r="973">
          <cell r="A973" t="str">
            <v>CAP</v>
          </cell>
          <cell r="B973" t="str">
            <v>Sullivan,Gregory R</v>
          </cell>
          <cell r="C973">
            <v>16515</v>
          </cell>
          <cell r="D973" t="str">
            <v>16515</v>
          </cell>
          <cell r="E973" t="str">
            <v>Transmission Lines</v>
          </cell>
          <cell r="F973" t="str">
            <v>Engineering</v>
          </cell>
          <cell r="G973" t="str">
            <v>Transmission Lines</v>
          </cell>
          <cell r="H973" t="str">
            <v>120</v>
          </cell>
          <cell r="I973" t="str">
            <v>CL</v>
          </cell>
          <cell r="J973">
            <v>197022.4</v>
          </cell>
          <cell r="K973">
            <v>137012.1</v>
          </cell>
          <cell r="L973">
            <v>155867.75</v>
          </cell>
        </row>
        <row r="974">
          <cell r="A974" t="str">
            <v>CAP</v>
          </cell>
          <cell r="B974" t="str">
            <v>Sullivan,Gregory R</v>
          </cell>
          <cell r="C974">
            <v>16515</v>
          </cell>
          <cell r="D974" t="str">
            <v>16515</v>
          </cell>
          <cell r="E974" t="str">
            <v>Transmission Lines</v>
          </cell>
          <cell r="F974" t="str">
            <v>Engineering</v>
          </cell>
          <cell r="G974" t="str">
            <v>Transmission Lines</v>
          </cell>
          <cell r="H974" t="str">
            <v>120</v>
          </cell>
          <cell r="I974" t="str">
            <v>CM</v>
          </cell>
          <cell r="J974">
            <v>299435.2</v>
          </cell>
          <cell r="K974">
            <v>171434.25</v>
          </cell>
          <cell r="L974">
            <v>252841.89</v>
          </cell>
          <cell r="M974">
            <v>0</v>
          </cell>
        </row>
        <row r="975">
          <cell r="A975" t="str">
            <v>CAP</v>
          </cell>
          <cell r="B975" t="str">
            <v>Sullivan,Gregory R</v>
          </cell>
          <cell r="C975">
            <v>16515</v>
          </cell>
          <cell r="D975" t="str">
            <v>16515</v>
          </cell>
          <cell r="E975" t="str">
            <v>Transmission Lines</v>
          </cell>
          <cell r="F975" t="str">
            <v>Engineering</v>
          </cell>
          <cell r="G975" t="str">
            <v>Transmission Lines</v>
          </cell>
          <cell r="H975" t="str">
            <v>120</v>
          </cell>
          <cell r="I975" t="str">
            <v>CO</v>
          </cell>
          <cell r="L975">
            <v>12029905.24</v>
          </cell>
        </row>
        <row r="976">
          <cell r="A976" t="str">
            <v>CAP</v>
          </cell>
          <cell r="B976" t="str">
            <v>Sullivan,Gregory R</v>
          </cell>
          <cell r="C976">
            <v>16515</v>
          </cell>
          <cell r="D976" t="str">
            <v>16515</v>
          </cell>
          <cell r="E976" t="str">
            <v>Transmission Lines</v>
          </cell>
          <cell r="F976" t="str">
            <v>Engineering</v>
          </cell>
          <cell r="G976" t="str">
            <v>Transmission Lines</v>
          </cell>
          <cell r="H976" t="str">
            <v>120</v>
          </cell>
          <cell r="I976" t="str">
            <v>CT</v>
          </cell>
          <cell r="J976">
            <v>23885.75</v>
          </cell>
          <cell r="K976">
            <v>115155.56</v>
          </cell>
          <cell r="L976">
            <v>198549.28</v>
          </cell>
          <cell r="M976">
            <v>9371.0400000000009</v>
          </cell>
        </row>
        <row r="977">
          <cell r="A977" t="str">
            <v>O&amp;M</v>
          </cell>
          <cell r="B977" t="str">
            <v>Sullivan,Gregory R</v>
          </cell>
          <cell r="C977">
            <v>16515</v>
          </cell>
          <cell r="D977" t="str">
            <v>16515</v>
          </cell>
          <cell r="E977" t="str">
            <v>Transmission Lines</v>
          </cell>
          <cell r="F977" t="str">
            <v>Engineering</v>
          </cell>
          <cell r="G977" t="str">
            <v>Transmission Lines</v>
          </cell>
          <cell r="H977" t="str">
            <v>120</v>
          </cell>
          <cell r="I977" t="str">
            <v>IT</v>
          </cell>
          <cell r="J977">
            <v>172988.72</v>
          </cell>
          <cell r="K977">
            <v>261056.32</v>
          </cell>
          <cell r="L977">
            <v>151941.72</v>
          </cell>
        </row>
        <row r="978">
          <cell r="A978" t="str">
            <v>O&amp;M</v>
          </cell>
          <cell r="B978" t="str">
            <v>Sullivan,Gregory R</v>
          </cell>
          <cell r="C978">
            <v>16515</v>
          </cell>
          <cell r="D978" t="str">
            <v>16515</v>
          </cell>
          <cell r="E978" t="str">
            <v>Transmission Lines</v>
          </cell>
          <cell r="F978" t="str">
            <v>Engineering</v>
          </cell>
          <cell r="G978" t="str">
            <v>Transmission Lines</v>
          </cell>
          <cell r="H978" t="str">
            <v>120</v>
          </cell>
          <cell r="I978" t="str">
            <v>LT</v>
          </cell>
          <cell r="J978">
            <v>315032.05</v>
          </cell>
          <cell r="K978">
            <v>280016.46000000002</v>
          </cell>
          <cell r="L978">
            <v>70656.33</v>
          </cell>
          <cell r="M978">
            <v>4818.05</v>
          </cell>
        </row>
        <row r="979">
          <cell r="A979" t="str">
            <v>O&amp;M</v>
          </cell>
          <cell r="B979" t="str">
            <v>Sullivan,Gregory R</v>
          </cell>
          <cell r="C979">
            <v>16515</v>
          </cell>
          <cell r="D979" t="str">
            <v>16515</v>
          </cell>
          <cell r="E979" t="str">
            <v>Transmission Lines</v>
          </cell>
          <cell r="F979" t="str">
            <v>Engineering</v>
          </cell>
          <cell r="G979" t="str">
            <v>Transmission Lines</v>
          </cell>
          <cell r="H979" t="str">
            <v>120</v>
          </cell>
          <cell r="I979" t="str">
            <v>MT</v>
          </cell>
          <cell r="J979">
            <v>11.39</v>
          </cell>
          <cell r="K979">
            <v>23.1</v>
          </cell>
          <cell r="L979">
            <v>41045.440000000002</v>
          </cell>
        </row>
        <row r="980">
          <cell r="A980" t="str">
            <v>O&amp;M</v>
          </cell>
          <cell r="B980" t="str">
            <v>Sullivan,Gregory R</v>
          </cell>
          <cell r="C980">
            <v>16515</v>
          </cell>
          <cell r="D980" t="str">
            <v>16515</v>
          </cell>
          <cell r="E980" t="str">
            <v>Transmission Lines</v>
          </cell>
          <cell r="F980" t="str">
            <v>Engineering</v>
          </cell>
          <cell r="G980" t="str">
            <v>Transmission Lines</v>
          </cell>
          <cell r="H980" t="str">
            <v>120</v>
          </cell>
          <cell r="I980" t="str">
            <v>OT</v>
          </cell>
          <cell r="J980">
            <v>44275.53</v>
          </cell>
          <cell r="K980">
            <v>248.26</v>
          </cell>
          <cell r="L980">
            <v>-54309.25</v>
          </cell>
          <cell r="M980">
            <v>4036.5</v>
          </cell>
        </row>
        <row r="981">
          <cell r="A981" t="str">
            <v>O&amp;M</v>
          </cell>
          <cell r="B981" t="str">
            <v>Sullivan,Gregory R</v>
          </cell>
          <cell r="C981">
            <v>16515</v>
          </cell>
          <cell r="D981" t="str">
            <v>16515</v>
          </cell>
          <cell r="E981" t="str">
            <v>Transmission Lines</v>
          </cell>
          <cell r="F981" t="str">
            <v>Engineering</v>
          </cell>
          <cell r="G981" t="str">
            <v>Transmission Lines</v>
          </cell>
          <cell r="H981" t="str">
            <v>120</v>
          </cell>
          <cell r="I981" t="str">
            <v>TT</v>
          </cell>
          <cell r="J981">
            <v>3048.93</v>
          </cell>
          <cell r="K981">
            <v>1194.6400000000001</v>
          </cell>
          <cell r="L981">
            <v>24698.49</v>
          </cell>
          <cell r="M981">
            <v>51037.27</v>
          </cell>
        </row>
        <row r="982">
          <cell r="A982" t="str">
            <v>O&amp;M</v>
          </cell>
          <cell r="B982" t="str">
            <v>Dion,Peter D</v>
          </cell>
          <cell r="C982">
            <v>16520</v>
          </cell>
          <cell r="D982" t="str">
            <v>16520</v>
          </cell>
          <cell r="E982" t="str">
            <v>S8 - Performance Management</v>
          </cell>
          <cell r="F982" t="str">
            <v>Electric Operations</v>
          </cell>
          <cell r="G982" t="str">
            <v>System Support</v>
          </cell>
          <cell r="H982" t="str">
            <v>120</v>
          </cell>
          <cell r="I982" t="str">
            <v>BT</v>
          </cell>
          <cell r="J982">
            <v>136485.25</v>
          </cell>
          <cell r="K982">
            <v>203946.02</v>
          </cell>
          <cell r="M982">
            <v>19760.09</v>
          </cell>
        </row>
        <row r="983">
          <cell r="A983" t="str">
            <v>O&amp;M</v>
          </cell>
          <cell r="B983" t="str">
            <v>Dion,Peter D</v>
          </cell>
          <cell r="C983">
            <v>16520</v>
          </cell>
          <cell r="D983" t="str">
            <v>16520</v>
          </cell>
          <cell r="E983" t="str">
            <v>System Support</v>
          </cell>
          <cell r="F983" t="str">
            <v>Electric Operations</v>
          </cell>
          <cell r="G983" t="str">
            <v>System Support</v>
          </cell>
          <cell r="H983" t="str">
            <v>120</v>
          </cell>
          <cell r="I983" t="str">
            <v>BT</v>
          </cell>
          <cell r="L983">
            <v>35084.68</v>
          </cell>
          <cell r="M983">
            <v>26273.040000000001</v>
          </cell>
        </row>
        <row r="984">
          <cell r="A984" t="str">
            <v>O&amp;M</v>
          </cell>
          <cell r="B984" t="str">
            <v>Dion,Peter D</v>
          </cell>
          <cell r="C984">
            <v>16520</v>
          </cell>
          <cell r="D984" t="str">
            <v>16520</v>
          </cell>
          <cell r="E984" t="str">
            <v>S8 - Performance Management</v>
          </cell>
          <cell r="F984" t="str">
            <v>Electric Operations</v>
          </cell>
          <cell r="G984" t="str">
            <v>System Support</v>
          </cell>
          <cell r="H984" t="str">
            <v>120</v>
          </cell>
          <cell r="I984" t="str">
            <v>IT</v>
          </cell>
          <cell r="J984">
            <v>1072089.1399999999</v>
          </cell>
          <cell r="K984">
            <v>328682.81</v>
          </cell>
        </row>
        <row r="985">
          <cell r="A985" t="str">
            <v>O&amp;M</v>
          </cell>
          <cell r="B985" t="str">
            <v>Dion,Peter D</v>
          </cell>
          <cell r="C985">
            <v>16520</v>
          </cell>
          <cell r="D985" t="str">
            <v>16520</v>
          </cell>
          <cell r="E985" t="str">
            <v>System Support</v>
          </cell>
          <cell r="F985" t="str">
            <v>Electric Operations</v>
          </cell>
          <cell r="G985" t="str">
            <v>System Support</v>
          </cell>
          <cell r="H985" t="str">
            <v>120</v>
          </cell>
          <cell r="I985" t="str">
            <v>IT</v>
          </cell>
          <cell r="L985">
            <v>24804.49</v>
          </cell>
        </row>
        <row r="986">
          <cell r="A986" t="str">
            <v>O&amp;M</v>
          </cell>
          <cell r="B986" t="str">
            <v>Dion,Peter D</v>
          </cell>
          <cell r="C986">
            <v>16520</v>
          </cell>
          <cell r="D986" t="str">
            <v>16520</v>
          </cell>
          <cell r="E986" t="str">
            <v>S8 - Performance Management</v>
          </cell>
          <cell r="F986" t="str">
            <v>Electric Operations</v>
          </cell>
          <cell r="G986" t="str">
            <v>System Support</v>
          </cell>
          <cell r="H986" t="str">
            <v>120</v>
          </cell>
          <cell r="I986" t="str">
            <v>LT</v>
          </cell>
          <cell r="J986">
            <v>417764.65</v>
          </cell>
          <cell r="K986">
            <v>602488.35</v>
          </cell>
        </row>
        <row r="987">
          <cell r="A987" t="str">
            <v>O&amp;M</v>
          </cell>
          <cell r="B987" t="str">
            <v>Dion,Peter D</v>
          </cell>
          <cell r="C987">
            <v>16520</v>
          </cell>
          <cell r="D987" t="str">
            <v>16520</v>
          </cell>
          <cell r="E987" t="str">
            <v>System Support</v>
          </cell>
          <cell r="F987" t="str">
            <v>Electric Operations</v>
          </cell>
          <cell r="G987" t="str">
            <v>System Support</v>
          </cell>
          <cell r="H987" t="str">
            <v>120</v>
          </cell>
          <cell r="I987" t="str">
            <v>LT</v>
          </cell>
          <cell r="L987">
            <v>100243.69</v>
          </cell>
        </row>
        <row r="988">
          <cell r="A988" t="str">
            <v>O&amp;M</v>
          </cell>
          <cell r="B988" t="str">
            <v>Dion,Peter D</v>
          </cell>
          <cell r="C988">
            <v>16520</v>
          </cell>
          <cell r="D988" t="str">
            <v>16520</v>
          </cell>
          <cell r="E988" t="str">
            <v>S8 - Performance Management</v>
          </cell>
          <cell r="F988" t="str">
            <v>Electric Operations</v>
          </cell>
          <cell r="G988" t="str">
            <v>System Support</v>
          </cell>
          <cell r="H988" t="str">
            <v>120</v>
          </cell>
          <cell r="I988" t="str">
            <v>OT</v>
          </cell>
          <cell r="J988">
            <v>-2115.4</v>
          </cell>
          <cell r="K988">
            <v>2275</v>
          </cell>
          <cell r="M988">
            <v>400.74</v>
          </cell>
        </row>
        <row r="989">
          <cell r="A989" t="str">
            <v>O&amp;M</v>
          </cell>
          <cell r="B989" t="str">
            <v>Dion,Peter D</v>
          </cell>
          <cell r="C989">
            <v>16520</v>
          </cell>
          <cell r="D989" t="str">
            <v>16520</v>
          </cell>
          <cell r="E989" t="str">
            <v>System Support</v>
          </cell>
          <cell r="F989" t="str">
            <v>Electric Operations</v>
          </cell>
          <cell r="G989" t="str">
            <v>System Support</v>
          </cell>
          <cell r="H989" t="str">
            <v>120</v>
          </cell>
          <cell r="I989" t="str">
            <v>OT</v>
          </cell>
          <cell r="L989">
            <v>-1511.51</v>
          </cell>
        </row>
        <row r="990">
          <cell r="A990" t="str">
            <v>O&amp;M</v>
          </cell>
          <cell r="B990" t="str">
            <v>Dion,Peter D</v>
          </cell>
          <cell r="C990">
            <v>16520</v>
          </cell>
          <cell r="D990" t="str">
            <v>16520</v>
          </cell>
          <cell r="E990" t="str">
            <v>S8 - Performance Management</v>
          </cell>
          <cell r="F990" t="str">
            <v>Electric Operations</v>
          </cell>
          <cell r="G990" t="str">
            <v>System Support</v>
          </cell>
          <cell r="H990" t="str">
            <v>120</v>
          </cell>
          <cell r="I990" t="str">
            <v>TT</v>
          </cell>
          <cell r="J990">
            <v>2460.09</v>
          </cell>
          <cell r="K990">
            <v>1158.74</v>
          </cell>
        </row>
        <row r="991">
          <cell r="A991" t="str">
            <v>O&amp;M</v>
          </cell>
          <cell r="B991" t="str">
            <v>Dion,Peter D</v>
          </cell>
          <cell r="C991">
            <v>16520</v>
          </cell>
          <cell r="D991" t="str">
            <v>16520</v>
          </cell>
          <cell r="E991" t="str">
            <v>System Support</v>
          </cell>
          <cell r="F991" t="str">
            <v>Electric Operations</v>
          </cell>
          <cell r="G991" t="str">
            <v>System Support</v>
          </cell>
          <cell r="H991" t="str">
            <v>120</v>
          </cell>
          <cell r="I991" t="str">
            <v>TT</v>
          </cell>
          <cell r="M991">
            <v>5635.06</v>
          </cell>
        </row>
        <row r="992">
          <cell r="A992" t="str">
            <v>O&amp;M</v>
          </cell>
          <cell r="B992" t="str">
            <v>Dey,Swapan K</v>
          </cell>
          <cell r="C992">
            <v>16525</v>
          </cell>
          <cell r="D992" t="str">
            <v>16525</v>
          </cell>
          <cell r="E992" t="str">
            <v>Substation Design Engineering</v>
          </cell>
          <cell r="F992" t="str">
            <v>Engineering</v>
          </cell>
          <cell r="G992" t="str">
            <v>Substation Design Engineering</v>
          </cell>
          <cell r="H992" t="str">
            <v>120</v>
          </cell>
          <cell r="I992" t="str">
            <v>BT</v>
          </cell>
          <cell r="M992">
            <v>3.58</v>
          </cell>
        </row>
        <row r="993">
          <cell r="A993" t="str">
            <v>O&amp;M</v>
          </cell>
          <cell r="B993" t="str">
            <v>Dey,Swapan K</v>
          </cell>
          <cell r="C993">
            <v>16525</v>
          </cell>
          <cell r="D993" t="str">
            <v>16525</v>
          </cell>
          <cell r="E993" t="str">
            <v>Transmission Stations</v>
          </cell>
          <cell r="F993" t="str">
            <v>Engineering</v>
          </cell>
          <cell r="G993" t="str">
            <v>Substation Design Engineering</v>
          </cell>
          <cell r="H993" t="str">
            <v>120</v>
          </cell>
          <cell r="I993" t="str">
            <v>BT</v>
          </cell>
          <cell r="J993">
            <v>149531.88</v>
          </cell>
          <cell r="K993">
            <v>127682.42</v>
          </cell>
          <cell r="L993">
            <v>18498</v>
          </cell>
          <cell r="M993">
            <v>34360.11</v>
          </cell>
        </row>
        <row r="994">
          <cell r="A994" t="str">
            <v>CAP</v>
          </cell>
          <cell r="B994" t="str">
            <v>Dey,Swapan K</v>
          </cell>
          <cell r="C994">
            <v>16525</v>
          </cell>
          <cell r="D994" t="str">
            <v>16525</v>
          </cell>
          <cell r="E994" t="str">
            <v>Substation Design Engineering</v>
          </cell>
          <cell r="F994" t="str">
            <v>Engineering</v>
          </cell>
          <cell r="G994" t="str">
            <v>Substation Design Engineering</v>
          </cell>
          <cell r="H994" t="str">
            <v>120</v>
          </cell>
          <cell r="I994" t="str">
            <v>CB</v>
          </cell>
        </row>
        <row r="995">
          <cell r="A995" t="str">
            <v>CAP</v>
          </cell>
          <cell r="B995" t="str">
            <v>Dey,Swapan K</v>
          </cell>
          <cell r="C995">
            <v>16525</v>
          </cell>
          <cell r="D995" t="str">
            <v>16525</v>
          </cell>
          <cell r="E995" t="str">
            <v>Transmission Stations</v>
          </cell>
          <cell r="F995" t="str">
            <v>Engineering</v>
          </cell>
          <cell r="G995" t="str">
            <v>Substation Design Engineering</v>
          </cell>
          <cell r="H995" t="str">
            <v>120</v>
          </cell>
          <cell r="I995" t="str">
            <v>CB</v>
          </cell>
          <cell r="J995">
            <v>302998.57</v>
          </cell>
          <cell r="K995">
            <v>171503.84</v>
          </cell>
          <cell r="L995">
            <v>320965.74</v>
          </cell>
        </row>
        <row r="996">
          <cell r="A996" t="str">
            <v>CAP</v>
          </cell>
          <cell r="B996" t="str">
            <v>Dey,Swapan K</v>
          </cell>
          <cell r="C996">
            <v>16525</v>
          </cell>
          <cell r="D996" t="str">
            <v>16525</v>
          </cell>
          <cell r="E996" t="str">
            <v>Substation Design Engineering</v>
          </cell>
          <cell r="F996" t="str">
            <v>Engineering</v>
          </cell>
          <cell r="G996" t="str">
            <v>Substation Design Engineering</v>
          </cell>
          <cell r="H996" t="str">
            <v>120</v>
          </cell>
          <cell r="I996" t="str">
            <v>CI</v>
          </cell>
          <cell r="M996">
            <v>98351.85</v>
          </cell>
        </row>
        <row r="997">
          <cell r="A997" t="str">
            <v>CAP</v>
          </cell>
          <cell r="B997" t="str">
            <v>Dey,Swapan K</v>
          </cell>
          <cell r="C997">
            <v>16525</v>
          </cell>
          <cell r="D997" t="str">
            <v>16525</v>
          </cell>
          <cell r="E997" t="str">
            <v>Transmission Stations</v>
          </cell>
          <cell r="F997" t="str">
            <v>Engineering</v>
          </cell>
          <cell r="G997" t="str">
            <v>Substation Design Engineering</v>
          </cell>
          <cell r="H997" t="str">
            <v>120</v>
          </cell>
          <cell r="I997" t="str">
            <v>CI</v>
          </cell>
          <cell r="J997">
            <v>2109108.87</v>
          </cell>
          <cell r="K997">
            <v>3758508.23</v>
          </cell>
          <cell r="L997">
            <v>8984336.6900000032</v>
          </cell>
        </row>
        <row r="998">
          <cell r="A998" t="str">
            <v>CAP</v>
          </cell>
          <cell r="B998" t="str">
            <v>Dey,Swapan K</v>
          </cell>
          <cell r="C998">
            <v>16525</v>
          </cell>
          <cell r="D998" t="str">
            <v>16525</v>
          </cell>
          <cell r="E998" t="str">
            <v>Substation Design Engineering</v>
          </cell>
          <cell r="F998" t="str">
            <v>Engineering</v>
          </cell>
          <cell r="G998" t="str">
            <v>Substation Design Engineering</v>
          </cell>
          <cell r="H998" t="str">
            <v>120</v>
          </cell>
          <cell r="I998" t="str">
            <v>CL</v>
          </cell>
          <cell r="M998">
            <v>0</v>
          </cell>
        </row>
        <row r="999">
          <cell r="A999" t="str">
            <v>CAP</v>
          </cell>
          <cell r="B999" t="str">
            <v>Dey,Swapan K</v>
          </cell>
          <cell r="C999">
            <v>16525</v>
          </cell>
          <cell r="D999" t="str">
            <v>16525</v>
          </cell>
          <cell r="E999" t="str">
            <v>Transmission Stations</v>
          </cell>
          <cell r="F999" t="str">
            <v>Engineering</v>
          </cell>
          <cell r="G999" t="str">
            <v>Substation Design Engineering</v>
          </cell>
          <cell r="H999" t="str">
            <v>120</v>
          </cell>
          <cell r="I999" t="str">
            <v>CL</v>
          </cell>
          <cell r="J999">
            <v>687259.74</v>
          </cell>
          <cell r="K999">
            <v>389364.83</v>
          </cell>
          <cell r="L999">
            <v>744174.17</v>
          </cell>
        </row>
        <row r="1000">
          <cell r="A1000" t="str">
            <v>CAP</v>
          </cell>
          <cell r="B1000" t="str">
            <v>Dey,Swapan K</v>
          </cell>
          <cell r="C1000">
            <v>16525</v>
          </cell>
          <cell r="D1000" t="str">
            <v>16525</v>
          </cell>
          <cell r="E1000" t="str">
            <v>Substation Design Engineering</v>
          </cell>
          <cell r="F1000" t="str">
            <v>Engineering</v>
          </cell>
          <cell r="G1000" t="str">
            <v>Substation Design Engineering</v>
          </cell>
          <cell r="H1000" t="str">
            <v>120</v>
          </cell>
          <cell r="I1000" t="str">
            <v>CM</v>
          </cell>
        </row>
        <row r="1001">
          <cell r="A1001" t="str">
            <v>CAP</v>
          </cell>
          <cell r="B1001" t="str">
            <v>Dey,Swapan K</v>
          </cell>
          <cell r="C1001">
            <v>16525</v>
          </cell>
          <cell r="D1001" t="str">
            <v>16525</v>
          </cell>
          <cell r="E1001" t="str">
            <v>Transmission Stations</v>
          </cell>
          <cell r="F1001" t="str">
            <v>Engineering</v>
          </cell>
          <cell r="G1001" t="str">
            <v>Substation Design Engineering</v>
          </cell>
          <cell r="H1001" t="str">
            <v>120</v>
          </cell>
          <cell r="I1001" t="str">
            <v>CM</v>
          </cell>
          <cell r="J1001">
            <v>909331.21</v>
          </cell>
          <cell r="K1001">
            <v>713879.55</v>
          </cell>
          <cell r="L1001">
            <v>190182.78</v>
          </cell>
        </row>
        <row r="1002">
          <cell r="A1002" t="str">
            <v>CAP</v>
          </cell>
          <cell r="B1002" t="str">
            <v>Dey,Swapan K</v>
          </cell>
          <cell r="C1002">
            <v>16525</v>
          </cell>
          <cell r="D1002" t="str">
            <v>16525</v>
          </cell>
          <cell r="E1002" t="str">
            <v>Substation Design Engineering</v>
          </cell>
          <cell r="F1002" t="str">
            <v>Engineering</v>
          </cell>
          <cell r="G1002" t="str">
            <v>Substation Design Engineering</v>
          </cell>
          <cell r="H1002" t="str">
            <v>120</v>
          </cell>
          <cell r="I1002" t="str">
            <v>CO</v>
          </cell>
        </row>
        <row r="1003">
          <cell r="A1003" t="str">
            <v>CAP</v>
          </cell>
          <cell r="B1003" t="str">
            <v>Dey,Swapan K</v>
          </cell>
          <cell r="C1003">
            <v>16525</v>
          </cell>
          <cell r="D1003" t="str">
            <v>16525</v>
          </cell>
          <cell r="E1003" t="str">
            <v>Transmission Stations</v>
          </cell>
          <cell r="F1003" t="str">
            <v>Engineering</v>
          </cell>
          <cell r="G1003" t="str">
            <v>Substation Design Engineering</v>
          </cell>
          <cell r="H1003" t="str">
            <v>120</v>
          </cell>
          <cell r="I1003" t="str">
            <v>CO</v>
          </cell>
          <cell r="J1003">
            <v>2276.34</v>
          </cell>
          <cell r="K1003">
            <v>419928</v>
          </cell>
          <cell r="L1003">
            <v>18226981.760000002</v>
          </cell>
        </row>
        <row r="1004">
          <cell r="A1004" t="str">
            <v>CAP</v>
          </cell>
          <cell r="B1004" t="str">
            <v>Dey,Swapan K</v>
          </cell>
          <cell r="C1004">
            <v>16525</v>
          </cell>
          <cell r="D1004" t="str">
            <v>16525</v>
          </cell>
          <cell r="E1004" t="str">
            <v>Substation Design Engineering</v>
          </cell>
          <cell r="F1004" t="str">
            <v>Engineering</v>
          </cell>
          <cell r="G1004" t="str">
            <v>Substation Design Engineering</v>
          </cell>
          <cell r="H1004" t="str">
            <v>120</v>
          </cell>
          <cell r="I1004" t="str">
            <v>CT</v>
          </cell>
        </row>
        <row r="1005">
          <cell r="A1005" t="str">
            <v>CAP</v>
          </cell>
          <cell r="B1005" t="str">
            <v>Dey,Swapan K</v>
          </cell>
          <cell r="C1005">
            <v>16525</v>
          </cell>
          <cell r="D1005" t="str">
            <v>16525</v>
          </cell>
          <cell r="E1005" t="str">
            <v>Transmission Stations</v>
          </cell>
          <cell r="F1005" t="str">
            <v>Engineering</v>
          </cell>
          <cell r="G1005" t="str">
            <v>Substation Design Engineering</v>
          </cell>
          <cell r="H1005" t="str">
            <v>120</v>
          </cell>
          <cell r="I1005" t="str">
            <v>CT</v>
          </cell>
          <cell r="J1005">
            <v>262439.77</v>
          </cell>
          <cell r="K1005">
            <v>234803.05</v>
          </cell>
          <cell r="L1005">
            <v>325602.19</v>
          </cell>
        </row>
        <row r="1006">
          <cell r="A1006" t="str">
            <v>O&amp;M</v>
          </cell>
          <cell r="B1006" t="str">
            <v>Dey,Swapan K</v>
          </cell>
          <cell r="C1006">
            <v>16525</v>
          </cell>
          <cell r="D1006" t="str">
            <v>16525</v>
          </cell>
          <cell r="E1006" t="str">
            <v>Substation Design Engineering</v>
          </cell>
          <cell r="F1006" t="str">
            <v>Engineering</v>
          </cell>
          <cell r="G1006" t="str">
            <v>Substation Design Engineering</v>
          </cell>
          <cell r="H1006" t="str">
            <v>120</v>
          </cell>
          <cell r="I1006" t="str">
            <v>IT</v>
          </cell>
        </row>
        <row r="1007">
          <cell r="A1007" t="str">
            <v>O&amp;M</v>
          </cell>
          <cell r="B1007" t="str">
            <v>Dey,Swapan K</v>
          </cell>
          <cell r="C1007">
            <v>16525</v>
          </cell>
          <cell r="D1007" t="str">
            <v>16525</v>
          </cell>
          <cell r="E1007" t="str">
            <v>Transmission Stations</v>
          </cell>
          <cell r="F1007" t="str">
            <v>Engineering</v>
          </cell>
          <cell r="G1007" t="str">
            <v>Substation Design Engineering</v>
          </cell>
          <cell r="H1007" t="str">
            <v>120</v>
          </cell>
          <cell r="I1007" t="str">
            <v>IT</v>
          </cell>
          <cell r="J1007">
            <v>78855.42</v>
          </cell>
          <cell r="K1007">
            <v>43559.75</v>
          </cell>
          <cell r="L1007">
            <v>201745.06</v>
          </cell>
        </row>
        <row r="1008">
          <cell r="A1008" t="str">
            <v>O&amp;M</v>
          </cell>
          <cell r="B1008" t="str">
            <v>Dey,Swapan K</v>
          </cell>
          <cell r="C1008">
            <v>16525</v>
          </cell>
          <cell r="D1008" t="str">
            <v>16525</v>
          </cell>
          <cell r="E1008" t="str">
            <v>Substation Design Engineering</v>
          </cell>
          <cell r="F1008" t="str">
            <v>Engineering</v>
          </cell>
          <cell r="G1008" t="str">
            <v>Substation Design Engineering</v>
          </cell>
          <cell r="H1008" t="str">
            <v>120</v>
          </cell>
          <cell r="I1008" t="str">
            <v>LT</v>
          </cell>
        </row>
        <row r="1009">
          <cell r="A1009" t="str">
            <v>O&amp;M</v>
          </cell>
          <cell r="B1009" t="str">
            <v>Dey,Swapan K</v>
          </cell>
          <cell r="C1009">
            <v>16525</v>
          </cell>
          <cell r="D1009" t="str">
            <v>16525</v>
          </cell>
          <cell r="E1009" t="str">
            <v>Transmission Stations</v>
          </cell>
          <cell r="F1009" t="str">
            <v>Engineering</v>
          </cell>
          <cell r="G1009" t="str">
            <v>Substation Design Engineering</v>
          </cell>
          <cell r="H1009" t="str">
            <v>120</v>
          </cell>
          <cell r="I1009" t="str">
            <v>LT</v>
          </cell>
          <cell r="J1009">
            <v>493562.61</v>
          </cell>
          <cell r="K1009">
            <v>366985.41</v>
          </cell>
          <cell r="L1009">
            <v>39702.730000000003</v>
          </cell>
        </row>
        <row r="1010">
          <cell r="A1010" t="str">
            <v>O&amp;M</v>
          </cell>
          <cell r="B1010" t="str">
            <v>Dey,Swapan K</v>
          </cell>
          <cell r="C1010">
            <v>16525</v>
          </cell>
          <cell r="D1010" t="str">
            <v>16525</v>
          </cell>
          <cell r="E1010" t="str">
            <v>Substation Design Engineering</v>
          </cell>
          <cell r="F1010" t="str">
            <v>Engineering</v>
          </cell>
          <cell r="G1010" t="str">
            <v>Substation Design Engineering</v>
          </cell>
          <cell r="H1010" t="str">
            <v>120</v>
          </cell>
          <cell r="I1010" t="str">
            <v>MT</v>
          </cell>
        </row>
        <row r="1011">
          <cell r="A1011" t="str">
            <v>O&amp;M</v>
          </cell>
          <cell r="B1011" t="str">
            <v>Dey,Swapan K</v>
          </cell>
          <cell r="C1011">
            <v>16525</v>
          </cell>
          <cell r="D1011" t="str">
            <v>16525</v>
          </cell>
          <cell r="E1011" t="str">
            <v>Transmission Stations</v>
          </cell>
          <cell r="F1011" t="str">
            <v>Engineering</v>
          </cell>
          <cell r="G1011" t="str">
            <v>Substation Design Engineering</v>
          </cell>
          <cell r="H1011" t="str">
            <v>120</v>
          </cell>
          <cell r="I1011" t="str">
            <v>MT</v>
          </cell>
          <cell r="K1011">
            <v>5310.95</v>
          </cell>
          <cell r="L1011">
            <v>548.04999999999995</v>
          </cell>
        </row>
        <row r="1012">
          <cell r="A1012" t="str">
            <v>O&amp;M</v>
          </cell>
          <cell r="B1012" t="str">
            <v>Dey,Swapan K</v>
          </cell>
          <cell r="C1012">
            <v>16525</v>
          </cell>
          <cell r="D1012" t="str">
            <v>16525</v>
          </cell>
          <cell r="E1012" t="str">
            <v>Substation Design Engineering</v>
          </cell>
          <cell r="F1012" t="str">
            <v>Engineering</v>
          </cell>
          <cell r="G1012" t="str">
            <v>Substation Design Engineering</v>
          </cell>
          <cell r="H1012" t="str">
            <v>120</v>
          </cell>
          <cell r="I1012" t="str">
            <v>OT</v>
          </cell>
        </row>
        <row r="1013">
          <cell r="A1013" t="str">
            <v>O&amp;M</v>
          </cell>
          <cell r="B1013" t="str">
            <v>Dey,Swapan K</v>
          </cell>
          <cell r="C1013">
            <v>16525</v>
          </cell>
          <cell r="D1013" t="str">
            <v>16525</v>
          </cell>
          <cell r="E1013" t="str">
            <v>Transmission Stations</v>
          </cell>
          <cell r="F1013" t="str">
            <v>Engineering</v>
          </cell>
          <cell r="G1013" t="str">
            <v>Substation Design Engineering</v>
          </cell>
          <cell r="H1013" t="str">
            <v>120</v>
          </cell>
          <cell r="I1013" t="str">
            <v>OT</v>
          </cell>
          <cell r="J1013">
            <v>59783.94</v>
          </cell>
          <cell r="K1013">
            <v>3154.8</v>
          </cell>
          <cell r="L1013">
            <v>5823.5</v>
          </cell>
        </row>
        <row r="1014">
          <cell r="A1014" t="str">
            <v>O&amp;M</v>
          </cell>
          <cell r="B1014" t="str">
            <v>Dey,Swapan K</v>
          </cell>
          <cell r="C1014">
            <v>16525</v>
          </cell>
          <cell r="D1014" t="str">
            <v>16525</v>
          </cell>
          <cell r="E1014" t="str">
            <v>Substation Design Engineering</v>
          </cell>
          <cell r="F1014" t="str">
            <v>Engineering</v>
          </cell>
          <cell r="G1014" t="str">
            <v>Substation Design Engineering</v>
          </cell>
          <cell r="H1014" t="str">
            <v>120</v>
          </cell>
          <cell r="I1014" t="str">
            <v>TT</v>
          </cell>
        </row>
        <row r="1015">
          <cell r="A1015" t="str">
            <v>O&amp;M</v>
          </cell>
          <cell r="B1015" t="str">
            <v>Dey,Swapan K</v>
          </cell>
          <cell r="C1015">
            <v>16525</v>
          </cell>
          <cell r="D1015" t="str">
            <v>16525</v>
          </cell>
          <cell r="E1015" t="str">
            <v>Transmission Stations</v>
          </cell>
          <cell r="F1015" t="str">
            <v>Engineering</v>
          </cell>
          <cell r="G1015" t="str">
            <v>Substation Design Engineering</v>
          </cell>
          <cell r="H1015" t="str">
            <v>120</v>
          </cell>
          <cell r="I1015" t="str">
            <v>TT</v>
          </cell>
          <cell r="J1015">
            <v>51001.98</v>
          </cell>
          <cell r="K1015">
            <v>12990.99</v>
          </cell>
          <cell r="L1015">
            <v>2905.9</v>
          </cell>
        </row>
        <row r="1016">
          <cell r="A1016" t="str">
            <v>O&amp;M</v>
          </cell>
          <cell r="B1016" t="str">
            <v>Gelbien,Lawrence J</v>
          </cell>
          <cell r="C1016">
            <v>16530</v>
          </cell>
          <cell r="D1016" t="str">
            <v>16530</v>
          </cell>
          <cell r="E1016" t="str">
            <v>Asset Strategy Manager</v>
          </cell>
          <cell r="F1016" t="str">
            <v>Engineering</v>
          </cell>
          <cell r="G1016" t="str">
            <v>Distribution Engineering</v>
          </cell>
          <cell r="H1016" t="str">
            <v>120</v>
          </cell>
          <cell r="I1016" t="str">
            <v>BT</v>
          </cell>
          <cell r="J1016">
            <v>93306.28</v>
          </cell>
          <cell r="K1016">
            <v>59999.09</v>
          </cell>
          <cell r="M1016">
            <v>662520</v>
          </cell>
        </row>
        <row r="1017">
          <cell r="A1017" t="str">
            <v>O&amp;M</v>
          </cell>
          <cell r="B1017" t="str">
            <v>Gelbien,Lawrence J</v>
          </cell>
          <cell r="C1017">
            <v>16530</v>
          </cell>
          <cell r="D1017" t="str">
            <v>16530</v>
          </cell>
          <cell r="E1017" t="str">
            <v>Distribution Engineering</v>
          </cell>
          <cell r="F1017" t="str">
            <v>Engineering</v>
          </cell>
          <cell r="G1017" t="str">
            <v>Distribution Engineering</v>
          </cell>
          <cell r="H1017" t="str">
            <v>120</v>
          </cell>
          <cell r="I1017" t="str">
            <v>BT</v>
          </cell>
          <cell r="L1017">
            <v>5063.71</v>
          </cell>
        </row>
        <row r="1018">
          <cell r="A1018" t="str">
            <v>CAP</v>
          </cell>
          <cell r="B1018" t="str">
            <v>Gelbien,Lawrence J</v>
          </cell>
          <cell r="C1018">
            <v>16530</v>
          </cell>
          <cell r="D1018" t="str">
            <v>16530</v>
          </cell>
          <cell r="E1018" t="str">
            <v>Asset Strategy Manager</v>
          </cell>
          <cell r="F1018" t="str">
            <v>Engineering</v>
          </cell>
          <cell r="G1018" t="str">
            <v>Distribution Engineering</v>
          </cell>
          <cell r="H1018" t="str">
            <v>120</v>
          </cell>
          <cell r="I1018" t="str">
            <v>CB</v>
          </cell>
          <cell r="K1018">
            <v>47386.09</v>
          </cell>
        </row>
        <row r="1019">
          <cell r="A1019" t="str">
            <v>CAP</v>
          </cell>
          <cell r="B1019" t="str">
            <v>Gelbien,Lawrence J</v>
          </cell>
          <cell r="C1019">
            <v>16530</v>
          </cell>
          <cell r="D1019" t="str">
            <v>16530</v>
          </cell>
          <cell r="E1019" t="str">
            <v>Distribution Engineering</v>
          </cell>
          <cell r="F1019" t="str">
            <v>Engineering</v>
          </cell>
          <cell r="G1019" t="str">
            <v>Distribution Engineering</v>
          </cell>
          <cell r="H1019" t="str">
            <v>120</v>
          </cell>
          <cell r="I1019" t="str">
            <v>CB</v>
          </cell>
          <cell r="L1019">
            <v>387.52</v>
          </cell>
        </row>
        <row r="1020">
          <cell r="A1020" t="str">
            <v>CAP</v>
          </cell>
          <cell r="B1020" t="str">
            <v>Gelbien,Lawrence J</v>
          </cell>
          <cell r="C1020">
            <v>16530</v>
          </cell>
          <cell r="D1020" t="str">
            <v>16530</v>
          </cell>
          <cell r="E1020" t="str">
            <v>S9 - Asset Strategy Distribution</v>
          </cell>
          <cell r="F1020" t="str">
            <v>Engineering</v>
          </cell>
          <cell r="G1020" t="str">
            <v>Distribution Engineering</v>
          </cell>
          <cell r="H1020" t="str">
            <v>120</v>
          </cell>
          <cell r="I1020" t="str">
            <v>CB</v>
          </cell>
          <cell r="J1020">
            <v>44421.7</v>
          </cell>
        </row>
        <row r="1021">
          <cell r="A1021" t="str">
            <v>CAP</v>
          </cell>
          <cell r="B1021" t="str">
            <v>Gelbien,Lawrence J</v>
          </cell>
          <cell r="C1021">
            <v>16530</v>
          </cell>
          <cell r="D1021" t="str">
            <v>16530</v>
          </cell>
          <cell r="E1021" t="str">
            <v>Asset Strategy Manager</v>
          </cell>
          <cell r="F1021" t="str">
            <v>Engineering</v>
          </cell>
          <cell r="G1021" t="str">
            <v>Distribution Engineering</v>
          </cell>
          <cell r="H1021" t="str">
            <v>120</v>
          </cell>
          <cell r="I1021" t="str">
            <v>CI</v>
          </cell>
          <cell r="K1021">
            <v>7916463.9299999997</v>
          </cell>
          <cell r="M1021">
            <v>125433.61</v>
          </cell>
        </row>
        <row r="1022">
          <cell r="A1022" t="str">
            <v>CAP</v>
          </cell>
          <cell r="B1022" t="str">
            <v>Gelbien,Lawrence J</v>
          </cell>
          <cell r="C1022">
            <v>16530</v>
          </cell>
          <cell r="D1022" t="str">
            <v>16530</v>
          </cell>
          <cell r="E1022" t="str">
            <v>Distribution Engineering</v>
          </cell>
          <cell r="F1022" t="str">
            <v>Engineering</v>
          </cell>
          <cell r="G1022" t="str">
            <v>Distribution Engineering</v>
          </cell>
          <cell r="H1022" t="str">
            <v>120</v>
          </cell>
          <cell r="I1022" t="str">
            <v>CI</v>
          </cell>
          <cell r="L1022">
            <v>8314695.2199999988</v>
          </cell>
        </row>
        <row r="1023">
          <cell r="A1023" t="str">
            <v>CAP</v>
          </cell>
          <cell r="B1023" t="str">
            <v>Gelbien,Lawrence J</v>
          </cell>
          <cell r="C1023">
            <v>16530</v>
          </cell>
          <cell r="D1023" t="str">
            <v>16530</v>
          </cell>
          <cell r="E1023" t="str">
            <v>S9 - Asset Strategy Distribution</v>
          </cell>
          <cell r="F1023" t="str">
            <v>Engineering</v>
          </cell>
          <cell r="G1023" t="str">
            <v>Distribution Engineering</v>
          </cell>
          <cell r="H1023" t="str">
            <v>120</v>
          </cell>
          <cell r="I1023" t="str">
            <v>CI</v>
          </cell>
          <cell r="J1023">
            <v>4638336.03</v>
          </cell>
          <cell r="M1023">
            <v>70.44</v>
          </cell>
        </row>
        <row r="1024">
          <cell r="A1024" t="str">
            <v>CAP</v>
          </cell>
          <cell r="B1024" t="str">
            <v>Gelbien,Lawrence J</v>
          </cell>
          <cell r="C1024">
            <v>16530</v>
          </cell>
          <cell r="D1024" t="str">
            <v>16530</v>
          </cell>
          <cell r="E1024" t="str">
            <v>Asset Strategy Manager</v>
          </cell>
          <cell r="F1024" t="str">
            <v>Engineering</v>
          </cell>
          <cell r="G1024" t="str">
            <v>Distribution Engineering</v>
          </cell>
          <cell r="H1024" t="str">
            <v>120</v>
          </cell>
          <cell r="I1024" t="str">
            <v>CL</v>
          </cell>
          <cell r="K1024">
            <v>106698.84</v>
          </cell>
          <cell r="M1024">
            <v>0</v>
          </cell>
        </row>
        <row r="1025">
          <cell r="A1025" t="str">
            <v>CAP</v>
          </cell>
          <cell r="B1025" t="str">
            <v>Gelbien,Lawrence J</v>
          </cell>
          <cell r="C1025">
            <v>16530</v>
          </cell>
          <cell r="D1025" t="str">
            <v>16530</v>
          </cell>
          <cell r="E1025" t="str">
            <v>Distribution Engineering</v>
          </cell>
          <cell r="F1025" t="str">
            <v>Engineering</v>
          </cell>
          <cell r="G1025" t="str">
            <v>Distribution Engineering</v>
          </cell>
          <cell r="H1025" t="str">
            <v>120</v>
          </cell>
          <cell r="I1025" t="str">
            <v>CL</v>
          </cell>
          <cell r="L1025">
            <v>785.61</v>
          </cell>
        </row>
        <row r="1026">
          <cell r="A1026" t="str">
            <v>CAP</v>
          </cell>
          <cell r="B1026" t="str">
            <v>Gelbien,Lawrence J</v>
          </cell>
          <cell r="C1026">
            <v>16530</v>
          </cell>
          <cell r="D1026" t="str">
            <v>16530</v>
          </cell>
          <cell r="E1026" t="str">
            <v>S9 - Asset Strategy Distribution</v>
          </cell>
          <cell r="F1026" t="str">
            <v>Engineering</v>
          </cell>
          <cell r="G1026" t="str">
            <v>Distribution Engineering</v>
          </cell>
          <cell r="H1026" t="str">
            <v>120</v>
          </cell>
          <cell r="I1026" t="str">
            <v>CL</v>
          </cell>
          <cell r="J1026">
            <v>107748.09</v>
          </cell>
        </row>
        <row r="1027">
          <cell r="A1027" t="str">
            <v>CAP</v>
          </cell>
          <cell r="B1027" t="str">
            <v>Gelbien,Lawrence J</v>
          </cell>
          <cell r="C1027">
            <v>16530</v>
          </cell>
          <cell r="D1027" t="str">
            <v>16530</v>
          </cell>
          <cell r="E1027" t="str">
            <v>Asset Strategy Manager</v>
          </cell>
          <cell r="F1027" t="str">
            <v>Engineering</v>
          </cell>
          <cell r="G1027" t="str">
            <v>Distribution Engineering</v>
          </cell>
          <cell r="H1027" t="str">
            <v>120</v>
          </cell>
          <cell r="I1027" t="str">
            <v>CM</v>
          </cell>
          <cell r="K1027">
            <v>929427.36</v>
          </cell>
        </row>
        <row r="1028">
          <cell r="A1028" t="str">
            <v>CAP</v>
          </cell>
          <cell r="B1028" t="str">
            <v>Gelbien,Lawrence J</v>
          </cell>
          <cell r="C1028">
            <v>16530</v>
          </cell>
          <cell r="D1028" t="str">
            <v>16530</v>
          </cell>
          <cell r="E1028" t="str">
            <v>Distribution Engineering</v>
          </cell>
          <cell r="F1028" t="str">
            <v>Engineering</v>
          </cell>
          <cell r="G1028" t="str">
            <v>Distribution Engineering</v>
          </cell>
          <cell r="H1028" t="str">
            <v>120</v>
          </cell>
          <cell r="I1028" t="str">
            <v>CM</v>
          </cell>
          <cell r="L1028">
            <v>608156.47</v>
          </cell>
        </row>
        <row r="1029">
          <cell r="A1029" t="str">
            <v>CAP</v>
          </cell>
          <cell r="B1029" t="str">
            <v>Gelbien,Lawrence J</v>
          </cell>
          <cell r="C1029">
            <v>16530</v>
          </cell>
          <cell r="D1029" t="str">
            <v>16530</v>
          </cell>
          <cell r="E1029" t="str">
            <v>S9 - Asset Strategy Distribution</v>
          </cell>
          <cell r="F1029" t="str">
            <v>Engineering</v>
          </cell>
          <cell r="G1029" t="str">
            <v>Distribution Engineering</v>
          </cell>
          <cell r="H1029" t="str">
            <v>120</v>
          </cell>
          <cell r="I1029" t="str">
            <v>CM</v>
          </cell>
          <cell r="J1029">
            <v>814640.43</v>
          </cell>
        </row>
        <row r="1030">
          <cell r="A1030" t="str">
            <v>CAP</v>
          </cell>
          <cell r="B1030" t="str">
            <v>Gelbien,Lawrence J</v>
          </cell>
          <cell r="C1030">
            <v>16530</v>
          </cell>
          <cell r="D1030" t="str">
            <v>16530</v>
          </cell>
          <cell r="E1030" t="str">
            <v>Distribution Engineering</v>
          </cell>
          <cell r="F1030" t="str">
            <v>Engineering</v>
          </cell>
          <cell r="G1030" t="str">
            <v>Distribution Engineering</v>
          </cell>
          <cell r="H1030" t="str">
            <v>120</v>
          </cell>
          <cell r="I1030" t="str">
            <v>CO</v>
          </cell>
        </row>
        <row r="1031">
          <cell r="A1031" t="str">
            <v>CAP</v>
          </cell>
          <cell r="B1031" t="str">
            <v>Gelbien,Lawrence J</v>
          </cell>
          <cell r="C1031">
            <v>16530</v>
          </cell>
          <cell r="D1031" t="str">
            <v>16530</v>
          </cell>
          <cell r="E1031" t="str">
            <v>Asset Strategy Manager</v>
          </cell>
          <cell r="F1031" t="str">
            <v>Engineering</v>
          </cell>
          <cell r="G1031" t="str">
            <v>Distribution Engineering</v>
          </cell>
          <cell r="H1031" t="str">
            <v>120</v>
          </cell>
          <cell r="I1031" t="str">
            <v>CT</v>
          </cell>
          <cell r="K1031">
            <v>34787.17</v>
          </cell>
        </row>
        <row r="1032">
          <cell r="A1032" t="str">
            <v>CAP</v>
          </cell>
          <cell r="B1032" t="str">
            <v>Gelbien,Lawrence J</v>
          </cell>
          <cell r="C1032">
            <v>16530</v>
          </cell>
          <cell r="D1032" t="str">
            <v>16530</v>
          </cell>
          <cell r="E1032" t="str">
            <v>Distribution Engineering</v>
          </cell>
          <cell r="F1032" t="str">
            <v>Engineering</v>
          </cell>
          <cell r="G1032" t="str">
            <v>Distribution Engineering</v>
          </cell>
          <cell r="H1032" t="str">
            <v>120</v>
          </cell>
          <cell r="I1032" t="str">
            <v>CT</v>
          </cell>
          <cell r="L1032">
            <v>652.28</v>
          </cell>
        </row>
        <row r="1033">
          <cell r="A1033" t="str">
            <v>CAP</v>
          </cell>
          <cell r="B1033" t="str">
            <v>Gelbien,Lawrence J</v>
          </cell>
          <cell r="C1033">
            <v>16530</v>
          </cell>
          <cell r="D1033" t="str">
            <v>16530</v>
          </cell>
          <cell r="E1033" t="str">
            <v>S9 - Asset Strategy Distribution</v>
          </cell>
          <cell r="F1033" t="str">
            <v>Engineering</v>
          </cell>
          <cell r="G1033" t="str">
            <v>Distribution Engineering</v>
          </cell>
          <cell r="H1033" t="str">
            <v>120</v>
          </cell>
          <cell r="I1033" t="str">
            <v>CT</v>
          </cell>
          <cell r="J1033">
            <v>35669.93</v>
          </cell>
        </row>
        <row r="1034">
          <cell r="A1034" t="str">
            <v>O&amp;M</v>
          </cell>
          <cell r="B1034" t="str">
            <v>Gelbien,Lawrence J</v>
          </cell>
          <cell r="C1034">
            <v>16530</v>
          </cell>
          <cell r="D1034" t="str">
            <v>16530</v>
          </cell>
          <cell r="E1034" t="str">
            <v>Asset Strategy Manager</v>
          </cell>
          <cell r="F1034" t="str">
            <v>Engineering</v>
          </cell>
          <cell r="G1034" t="str">
            <v>Distribution Engineering</v>
          </cell>
          <cell r="H1034" t="str">
            <v>120</v>
          </cell>
          <cell r="I1034" t="str">
            <v>IT</v>
          </cell>
          <cell r="J1034">
            <v>88603.63</v>
          </cell>
          <cell r="K1034">
            <v>141311.28</v>
          </cell>
        </row>
        <row r="1035">
          <cell r="A1035" t="str">
            <v>O&amp;M</v>
          </cell>
          <cell r="B1035" t="str">
            <v>Gelbien,Lawrence J</v>
          </cell>
          <cell r="C1035">
            <v>16530</v>
          </cell>
          <cell r="D1035" t="str">
            <v>16530</v>
          </cell>
          <cell r="E1035" t="str">
            <v>Distribution Engineering</v>
          </cell>
          <cell r="F1035" t="str">
            <v>Engineering</v>
          </cell>
          <cell r="G1035" t="str">
            <v>Distribution Engineering</v>
          </cell>
          <cell r="H1035" t="str">
            <v>120</v>
          </cell>
          <cell r="I1035" t="str">
            <v>IT</v>
          </cell>
          <cell r="L1035">
            <v>22310.22</v>
          </cell>
        </row>
        <row r="1036">
          <cell r="A1036" t="str">
            <v>O&amp;M</v>
          </cell>
          <cell r="B1036" t="str">
            <v>Gelbien,Lawrence J</v>
          </cell>
          <cell r="C1036">
            <v>16530</v>
          </cell>
          <cell r="D1036" t="str">
            <v>16530</v>
          </cell>
          <cell r="E1036" t="str">
            <v>Asset Strategy Manager</v>
          </cell>
          <cell r="F1036" t="str">
            <v>Engineering</v>
          </cell>
          <cell r="G1036" t="str">
            <v>Distribution Engineering</v>
          </cell>
          <cell r="H1036" t="str">
            <v>120</v>
          </cell>
          <cell r="I1036" t="str">
            <v>LT</v>
          </cell>
          <cell r="J1036">
            <v>247100.88</v>
          </cell>
          <cell r="K1036">
            <v>171297.21</v>
          </cell>
        </row>
        <row r="1037">
          <cell r="A1037" t="str">
            <v>O&amp;M</v>
          </cell>
          <cell r="B1037" t="str">
            <v>Gelbien,Lawrence J</v>
          </cell>
          <cell r="C1037">
            <v>16530</v>
          </cell>
          <cell r="D1037" t="str">
            <v>16530</v>
          </cell>
          <cell r="E1037" t="str">
            <v>Distribution Engineering</v>
          </cell>
          <cell r="F1037" t="str">
            <v>Engineering</v>
          </cell>
          <cell r="G1037" t="str">
            <v>Distribution Engineering</v>
          </cell>
          <cell r="H1037" t="str">
            <v>120</v>
          </cell>
          <cell r="I1037" t="str">
            <v>LT</v>
          </cell>
          <cell r="L1037">
            <v>14467.86</v>
          </cell>
        </row>
        <row r="1038">
          <cell r="A1038" t="str">
            <v>O&amp;M</v>
          </cell>
          <cell r="B1038" t="str">
            <v>Gelbien,Lawrence J</v>
          </cell>
          <cell r="C1038">
            <v>16530</v>
          </cell>
          <cell r="D1038" t="str">
            <v>16530</v>
          </cell>
          <cell r="E1038" t="str">
            <v>Asset Strategy Manager</v>
          </cell>
          <cell r="F1038" t="str">
            <v>Engineering</v>
          </cell>
          <cell r="G1038" t="str">
            <v>Distribution Engineering</v>
          </cell>
          <cell r="H1038" t="str">
            <v>120</v>
          </cell>
          <cell r="I1038" t="str">
            <v>MT</v>
          </cell>
          <cell r="J1038">
            <v>17254.89</v>
          </cell>
          <cell r="K1038">
            <v>-69898.13</v>
          </cell>
        </row>
        <row r="1039">
          <cell r="A1039" t="str">
            <v>O&amp;M</v>
          </cell>
          <cell r="B1039" t="str">
            <v>Gelbien,Lawrence J</v>
          </cell>
          <cell r="C1039">
            <v>16530</v>
          </cell>
          <cell r="D1039" t="str">
            <v>16530</v>
          </cell>
          <cell r="E1039" t="str">
            <v>Distribution Engineering</v>
          </cell>
          <cell r="F1039" t="str">
            <v>Engineering</v>
          </cell>
          <cell r="G1039" t="str">
            <v>Distribution Engineering</v>
          </cell>
          <cell r="H1039" t="str">
            <v>120</v>
          </cell>
          <cell r="I1039" t="str">
            <v>MT</v>
          </cell>
          <cell r="L1039">
            <v>13216.55</v>
          </cell>
        </row>
        <row r="1040">
          <cell r="A1040" t="str">
            <v>O&amp;M</v>
          </cell>
          <cell r="B1040" t="str">
            <v>Gelbien,Lawrence J</v>
          </cell>
          <cell r="C1040">
            <v>16530</v>
          </cell>
          <cell r="D1040" t="str">
            <v>16530</v>
          </cell>
          <cell r="E1040" t="str">
            <v>Asset Strategy Manager</v>
          </cell>
          <cell r="F1040" t="str">
            <v>Engineering</v>
          </cell>
          <cell r="G1040" t="str">
            <v>Distribution Engineering</v>
          </cell>
          <cell r="H1040" t="str">
            <v>120</v>
          </cell>
          <cell r="I1040" t="str">
            <v>OT</v>
          </cell>
          <cell r="J1040">
            <v>-45608.13</v>
          </cell>
          <cell r="K1040">
            <v>92.36</v>
          </cell>
        </row>
        <row r="1041">
          <cell r="A1041" t="str">
            <v>O&amp;M</v>
          </cell>
          <cell r="B1041" t="str">
            <v>Gelbien,Lawrence J</v>
          </cell>
          <cell r="C1041">
            <v>16530</v>
          </cell>
          <cell r="D1041" t="str">
            <v>16530</v>
          </cell>
          <cell r="E1041" t="str">
            <v>Distribution Engineering</v>
          </cell>
          <cell r="F1041" t="str">
            <v>Engineering</v>
          </cell>
          <cell r="G1041" t="str">
            <v>Distribution Engineering</v>
          </cell>
          <cell r="H1041" t="str">
            <v>120</v>
          </cell>
          <cell r="I1041" t="str">
            <v>OT</v>
          </cell>
        </row>
        <row r="1042">
          <cell r="A1042" t="str">
            <v>O&amp;M</v>
          </cell>
          <cell r="B1042" t="str">
            <v>Gelbien,Lawrence J</v>
          </cell>
          <cell r="C1042">
            <v>16530</v>
          </cell>
          <cell r="D1042" t="str">
            <v>16530</v>
          </cell>
          <cell r="E1042" t="str">
            <v>Asset Strategy Manager</v>
          </cell>
          <cell r="F1042" t="str">
            <v>Engineering</v>
          </cell>
          <cell r="G1042" t="str">
            <v>Distribution Engineering</v>
          </cell>
          <cell r="H1042" t="str">
            <v>120</v>
          </cell>
          <cell r="I1042" t="str">
            <v>TT</v>
          </cell>
          <cell r="J1042">
            <v>74056.600000000006</v>
          </cell>
          <cell r="K1042">
            <v>49038.6</v>
          </cell>
        </row>
        <row r="1043">
          <cell r="A1043" t="str">
            <v>O&amp;M</v>
          </cell>
          <cell r="B1043" t="str">
            <v>Gelbien,Lawrence J</v>
          </cell>
          <cell r="C1043">
            <v>16535</v>
          </cell>
          <cell r="D1043" t="str">
            <v>16535</v>
          </cell>
          <cell r="E1043" t="str">
            <v>Tech Distribution Engineering</v>
          </cell>
          <cell r="F1043" t="str">
            <v>Engineering</v>
          </cell>
          <cell r="G1043" t="str">
            <v>Tech Distribution Engineering</v>
          </cell>
          <cell r="H1043" t="str">
            <v>120</v>
          </cell>
          <cell r="I1043" t="str">
            <v>BT</v>
          </cell>
          <cell r="L1043">
            <v>142632.94</v>
          </cell>
          <cell r="M1043">
            <v>6423.81</v>
          </cell>
        </row>
        <row r="1044">
          <cell r="A1044" t="str">
            <v>O&amp;M</v>
          </cell>
          <cell r="B1044" t="str">
            <v>Gelbien,Lawrence J</v>
          </cell>
          <cell r="C1044">
            <v>16535</v>
          </cell>
          <cell r="D1044" t="str">
            <v>16535</v>
          </cell>
          <cell r="E1044" t="str">
            <v>Tech Eng Distribution</v>
          </cell>
          <cell r="F1044" t="str">
            <v>Engineering</v>
          </cell>
          <cell r="G1044" t="str">
            <v>Tech Distribution Engineering</v>
          </cell>
          <cell r="H1044" t="str">
            <v>120</v>
          </cell>
          <cell r="I1044" t="str">
            <v>BT</v>
          </cell>
          <cell r="J1044">
            <v>143282.38</v>
          </cell>
          <cell r="K1044">
            <v>169168.49</v>
          </cell>
        </row>
        <row r="1045">
          <cell r="A1045" t="str">
            <v>CAP</v>
          </cell>
          <cell r="B1045" t="str">
            <v>Gelbien,Lawrence J</v>
          </cell>
          <cell r="C1045">
            <v>16535</v>
          </cell>
          <cell r="D1045" t="str">
            <v>16535</v>
          </cell>
          <cell r="E1045" t="str">
            <v>Tech Distribution Engineering</v>
          </cell>
          <cell r="F1045" t="str">
            <v>Engineering</v>
          </cell>
          <cell r="G1045" t="str">
            <v>Tech Distribution Engineering</v>
          </cell>
          <cell r="H1045" t="str">
            <v>120</v>
          </cell>
          <cell r="I1045" t="str">
            <v>CB</v>
          </cell>
          <cell r="L1045">
            <v>184896.82</v>
          </cell>
        </row>
        <row r="1046">
          <cell r="A1046" t="str">
            <v>CAP</v>
          </cell>
          <cell r="B1046" t="str">
            <v>Gelbien,Lawrence J</v>
          </cell>
          <cell r="C1046">
            <v>16535</v>
          </cell>
          <cell r="D1046" t="str">
            <v>16535</v>
          </cell>
          <cell r="E1046" t="str">
            <v>Tech Eng Distribution</v>
          </cell>
          <cell r="F1046" t="str">
            <v>Engineering</v>
          </cell>
          <cell r="G1046" t="str">
            <v>Tech Distribution Engineering</v>
          </cell>
          <cell r="H1046" t="str">
            <v>120</v>
          </cell>
          <cell r="I1046" t="str">
            <v>CB</v>
          </cell>
          <cell r="J1046">
            <v>165514.99</v>
          </cell>
          <cell r="K1046">
            <v>144485.76000000001</v>
          </cell>
        </row>
        <row r="1047">
          <cell r="A1047" t="str">
            <v>CAP</v>
          </cell>
          <cell r="B1047" t="str">
            <v>Gelbien,Lawrence J</v>
          </cell>
          <cell r="C1047">
            <v>16535</v>
          </cell>
          <cell r="D1047" t="str">
            <v>16535</v>
          </cell>
          <cell r="E1047" t="str">
            <v>Tech Distribution Engineering</v>
          </cell>
          <cell r="F1047" t="str">
            <v>Engineering</v>
          </cell>
          <cell r="G1047" t="str">
            <v>Tech Distribution Engineering</v>
          </cell>
          <cell r="H1047" t="str">
            <v>120</v>
          </cell>
          <cell r="I1047" t="str">
            <v>CI</v>
          </cell>
        </row>
        <row r="1048">
          <cell r="A1048" t="str">
            <v>CAP</v>
          </cell>
          <cell r="B1048" t="str">
            <v>Gelbien,Lawrence J</v>
          </cell>
          <cell r="C1048">
            <v>16535</v>
          </cell>
          <cell r="D1048" t="str">
            <v>16535</v>
          </cell>
          <cell r="E1048" t="str">
            <v>Tech Eng Distribution</v>
          </cell>
          <cell r="F1048" t="str">
            <v>Engineering</v>
          </cell>
          <cell r="G1048" t="str">
            <v>Tech Distribution Engineering</v>
          </cell>
          <cell r="H1048" t="str">
            <v>120</v>
          </cell>
          <cell r="I1048" t="str">
            <v>CI</v>
          </cell>
          <cell r="J1048">
            <v>117.65</v>
          </cell>
          <cell r="K1048">
            <v>44.01</v>
          </cell>
        </row>
        <row r="1049">
          <cell r="A1049" t="str">
            <v>CAP</v>
          </cell>
          <cell r="B1049" t="str">
            <v>Gelbien,Lawrence J</v>
          </cell>
          <cell r="C1049">
            <v>16535</v>
          </cell>
          <cell r="D1049" t="str">
            <v>16535</v>
          </cell>
          <cell r="E1049" t="str">
            <v>Tech Distribution Engineering</v>
          </cell>
          <cell r="F1049" t="str">
            <v>Engineering</v>
          </cell>
          <cell r="G1049" t="str">
            <v>Tech Distribution Engineering</v>
          </cell>
          <cell r="H1049" t="str">
            <v>120</v>
          </cell>
          <cell r="I1049" t="str">
            <v>CL</v>
          </cell>
          <cell r="L1049">
            <v>420512.25</v>
          </cell>
        </row>
        <row r="1050">
          <cell r="A1050" t="str">
            <v>CAP</v>
          </cell>
          <cell r="B1050" t="str">
            <v>Gelbien,Lawrence J</v>
          </cell>
          <cell r="C1050">
            <v>16535</v>
          </cell>
          <cell r="D1050" t="str">
            <v>16535</v>
          </cell>
          <cell r="E1050" t="str">
            <v>Tech Eng Distribution</v>
          </cell>
          <cell r="F1050" t="str">
            <v>Engineering</v>
          </cell>
          <cell r="G1050" t="str">
            <v>Tech Distribution Engineering</v>
          </cell>
          <cell r="H1050" t="str">
            <v>120</v>
          </cell>
          <cell r="I1050" t="str">
            <v>CL</v>
          </cell>
          <cell r="J1050">
            <v>381757.75</v>
          </cell>
          <cell r="K1050">
            <v>322995.3</v>
          </cell>
        </row>
        <row r="1051">
          <cell r="A1051" t="str">
            <v>CAP</v>
          </cell>
          <cell r="B1051" t="str">
            <v>Gelbien,Lawrence J</v>
          </cell>
          <cell r="C1051">
            <v>16535</v>
          </cell>
          <cell r="D1051" t="str">
            <v>16535</v>
          </cell>
          <cell r="E1051" t="str">
            <v>Tech Distribution Engineering</v>
          </cell>
          <cell r="F1051" t="str">
            <v>Engineering</v>
          </cell>
          <cell r="G1051" t="str">
            <v>Tech Distribution Engineering</v>
          </cell>
          <cell r="H1051" t="str">
            <v>120</v>
          </cell>
          <cell r="I1051" t="str">
            <v>CT</v>
          </cell>
          <cell r="L1051">
            <v>411.09</v>
          </cell>
        </row>
        <row r="1052">
          <cell r="A1052" t="str">
            <v>CAP</v>
          </cell>
          <cell r="B1052" t="str">
            <v>Gelbien,Lawrence J</v>
          </cell>
          <cell r="C1052">
            <v>16535</v>
          </cell>
          <cell r="D1052" t="str">
            <v>16535</v>
          </cell>
          <cell r="E1052" t="str">
            <v>Tech Eng Distribution</v>
          </cell>
          <cell r="F1052" t="str">
            <v>Engineering</v>
          </cell>
          <cell r="G1052" t="str">
            <v>Tech Distribution Engineering</v>
          </cell>
          <cell r="H1052" t="str">
            <v>120</v>
          </cell>
          <cell r="I1052" t="str">
            <v>CT</v>
          </cell>
          <cell r="J1052">
            <v>33530.26</v>
          </cell>
          <cell r="K1052">
            <v>917.45</v>
          </cell>
        </row>
        <row r="1053">
          <cell r="A1053" t="str">
            <v>O&amp;M</v>
          </cell>
          <cell r="B1053" t="str">
            <v>Gelbien,Lawrence J</v>
          </cell>
          <cell r="C1053">
            <v>16535</v>
          </cell>
          <cell r="D1053" t="str">
            <v>16535</v>
          </cell>
          <cell r="E1053" t="str">
            <v>Tech Distribution Engineering</v>
          </cell>
          <cell r="F1053" t="str">
            <v>Engineering</v>
          </cell>
          <cell r="G1053" t="str">
            <v>Tech Distribution Engineering</v>
          </cell>
          <cell r="H1053" t="str">
            <v>120</v>
          </cell>
          <cell r="I1053" t="str">
            <v>IT</v>
          </cell>
          <cell r="L1053">
            <v>8256.83</v>
          </cell>
        </row>
        <row r="1054">
          <cell r="A1054" t="str">
            <v>O&amp;M</v>
          </cell>
          <cell r="B1054" t="str">
            <v>Gelbien,Lawrence J</v>
          </cell>
          <cell r="C1054">
            <v>16535</v>
          </cell>
          <cell r="D1054" t="str">
            <v>16535</v>
          </cell>
          <cell r="E1054" t="str">
            <v>Tech Eng Distribution</v>
          </cell>
          <cell r="F1054" t="str">
            <v>Engineering</v>
          </cell>
          <cell r="G1054" t="str">
            <v>Tech Distribution Engineering</v>
          </cell>
          <cell r="H1054" t="str">
            <v>120</v>
          </cell>
          <cell r="I1054" t="str">
            <v>IT</v>
          </cell>
          <cell r="J1054">
            <v>13535.05</v>
          </cell>
          <cell r="K1054">
            <v>144733.35999999999</v>
          </cell>
        </row>
        <row r="1055">
          <cell r="A1055" t="str">
            <v>O&amp;M</v>
          </cell>
          <cell r="B1055" t="str">
            <v>Gelbien,Lawrence J</v>
          </cell>
          <cell r="C1055">
            <v>16535</v>
          </cell>
          <cell r="D1055" t="str">
            <v>16535</v>
          </cell>
          <cell r="E1055" t="str">
            <v>Tech Distribution Engineering</v>
          </cell>
          <cell r="F1055" t="str">
            <v>Engineering</v>
          </cell>
          <cell r="G1055" t="str">
            <v>Tech Distribution Engineering</v>
          </cell>
          <cell r="H1055" t="str">
            <v>120</v>
          </cell>
          <cell r="I1055" t="str">
            <v>LT</v>
          </cell>
          <cell r="L1055">
            <v>407966.29</v>
          </cell>
        </row>
        <row r="1056">
          <cell r="A1056" t="str">
            <v>O&amp;M</v>
          </cell>
          <cell r="B1056" t="str">
            <v>Gelbien,Lawrence J</v>
          </cell>
          <cell r="C1056">
            <v>16535</v>
          </cell>
          <cell r="D1056" t="str">
            <v>16535</v>
          </cell>
          <cell r="E1056" t="str">
            <v>Tech Eng Distribution</v>
          </cell>
          <cell r="F1056" t="str">
            <v>Engineering</v>
          </cell>
          <cell r="G1056" t="str">
            <v>Tech Distribution Engineering</v>
          </cell>
          <cell r="H1056" t="str">
            <v>120</v>
          </cell>
          <cell r="I1056" t="str">
            <v>LT</v>
          </cell>
          <cell r="J1056">
            <v>419883.55</v>
          </cell>
          <cell r="K1056">
            <v>487048.13</v>
          </cell>
        </row>
        <row r="1057">
          <cell r="A1057" t="str">
            <v>O&amp;M</v>
          </cell>
          <cell r="B1057" t="str">
            <v>Gelbien,Lawrence J</v>
          </cell>
          <cell r="C1057">
            <v>16535</v>
          </cell>
          <cell r="D1057" t="str">
            <v>16535</v>
          </cell>
          <cell r="E1057" t="str">
            <v>Tech Distribution Engineering</v>
          </cell>
          <cell r="F1057" t="str">
            <v>Engineering</v>
          </cell>
          <cell r="G1057" t="str">
            <v>Tech Distribution Engineering</v>
          </cell>
          <cell r="H1057" t="str">
            <v>120</v>
          </cell>
          <cell r="I1057" t="str">
            <v>MT</v>
          </cell>
          <cell r="L1057">
            <v>903.67</v>
          </cell>
        </row>
        <row r="1058">
          <cell r="A1058" t="str">
            <v>O&amp;M</v>
          </cell>
          <cell r="B1058" t="str">
            <v>Gelbien,Lawrence J</v>
          </cell>
          <cell r="C1058">
            <v>16535</v>
          </cell>
          <cell r="D1058" t="str">
            <v>16535</v>
          </cell>
          <cell r="E1058" t="str">
            <v>Tech Eng Distribution</v>
          </cell>
          <cell r="F1058" t="str">
            <v>Engineering</v>
          </cell>
          <cell r="G1058" t="str">
            <v>Tech Distribution Engineering</v>
          </cell>
          <cell r="H1058" t="str">
            <v>120</v>
          </cell>
          <cell r="I1058" t="str">
            <v>MT</v>
          </cell>
          <cell r="K1058">
            <v>30052.49</v>
          </cell>
          <cell r="M1058">
            <v>6056406.3700000001</v>
          </cell>
        </row>
        <row r="1059">
          <cell r="A1059" t="str">
            <v>O&amp;M</v>
          </cell>
          <cell r="B1059" t="str">
            <v>Gelbien,Lawrence J</v>
          </cell>
          <cell r="C1059">
            <v>16535</v>
          </cell>
          <cell r="D1059" t="str">
            <v>16535</v>
          </cell>
          <cell r="E1059" t="str">
            <v>Tech Distribution Engineering</v>
          </cell>
          <cell r="F1059" t="str">
            <v>Engineering</v>
          </cell>
          <cell r="G1059" t="str">
            <v>Tech Distribution Engineering</v>
          </cell>
          <cell r="H1059" t="str">
            <v>120</v>
          </cell>
          <cell r="I1059" t="str">
            <v>OT</v>
          </cell>
        </row>
        <row r="1060">
          <cell r="A1060" t="str">
            <v>O&amp;M</v>
          </cell>
          <cell r="B1060" t="str">
            <v>Gelbien,Lawrence J</v>
          </cell>
          <cell r="C1060">
            <v>16535</v>
          </cell>
          <cell r="D1060" t="str">
            <v>16535</v>
          </cell>
          <cell r="E1060" t="str">
            <v>Tech Eng Distribution</v>
          </cell>
          <cell r="F1060" t="str">
            <v>Engineering</v>
          </cell>
          <cell r="G1060" t="str">
            <v>Tech Distribution Engineering</v>
          </cell>
          <cell r="H1060" t="str">
            <v>120</v>
          </cell>
          <cell r="I1060" t="str">
            <v>OT</v>
          </cell>
          <cell r="J1060">
            <v>15964.04</v>
          </cell>
          <cell r="K1060">
            <v>6918.47</v>
          </cell>
          <cell r="M1060">
            <v>6417.38</v>
          </cell>
        </row>
        <row r="1061">
          <cell r="A1061" t="str">
            <v>O&amp;M</v>
          </cell>
          <cell r="B1061" t="str">
            <v>Gelbien,Lawrence J</v>
          </cell>
          <cell r="C1061">
            <v>16535</v>
          </cell>
          <cell r="D1061" t="str">
            <v>16535</v>
          </cell>
          <cell r="E1061" t="str">
            <v>Tech Distribution Engineering</v>
          </cell>
          <cell r="F1061" t="str">
            <v>Engineering</v>
          </cell>
          <cell r="G1061" t="str">
            <v>Tech Distribution Engineering</v>
          </cell>
          <cell r="H1061" t="str">
            <v>120</v>
          </cell>
          <cell r="I1061" t="str">
            <v>TT</v>
          </cell>
          <cell r="L1061">
            <v>1220.8699999999999</v>
          </cell>
        </row>
        <row r="1062">
          <cell r="A1062" t="str">
            <v>O&amp;M</v>
          </cell>
          <cell r="B1062" t="str">
            <v>Gelbien,Lawrence J</v>
          </cell>
          <cell r="C1062">
            <v>16535</v>
          </cell>
          <cell r="D1062" t="str">
            <v>16535</v>
          </cell>
          <cell r="E1062" t="str">
            <v>Tech Eng Distribution</v>
          </cell>
          <cell r="F1062" t="str">
            <v>Engineering</v>
          </cell>
          <cell r="G1062" t="str">
            <v>Tech Distribution Engineering</v>
          </cell>
          <cell r="H1062" t="str">
            <v>120</v>
          </cell>
          <cell r="I1062" t="str">
            <v>TT</v>
          </cell>
          <cell r="J1062">
            <v>5748.66</v>
          </cell>
          <cell r="K1062">
            <v>28315.84</v>
          </cell>
        </row>
        <row r="1063">
          <cell r="A1063" t="str">
            <v>O&amp;M</v>
          </cell>
          <cell r="B1063" t="str">
            <v>Dey,Swapan K</v>
          </cell>
          <cell r="C1063">
            <v>16540</v>
          </cell>
          <cell r="D1063" t="str">
            <v>16540</v>
          </cell>
          <cell r="E1063" t="str">
            <v>S0 - CONTRACT MANAGEMENT XXX</v>
          </cell>
          <cell r="F1063" t="str">
            <v>Engineering</v>
          </cell>
          <cell r="G1063" t="str">
            <v>Sub Station Engineering</v>
          </cell>
          <cell r="H1063" t="str">
            <v>120</v>
          </cell>
          <cell r="I1063" t="str">
            <v>BT</v>
          </cell>
          <cell r="J1063">
            <v>12304.28</v>
          </cell>
          <cell r="K1063">
            <v>452.32</v>
          </cell>
        </row>
        <row r="1064">
          <cell r="A1064" t="str">
            <v>O&amp;M</v>
          </cell>
          <cell r="B1064" t="str">
            <v>Dey,Swapan K</v>
          </cell>
          <cell r="C1064">
            <v>16540</v>
          </cell>
          <cell r="D1064" t="str">
            <v>16540</v>
          </cell>
          <cell r="E1064" t="str">
            <v>Sub Station Engineering</v>
          </cell>
          <cell r="F1064" t="str">
            <v>Engineering</v>
          </cell>
          <cell r="G1064" t="str">
            <v>Sub Station Engineering</v>
          </cell>
          <cell r="H1064" t="str">
            <v>120</v>
          </cell>
          <cell r="I1064" t="str">
            <v>BT</v>
          </cell>
        </row>
        <row r="1065">
          <cell r="A1065" t="str">
            <v>CAP</v>
          </cell>
          <cell r="B1065" t="str">
            <v>Dey,Swapan K</v>
          </cell>
          <cell r="C1065">
            <v>16540</v>
          </cell>
          <cell r="D1065" t="str">
            <v>16540</v>
          </cell>
          <cell r="E1065" t="str">
            <v>Sub Station Engineering</v>
          </cell>
          <cell r="F1065" t="str">
            <v>Engineering</v>
          </cell>
          <cell r="G1065" t="str">
            <v>Sub Station Engineering</v>
          </cell>
          <cell r="H1065" t="str">
            <v>120</v>
          </cell>
          <cell r="I1065" t="str">
            <v>CB</v>
          </cell>
          <cell r="M1065">
            <v>1623607.96</v>
          </cell>
        </row>
        <row r="1066">
          <cell r="A1066" t="str">
            <v>CAP</v>
          </cell>
          <cell r="B1066" t="str">
            <v>Dey,Swapan K</v>
          </cell>
          <cell r="C1066">
            <v>16540</v>
          </cell>
          <cell r="D1066" t="str">
            <v>16540</v>
          </cell>
          <cell r="E1066" t="str">
            <v>Sub Station Engineering</v>
          </cell>
          <cell r="F1066" t="str">
            <v>Engineering</v>
          </cell>
          <cell r="G1066" t="str">
            <v>Sub Station Engineering</v>
          </cell>
          <cell r="H1066" t="str">
            <v>120</v>
          </cell>
          <cell r="I1066" t="str">
            <v>CI</v>
          </cell>
        </row>
        <row r="1067">
          <cell r="A1067" t="str">
            <v>CAP</v>
          </cell>
          <cell r="B1067" t="str">
            <v>Dey,Swapan K</v>
          </cell>
          <cell r="C1067">
            <v>16540</v>
          </cell>
          <cell r="D1067" t="str">
            <v>16540</v>
          </cell>
          <cell r="E1067" t="str">
            <v>Sub Station Engineering</v>
          </cell>
          <cell r="F1067" t="str">
            <v>Engineering</v>
          </cell>
          <cell r="G1067" t="str">
            <v>Sub Station Engineering</v>
          </cell>
          <cell r="H1067" t="str">
            <v>120</v>
          </cell>
          <cell r="I1067" t="str">
            <v>CL</v>
          </cell>
        </row>
        <row r="1068">
          <cell r="A1068" t="str">
            <v>CAP</v>
          </cell>
          <cell r="B1068" t="str">
            <v>Dey,Swapan K</v>
          </cell>
          <cell r="C1068">
            <v>16540</v>
          </cell>
          <cell r="D1068" t="str">
            <v>16540</v>
          </cell>
          <cell r="E1068" t="str">
            <v>S0 - CONTRACT MANAGEMENT XXX</v>
          </cell>
          <cell r="F1068" t="str">
            <v>Engineering</v>
          </cell>
          <cell r="G1068" t="str">
            <v>Sub Station Engineering</v>
          </cell>
          <cell r="H1068" t="str">
            <v>120</v>
          </cell>
          <cell r="I1068" t="str">
            <v>CT</v>
          </cell>
          <cell r="K1068">
            <v>39.58</v>
          </cell>
        </row>
        <row r="1069">
          <cell r="A1069" t="str">
            <v>CAP</v>
          </cell>
          <cell r="B1069" t="str">
            <v>Dey,Swapan K</v>
          </cell>
          <cell r="C1069">
            <v>16540</v>
          </cell>
          <cell r="D1069" t="str">
            <v>16540</v>
          </cell>
          <cell r="E1069" t="str">
            <v>Sub Station Engineering</v>
          </cell>
          <cell r="F1069" t="str">
            <v>Engineering</v>
          </cell>
          <cell r="G1069" t="str">
            <v>Sub Station Engineering</v>
          </cell>
          <cell r="H1069" t="str">
            <v>120</v>
          </cell>
          <cell r="I1069" t="str">
            <v>CT</v>
          </cell>
          <cell r="M1069">
            <v>125.09</v>
          </cell>
        </row>
        <row r="1070">
          <cell r="A1070" t="str">
            <v>O&amp;M</v>
          </cell>
          <cell r="B1070" t="str">
            <v>Dey,Swapan K</v>
          </cell>
          <cell r="C1070">
            <v>16540</v>
          </cell>
          <cell r="D1070" t="str">
            <v>16540</v>
          </cell>
          <cell r="E1070" t="str">
            <v>S0 - CONTRACT MANAGEMENT XXX</v>
          </cell>
          <cell r="F1070" t="str">
            <v>Engineering</v>
          </cell>
          <cell r="G1070" t="str">
            <v>Sub Station Engineering</v>
          </cell>
          <cell r="H1070" t="str">
            <v>120</v>
          </cell>
          <cell r="I1070" t="str">
            <v>IT</v>
          </cell>
          <cell r="J1070">
            <v>7291.08</v>
          </cell>
          <cell r="K1070">
            <v>11560.9</v>
          </cell>
        </row>
        <row r="1071">
          <cell r="A1071" t="str">
            <v>O&amp;M</v>
          </cell>
          <cell r="B1071" t="str">
            <v>Dey,Swapan K</v>
          </cell>
          <cell r="C1071">
            <v>16540</v>
          </cell>
          <cell r="D1071" t="str">
            <v>16540</v>
          </cell>
          <cell r="E1071" t="str">
            <v>Sub Station Engineering</v>
          </cell>
          <cell r="F1071" t="str">
            <v>Engineering</v>
          </cell>
          <cell r="G1071" t="str">
            <v>Sub Station Engineering</v>
          </cell>
          <cell r="H1071" t="str">
            <v>120</v>
          </cell>
          <cell r="I1071" t="str">
            <v>IT</v>
          </cell>
          <cell r="L1071">
            <v>2251.87</v>
          </cell>
        </row>
        <row r="1072">
          <cell r="A1072" t="str">
            <v>O&amp;M</v>
          </cell>
          <cell r="B1072" t="str">
            <v>Dey,Swapan K</v>
          </cell>
          <cell r="C1072">
            <v>16540</v>
          </cell>
          <cell r="D1072" t="str">
            <v>16540</v>
          </cell>
          <cell r="E1072" t="str">
            <v>S0 - CONTRACT MANAGEMENT XXX</v>
          </cell>
          <cell r="F1072" t="str">
            <v>Engineering</v>
          </cell>
          <cell r="G1072" t="str">
            <v>Sub Station Engineering</v>
          </cell>
          <cell r="H1072" t="str">
            <v>120</v>
          </cell>
          <cell r="I1072" t="str">
            <v>LT</v>
          </cell>
          <cell r="J1072">
            <v>38247.18</v>
          </cell>
          <cell r="K1072">
            <v>0</v>
          </cell>
        </row>
        <row r="1073">
          <cell r="A1073" t="str">
            <v>O&amp;M</v>
          </cell>
          <cell r="B1073" t="str">
            <v>Dey,Swapan K</v>
          </cell>
          <cell r="C1073">
            <v>16540</v>
          </cell>
          <cell r="D1073" t="str">
            <v>16540</v>
          </cell>
          <cell r="E1073" t="str">
            <v>Sub Station Engineering</v>
          </cell>
          <cell r="F1073" t="str">
            <v>Engineering</v>
          </cell>
          <cell r="G1073" t="str">
            <v>Sub Station Engineering</v>
          </cell>
          <cell r="H1073" t="str">
            <v>120</v>
          </cell>
          <cell r="I1073" t="str">
            <v>LT</v>
          </cell>
        </row>
        <row r="1074">
          <cell r="A1074" t="str">
            <v>O&amp;M</v>
          </cell>
          <cell r="B1074" t="str">
            <v>Dey,Swapan K</v>
          </cell>
          <cell r="C1074">
            <v>16540</v>
          </cell>
          <cell r="D1074" t="str">
            <v>16540</v>
          </cell>
          <cell r="E1074" t="str">
            <v>S0 - CONTRACT MANAGEMENT XXX</v>
          </cell>
          <cell r="F1074" t="str">
            <v>Engineering</v>
          </cell>
          <cell r="G1074" t="str">
            <v>Sub Station Engineering</v>
          </cell>
          <cell r="H1074" t="str">
            <v>120</v>
          </cell>
          <cell r="I1074" t="str">
            <v>OT</v>
          </cell>
          <cell r="J1074">
            <v>-51785</v>
          </cell>
          <cell r="M1074">
            <v>1.04</v>
          </cell>
        </row>
        <row r="1075">
          <cell r="A1075" t="str">
            <v>O&amp;M</v>
          </cell>
          <cell r="B1075" t="str">
            <v>Dey,Swapan K</v>
          </cell>
          <cell r="C1075">
            <v>16540</v>
          </cell>
          <cell r="D1075" t="str">
            <v>16540</v>
          </cell>
          <cell r="E1075" t="str">
            <v>S0 - CONTRACT MANAGEMENT XXX</v>
          </cell>
          <cell r="F1075" t="str">
            <v>Engineering</v>
          </cell>
          <cell r="G1075" t="str">
            <v>Sub Station Engineering</v>
          </cell>
          <cell r="H1075" t="str">
            <v>120</v>
          </cell>
          <cell r="I1075" t="str">
            <v>TT</v>
          </cell>
          <cell r="J1075">
            <v>3630.48</v>
          </cell>
          <cell r="K1075">
            <v>4764.97</v>
          </cell>
        </row>
        <row r="1076">
          <cell r="A1076" t="str">
            <v>O&amp;M</v>
          </cell>
          <cell r="B1076" t="str">
            <v>Dey,Swapan K</v>
          </cell>
          <cell r="C1076">
            <v>16545</v>
          </cell>
          <cell r="D1076" t="str">
            <v>16545</v>
          </cell>
          <cell r="E1076" t="str">
            <v>Sub Station Tech Engineering</v>
          </cell>
          <cell r="F1076" t="str">
            <v>Engineering</v>
          </cell>
          <cell r="G1076" t="str">
            <v>Sub Station Tech Engineering</v>
          </cell>
          <cell r="H1076" t="str">
            <v>120</v>
          </cell>
          <cell r="I1076" t="str">
            <v>BT</v>
          </cell>
          <cell r="L1076">
            <v>75485.77</v>
          </cell>
        </row>
        <row r="1077">
          <cell r="A1077" t="str">
            <v>O&amp;M</v>
          </cell>
          <cell r="B1077" t="str">
            <v>Dey,Swapan K</v>
          </cell>
          <cell r="C1077">
            <v>16545</v>
          </cell>
          <cell r="D1077" t="str">
            <v>16545</v>
          </cell>
          <cell r="E1077" t="str">
            <v>Tech Eng Substation</v>
          </cell>
          <cell r="F1077" t="str">
            <v>Engineering</v>
          </cell>
          <cell r="G1077" t="str">
            <v>Sub Station Tech Engineering</v>
          </cell>
          <cell r="H1077" t="str">
            <v>120</v>
          </cell>
          <cell r="I1077" t="str">
            <v>BT</v>
          </cell>
          <cell r="J1077">
            <v>169490.39</v>
          </cell>
          <cell r="K1077">
            <v>155248.84</v>
          </cell>
        </row>
        <row r="1078">
          <cell r="A1078" t="str">
            <v>CAP</v>
          </cell>
          <cell r="B1078" t="str">
            <v>Dey,Swapan K</v>
          </cell>
          <cell r="C1078">
            <v>16545</v>
          </cell>
          <cell r="D1078" t="str">
            <v>16545</v>
          </cell>
          <cell r="E1078" t="str">
            <v>Sub Station Tech Engineering</v>
          </cell>
          <cell r="F1078" t="str">
            <v>Engineering</v>
          </cell>
          <cell r="G1078" t="str">
            <v>Sub Station Tech Engineering</v>
          </cell>
          <cell r="H1078" t="str">
            <v>120</v>
          </cell>
          <cell r="I1078" t="str">
            <v>CB</v>
          </cell>
          <cell r="L1078">
            <v>229312.61</v>
          </cell>
          <cell r="M1078">
            <v>2938822.39</v>
          </cell>
        </row>
        <row r="1079">
          <cell r="A1079" t="str">
            <v>CAP</v>
          </cell>
          <cell r="B1079" t="str">
            <v>Dey,Swapan K</v>
          </cell>
          <cell r="C1079">
            <v>16545</v>
          </cell>
          <cell r="D1079" t="str">
            <v>16545</v>
          </cell>
          <cell r="E1079" t="str">
            <v>Tech Eng Substation</v>
          </cell>
          <cell r="F1079" t="str">
            <v>Engineering</v>
          </cell>
          <cell r="G1079" t="str">
            <v>Sub Station Tech Engineering</v>
          </cell>
          <cell r="H1079" t="str">
            <v>120</v>
          </cell>
          <cell r="I1079" t="str">
            <v>CB</v>
          </cell>
          <cell r="J1079">
            <v>217210.72</v>
          </cell>
          <cell r="K1079">
            <v>353294.64</v>
          </cell>
          <cell r="M1079">
            <v>2025857.42</v>
          </cell>
        </row>
        <row r="1080">
          <cell r="A1080" t="str">
            <v>CAP</v>
          </cell>
          <cell r="B1080" t="str">
            <v>Dey,Swapan K</v>
          </cell>
          <cell r="C1080">
            <v>16545</v>
          </cell>
          <cell r="D1080" t="str">
            <v>16545</v>
          </cell>
          <cell r="E1080" t="str">
            <v>Sub Station Tech Engineering</v>
          </cell>
          <cell r="F1080" t="str">
            <v>Engineering</v>
          </cell>
          <cell r="G1080" t="str">
            <v>Sub Station Tech Engineering</v>
          </cell>
          <cell r="H1080" t="str">
            <v>120</v>
          </cell>
          <cell r="I1080" t="str">
            <v>CI</v>
          </cell>
          <cell r="L1080">
            <v>272078.02</v>
          </cell>
        </row>
        <row r="1081">
          <cell r="A1081" t="str">
            <v>CAP</v>
          </cell>
          <cell r="B1081" t="str">
            <v>Dey,Swapan K</v>
          </cell>
          <cell r="C1081">
            <v>16545</v>
          </cell>
          <cell r="D1081" t="str">
            <v>16545</v>
          </cell>
          <cell r="E1081" t="str">
            <v>Tech Eng Substation</v>
          </cell>
          <cell r="F1081" t="str">
            <v>Engineering</v>
          </cell>
          <cell r="G1081" t="str">
            <v>Sub Station Tech Engineering</v>
          </cell>
          <cell r="H1081" t="str">
            <v>120</v>
          </cell>
          <cell r="I1081" t="str">
            <v>CI</v>
          </cell>
          <cell r="J1081">
            <v>505285.38</v>
          </cell>
          <cell r="K1081">
            <v>2792664.76</v>
          </cell>
        </row>
        <row r="1082">
          <cell r="A1082" t="str">
            <v>CAP</v>
          </cell>
          <cell r="B1082" t="str">
            <v>Dey,Swapan K</v>
          </cell>
          <cell r="C1082">
            <v>16545</v>
          </cell>
          <cell r="D1082" t="str">
            <v>16545</v>
          </cell>
          <cell r="E1082" t="str">
            <v>Sub Station Tech Engineering</v>
          </cell>
          <cell r="F1082" t="str">
            <v>Engineering</v>
          </cell>
          <cell r="G1082" t="str">
            <v>Sub Station Tech Engineering</v>
          </cell>
          <cell r="H1082" t="str">
            <v>120</v>
          </cell>
          <cell r="I1082" t="str">
            <v>CL</v>
          </cell>
          <cell r="L1082">
            <v>520584.63</v>
          </cell>
        </row>
        <row r="1083">
          <cell r="A1083" t="str">
            <v>CAP</v>
          </cell>
          <cell r="B1083" t="str">
            <v>Dey,Swapan K</v>
          </cell>
          <cell r="C1083">
            <v>16545</v>
          </cell>
          <cell r="D1083" t="str">
            <v>16545</v>
          </cell>
          <cell r="E1083" t="str">
            <v>Tech Eng Substation</v>
          </cell>
          <cell r="F1083" t="str">
            <v>Engineering</v>
          </cell>
          <cell r="G1083" t="str">
            <v>Sub Station Tech Engineering</v>
          </cell>
          <cell r="H1083" t="str">
            <v>120</v>
          </cell>
          <cell r="I1083" t="str">
            <v>CL</v>
          </cell>
          <cell r="J1083">
            <v>495849.62</v>
          </cell>
          <cell r="K1083">
            <v>816420.2</v>
          </cell>
        </row>
        <row r="1084">
          <cell r="A1084" t="str">
            <v>CAP</v>
          </cell>
          <cell r="B1084" t="str">
            <v>Dey,Swapan K</v>
          </cell>
          <cell r="C1084">
            <v>16545</v>
          </cell>
          <cell r="D1084" t="str">
            <v>16545</v>
          </cell>
          <cell r="E1084" t="str">
            <v>Sub Station Tech Engineering</v>
          </cell>
          <cell r="F1084" t="str">
            <v>Engineering</v>
          </cell>
          <cell r="G1084" t="str">
            <v>Sub Station Tech Engineering</v>
          </cell>
          <cell r="H1084" t="str">
            <v>120</v>
          </cell>
          <cell r="I1084" t="str">
            <v>CM</v>
          </cell>
          <cell r="L1084">
            <v>48262.66</v>
          </cell>
        </row>
        <row r="1085">
          <cell r="A1085" t="str">
            <v>CAP</v>
          </cell>
          <cell r="B1085" t="str">
            <v>Dey,Swapan K</v>
          </cell>
          <cell r="C1085">
            <v>16545</v>
          </cell>
          <cell r="D1085" t="str">
            <v>16545</v>
          </cell>
          <cell r="E1085" t="str">
            <v>Tech Eng Substation</v>
          </cell>
          <cell r="F1085" t="str">
            <v>Engineering</v>
          </cell>
          <cell r="G1085" t="str">
            <v>Sub Station Tech Engineering</v>
          </cell>
          <cell r="H1085" t="str">
            <v>120</v>
          </cell>
          <cell r="I1085" t="str">
            <v>CM</v>
          </cell>
          <cell r="K1085">
            <v>1510618.64</v>
          </cell>
        </row>
        <row r="1086">
          <cell r="A1086" t="str">
            <v>CAP</v>
          </cell>
          <cell r="B1086" t="str">
            <v>Dey,Swapan K</v>
          </cell>
          <cell r="C1086">
            <v>16545</v>
          </cell>
          <cell r="D1086" t="str">
            <v>16545</v>
          </cell>
          <cell r="E1086" t="str">
            <v>Sub Station Tech Engineering</v>
          </cell>
          <cell r="F1086" t="str">
            <v>Engineering</v>
          </cell>
          <cell r="G1086" t="str">
            <v>Sub Station Tech Engineering</v>
          </cell>
          <cell r="H1086" t="str">
            <v>120</v>
          </cell>
          <cell r="I1086" t="str">
            <v>CO</v>
          </cell>
          <cell r="L1086">
            <v>-695974.18</v>
          </cell>
        </row>
        <row r="1087">
          <cell r="A1087" t="str">
            <v>CAP</v>
          </cell>
          <cell r="B1087" t="str">
            <v>Dey,Swapan K</v>
          </cell>
          <cell r="C1087">
            <v>16545</v>
          </cell>
          <cell r="D1087" t="str">
            <v>16545</v>
          </cell>
          <cell r="E1087" t="str">
            <v>Tech Eng Substation</v>
          </cell>
          <cell r="F1087" t="str">
            <v>Engineering</v>
          </cell>
          <cell r="G1087" t="str">
            <v>Sub Station Tech Engineering</v>
          </cell>
          <cell r="H1087" t="str">
            <v>120</v>
          </cell>
          <cell r="I1087" t="str">
            <v>CO</v>
          </cell>
          <cell r="K1087">
            <v>64723.25</v>
          </cell>
        </row>
        <row r="1088">
          <cell r="A1088" t="str">
            <v>CAP</v>
          </cell>
          <cell r="B1088" t="str">
            <v>Dey,Swapan K</v>
          </cell>
          <cell r="C1088">
            <v>16545</v>
          </cell>
          <cell r="D1088" t="str">
            <v>16545</v>
          </cell>
          <cell r="E1088" t="str">
            <v>Sub Station Tech Engineering</v>
          </cell>
          <cell r="F1088" t="str">
            <v>Engineering</v>
          </cell>
          <cell r="G1088" t="str">
            <v>Sub Station Tech Engineering</v>
          </cell>
          <cell r="H1088" t="str">
            <v>120</v>
          </cell>
          <cell r="I1088" t="str">
            <v>CT</v>
          </cell>
          <cell r="L1088">
            <v>66101.33</v>
          </cell>
          <cell r="M1088">
            <v>171.36</v>
          </cell>
        </row>
        <row r="1089">
          <cell r="A1089" t="str">
            <v>CAP</v>
          </cell>
          <cell r="B1089" t="str">
            <v>Dey,Swapan K</v>
          </cell>
          <cell r="C1089">
            <v>16545</v>
          </cell>
          <cell r="D1089" t="str">
            <v>16545</v>
          </cell>
          <cell r="E1089" t="str">
            <v>Tech Eng Substation</v>
          </cell>
          <cell r="F1089" t="str">
            <v>Engineering</v>
          </cell>
          <cell r="G1089" t="str">
            <v>Sub Station Tech Engineering</v>
          </cell>
          <cell r="H1089" t="str">
            <v>120</v>
          </cell>
          <cell r="I1089" t="str">
            <v>CT</v>
          </cell>
          <cell r="J1089">
            <v>201519.48</v>
          </cell>
          <cell r="K1089">
            <v>307369.95</v>
          </cell>
        </row>
        <row r="1090">
          <cell r="A1090" t="str">
            <v>O&amp;M</v>
          </cell>
          <cell r="B1090" t="str">
            <v>Dey,Swapan K</v>
          </cell>
          <cell r="C1090">
            <v>16545</v>
          </cell>
          <cell r="D1090" t="str">
            <v>16545</v>
          </cell>
          <cell r="E1090" t="str">
            <v>Sub Station Tech Engineering</v>
          </cell>
          <cell r="F1090" t="str">
            <v>Engineering</v>
          </cell>
          <cell r="G1090" t="str">
            <v>Sub Station Tech Engineering</v>
          </cell>
          <cell r="H1090" t="str">
            <v>120</v>
          </cell>
          <cell r="I1090" t="str">
            <v>IT</v>
          </cell>
          <cell r="L1090">
            <v>1243505.8700000001</v>
          </cell>
        </row>
        <row r="1091">
          <cell r="A1091" t="str">
            <v>O&amp;M</v>
          </cell>
          <cell r="B1091" t="str">
            <v>Dey,Swapan K</v>
          </cell>
          <cell r="C1091">
            <v>16545</v>
          </cell>
          <cell r="D1091" t="str">
            <v>16545</v>
          </cell>
          <cell r="E1091" t="str">
            <v>Tech Eng Substation</v>
          </cell>
          <cell r="F1091" t="str">
            <v>Engineering</v>
          </cell>
          <cell r="G1091" t="str">
            <v>Sub Station Tech Engineering</v>
          </cell>
          <cell r="H1091" t="str">
            <v>120</v>
          </cell>
          <cell r="I1091" t="str">
            <v>IT</v>
          </cell>
          <cell r="J1091">
            <v>37825.49</v>
          </cell>
          <cell r="K1091">
            <v>721968.58</v>
          </cell>
        </row>
        <row r="1092">
          <cell r="A1092" t="str">
            <v>O&amp;M</v>
          </cell>
          <cell r="B1092" t="str">
            <v>Dey,Swapan K</v>
          </cell>
          <cell r="C1092">
            <v>16545</v>
          </cell>
          <cell r="D1092" t="str">
            <v>16545</v>
          </cell>
          <cell r="E1092" t="str">
            <v>Sub Station Tech Engineering</v>
          </cell>
          <cell r="F1092" t="str">
            <v>Engineering</v>
          </cell>
          <cell r="G1092" t="str">
            <v>Sub Station Tech Engineering</v>
          </cell>
          <cell r="H1092" t="str">
            <v>120</v>
          </cell>
          <cell r="I1092" t="str">
            <v>LT</v>
          </cell>
          <cell r="L1092">
            <v>217197.08</v>
          </cell>
        </row>
        <row r="1093">
          <cell r="A1093" t="str">
            <v>O&amp;M</v>
          </cell>
          <cell r="B1093" t="str">
            <v>Dey,Swapan K</v>
          </cell>
          <cell r="C1093">
            <v>16545</v>
          </cell>
          <cell r="D1093" t="str">
            <v>16545</v>
          </cell>
          <cell r="E1093" t="str">
            <v>Tech Eng Substation</v>
          </cell>
          <cell r="F1093" t="str">
            <v>Engineering</v>
          </cell>
          <cell r="G1093" t="str">
            <v>Sub Station Tech Engineering</v>
          </cell>
          <cell r="H1093" t="str">
            <v>120</v>
          </cell>
          <cell r="I1093" t="str">
            <v>LT</v>
          </cell>
          <cell r="J1093">
            <v>494215.01</v>
          </cell>
          <cell r="K1093">
            <v>424454.03</v>
          </cell>
          <cell r="M1093">
            <v>56520.78</v>
          </cell>
        </row>
        <row r="1094">
          <cell r="A1094" t="str">
            <v>O&amp;M</v>
          </cell>
          <cell r="B1094" t="str">
            <v>Dey,Swapan K</v>
          </cell>
          <cell r="C1094">
            <v>16545</v>
          </cell>
          <cell r="D1094" t="str">
            <v>16545</v>
          </cell>
          <cell r="E1094" t="str">
            <v>Sub Station Tech Engineering</v>
          </cell>
          <cell r="F1094" t="str">
            <v>Engineering</v>
          </cell>
          <cell r="G1094" t="str">
            <v>Sub Station Tech Engineering</v>
          </cell>
          <cell r="H1094" t="str">
            <v>120</v>
          </cell>
          <cell r="I1094" t="str">
            <v>MT</v>
          </cell>
          <cell r="L1094">
            <v>2030.83</v>
          </cell>
          <cell r="M1094">
            <v>2941544.77</v>
          </cell>
        </row>
        <row r="1095">
          <cell r="A1095" t="str">
            <v>O&amp;M</v>
          </cell>
          <cell r="B1095" t="str">
            <v>Dey,Swapan K</v>
          </cell>
          <cell r="C1095">
            <v>16545</v>
          </cell>
          <cell r="D1095" t="str">
            <v>16545</v>
          </cell>
          <cell r="E1095" t="str">
            <v>Tech Eng Substation</v>
          </cell>
          <cell r="F1095" t="str">
            <v>Engineering</v>
          </cell>
          <cell r="G1095" t="str">
            <v>Sub Station Tech Engineering</v>
          </cell>
          <cell r="H1095" t="str">
            <v>120</v>
          </cell>
          <cell r="I1095" t="str">
            <v>MT</v>
          </cell>
          <cell r="J1095">
            <v>1247.21</v>
          </cell>
          <cell r="M1095">
            <v>8376407.2199999997</v>
          </cell>
        </row>
        <row r="1096">
          <cell r="A1096" t="str">
            <v>O&amp;M</v>
          </cell>
          <cell r="B1096" t="str">
            <v>Dey,Swapan K</v>
          </cell>
          <cell r="C1096">
            <v>16545</v>
          </cell>
          <cell r="D1096" t="str">
            <v>16545</v>
          </cell>
          <cell r="E1096" t="str">
            <v>Sub Station Tech Engineering</v>
          </cell>
          <cell r="F1096" t="str">
            <v>Engineering</v>
          </cell>
          <cell r="G1096" t="str">
            <v>Sub Station Tech Engineering</v>
          </cell>
          <cell r="H1096" t="str">
            <v>120</v>
          </cell>
          <cell r="I1096" t="str">
            <v>OT</v>
          </cell>
          <cell r="L1096">
            <v>53427.91</v>
          </cell>
        </row>
        <row r="1097">
          <cell r="A1097" t="str">
            <v>O&amp;M</v>
          </cell>
          <cell r="B1097" t="str">
            <v>Dey,Swapan K</v>
          </cell>
          <cell r="C1097">
            <v>16545</v>
          </cell>
          <cell r="D1097" t="str">
            <v>16545</v>
          </cell>
          <cell r="E1097" t="str">
            <v>Tech Eng Substation</v>
          </cell>
          <cell r="F1097" t="str">
            <v>Engineering</v>
          </cell>
          <cell r="G1097" t="str">
            <v>Sub Station Tech Engineering</v>
          </cell>
          <cell r="H1097" t="str">
            <v>120</v>
          </cell>
          <cell r="I1097" t="str">
            <v>OT</v>
          </cell>
          <cell r="J1097">
            <v>52960.75</v>
          </cell>
          <cell r="K1097">
            <v>45665.42</v>
          </cell>
        </row>
        <row r="1098">
          <cell r="A1098" t="str">
            <v>O&amp;M</v>
          </cell>
          <cell r="B1098" t="str">
            <v>Dey,Swapan K</v>
          </cell>
          <cell r="C1098">
            <v>16545</v>
          </cell>
          <cell r="D1098" t="str">
            <v>16545</v>
          </cell>
          <cell r="E1098" t="str">
            <v>Sub Station Tech Engineering</v>
          </cell>
          <cell r="F1098" t="str">
            <v>Engineering</v>
          </cell>
          <cell r="G1098" t="str">
            <v>Sub Station Tech Engineering</v>
          </cell>
          <cell r="H1098" t="str">
            <v>120</v>
          </cell>
          <cell r="I1098" t="str">
            <v>TT</v>
          </cell>
          <cell r="L1098">
            <v>15721.26</v>
          </cell>
        </row>
        <row r="1099">
          <cell r="A1099" t="str">
            <v>O&amp;M</v>
          </cell>
          <cell r="B1099" t="str">
            <v>Dey,Swapan K</v>
          </cell>
          <cell r="C1099">
            <v>16545</v>
          </cell>
          <cell r="D1099" t="str">
            <v>16545</v>
          </cell>
          <cell r="E1099" t="str">
            <v>Tech Eng Substation</v>
          </cell>
          <cell r="F1099" t="str">
            <v>Engineering</v>
          </cell>
          <cell r="G1099" t="str">
            <v>Sub Station Tech Engineering</v>
          </cell>
          <cell r="H1099" t="str">
            <v>120</v>
          </cell>
          <cell r="I1099" t="str">
            <v>TT</v>
          </cell>
          <cell r="J1099">
            <v>3142.33</v>
          </cell>
          <cell r="K1099">
            <v>22166.48</v>
          </cell>
        </row>
        <row r="1100">
          <cell r="A1100" t="str">
            <v>O&amp;M</v>
          </cell>
          <cell r="B1100" t="str">
            <v>Gelbien,Lawrence J</v>
          </cell>
          <cell r="C1100">
            <v>16550</v>
          </cell>
          <cell r="D1100" t="str">
            <v>16550</v>
          </cell>
          <cell r="E1100" t="str">
            <v>System Engineering</v>
          </cell>
          <cell r="F1100" t="str">
            <v>Engineering</v>
          </cell>
          <cell r="G1100" t="str">
            <v>System Engineering</v>
          </cell>
          <cell r="H1100" t="str">
            <v>120</v>
          </cell>
          <cell r="I1100" t="str">
            <v>BT</v>
          </cell>
          <cell r="J1100">
            <v>165158.31</v>
          </cell>
          <cell r="K1100">
            <v>208636.02</v>
          </cell>
          <cell r="L1100">
            <v>37400.35</v>
          </cell>
        </row>
        <row r="1101">
          <cell r="A1101" t="str">
            <v>CAP</v>
          </cell>
          <cell r="B1101" t="str">
            <v>Gelbien,Lawrence J</v>
          </cell>
          <cell r="C1101">
            <v>16550</v>
          </cell>
          <cell r="D1101" t="str">
            <v>16550</v>
          </cell>
          <cell r="E1101" t="str">
            <v>System Engineering</v>
          </cell>
          <cell r="F1101" t="str">
            <v>Engineering</v>
          </cell>
          <cell r="G1101" t="str">
            <v>System Engineering</v>
          </cell>
          <cell r="H1101" t="str">
            <v>120</v>
          </cell>
          <cell r="I1101" t="str">
            <v>CB</v>
          </cell>
          <cell r="J1101">
            <v>380326.34</v>
          </cell>
          <cell r="K1101">
            <v>420288.92</v>
          </cell>
          <cell r="L1101">
            <v>299473.24</v>
          </cell>
          <cell r="M1101">
            <v>3421851.6</v>
          </cell>
        </row>
        <row r="1102">
          <cell r="A1102" t="str">
            <v>CAP</v>
          </cell>
          <cell r="B1102" t="str">
            <v>Gelbien,Lawrence J</v>
          </cell>
          <cell r="C1102">
            <v>16550</v>
          </cell>
          <cell r="D1102" t="str">
            <v>16550</v>
          </cell>
          <cell r="E1102" t="str">
            <v>System Engineering</v>
          </cell>
          <cell r="F1102" t="str">
            <v>Engineering</v>
          </cell>
          <cell r="G1102" t="str">
            <v>System Engineering</v>
          </cell>
          <cell r="H1102" t="str">
            <v>120</v>
          </cell>
          <cell r="I1102" t="str">
            <v>CI</v>
          </cell>
          <cell r="J1102">
            <v>2976.57</v>
          </cell>
          <cell r="K1102">
            <v>67313.78</v>
          </cell>
          <cell r="L1102">
            <v>196668.75</v>
          </cell>
        </row>
        <row r="1103">
          <cell r="A1103" t="str">
            <v>CAP</v>
          </cell>
          <cell r="B1103" t="str">
            <v>Gelbien,Lawrence J</v>
          </cell>
          <cell r="C1103">
            <v>16550</v>
          </cell>
          <cell r="D1103" t="str">
            <v>16550</v>
          </cell>
          <cell r="E1103" t="str">
            <v>System Engineering</v>
          </cell>
          <cell r="F1103" t="str">
            <v>Engineering</v>
          </cell>
          <cell r="G1103" t="str">
            <v>System Engineering</v>
          </cell>
          <cell r="H1103" t="str">
            <v>120</v>
          </cell>
          <cell r="I1103" t="str">
            <v>CL</v>
          </cell>
          <cell r="J1103">
            <v>861629.6</v>
          </cell>
          <cell r="K1103">
            <v>955273.84</v>
          </cell>
          <cell r="L1103">
            <v>682764.84</v>
          </cell>
        </row>
        <row r="1104">
          <cell r="A1104" t="str">
            <v>CAP</v>
          </cell>
          <cell r="B1104" t="str">
            <v>Gelbien,Lawrence J</v>
          </cell>
          <cell r="C1104">
            <v>16550</v>
          </cell>
          <cell r="D1104" t="str">
            <v>16550</v>
          </cell>
          <cell r="E1104" t="str">
            <v>System Engineering</v>
          </cell>
          <cell r="F1104" t="str">
            <v>Engineering</v>
          </cell>
          <cell r="G1104" t="str">
            <v>System Engineering</v>
          </cell>
          <cell r="H1104" t="str">
            <v>120</v>
          </cell>
          <cell r="I1104" t="str">
            <v>CM</v>
          </cell>
          <cell r="K1104">
            <v>996.8</v>
          </cell>
        </row>
        <row r="1105">
          <cell r="A1105" t="str">
            <v>CAP</v>
          </cell>
          <cell r="B1105" t="str">
            <v>Gelbien,Lawrence J</v>
          </cell>
          <cell r="C1105">
            <v>16550</v>
          </cell>
          <cell r="D1105" t="str">
            <v>16550</v>
          </cell>
          <cell r="E1105" t="str">
            <v>System Engineering</v>
          </cell>
          <cell r="F1105" t="str">
            <v>Engineering</v>
          </cell>
          <cell r="G1105" t="str">
            <v>System Engineering</v>
          </cell>
          <cell r="H1105" t="str">
            <v>120</v>
          </cell>
          <cell r="I1105" t="str">
            <v>CT</v>
          </cell>
          <cell r="J1105">
            <v>91114.97</v>
          </cell>
          <cell r="K1105">
            <v>99308.58</v>
          </cell>
          <cell r="L1105">
            <v>23483.35</v>
          </cell>
        </row>
        <row r="1106">
          <cell r="A1106" t="str">
            <v>O&amp;M</v>
          </cell>
          <cell r="B1106" t="str">
            <v>Gelbien,Lawrence J</v>
          </cell>
          <cell r="C1106">
            <v>16550</v>
          </cell>
          <cell r="D1106" t="str">
            <v>16550</v>
          </cell>
          <cell r="E1106" t="str">
            <v>System Engineering</v>
          </cell>
          <cell r="F1106" t="str">
            <v>Engineering</v>
          </cell>
          <cell r="G1106" t="str">
            <v>System Engineering</v>
          </cell>
          <cell r="H1106" t="str">
            <v>120</v>
          </cell>
          <cell r="I1106" t="str">
            <v>IT</v>
          </cell>
          <cell r="J1106">
            <v>37790.43</v>
          </cell>
          <cell r="K1106">
            <v>17180.61</v>
          </cell>
          <cell r="L1106">
            <v>8908.9599999999991</v>
          </cell>
        </row>
        <row r="1107">
          <cell r="A1107" t="str">
            <v>O&amp;M</v>
          </cell>
          <cell r="B1107" t="str">
            <v>Gelbien,Lawrence J</v>
          </cell>
          <cell r="C1107">
            <v>16550</v>
          </cell>
          <cell r="D1107" t="str">
            <v>16550</v>
          </cell>
          <cell r="E1107" t="str">
            <v>System Engineering</v>
          </cell>
          <cell r="F1107" t="str">
            <v>Engineering</v>
          </cell>
          <cell r="G1107" t="str">
            <v>System Engineering</v>
          </cell>
          <cell r="H1107" t="str">
            <v>120</v>
          </cell>
          <cell r="I1107" t="str">
            <v>LT</v>
          </cell>
          <cell r="J1107">
            <v>476936.67</v>
          </cell>
          <cell r="K1107">
            <v>605577.64</v>
          </cell>
          <cell r="L1107">
            <v>110413.55</v>
          </cell>
          <cell r="M1107">
            <v>4466.96</v>
          </cell>
        </row>
        <row r="1108">
          <cell r="A1108" t="str">
            <v>O&amp;M</v>
          </cell>
          <cell r="B1108" t="str">
            <v>Gelbien,Lawrence J</v>
          </cell>
          <cell r="C1108">
            <v>16550</v>
          </cell>
          <cell r="D1108" t="str">
            <v>16550</v>
          </cell>
          <cell r="E1108" t="str">
            <v>System Engineering</v>
          </cell>
          <cell r="F1108" t="str">
            <v>Engineering</v>
          </cell>
          <cell r="G1108" t="str">
            <v>System Engineering</v>
          </cell>
          <cell r="H1108" t="str">
            <v>120</v>
          </cell>
          <cell r="I1108" t="str">
            <v>MT</v>
          </cell>
          <cell r="J1108">
            <v>1339.74</v>
          </cell>
          <cell r="K1108">
            <v>1135.5899999999999</v>
          </cell>
          <cell r="L1108">
            <v>40.6</v>
          </cell>
          <cell r="M1108">
            <v>1559248.26</v>
          </cell>
        </row>
        <row r="1109">
          <cell r="A1109" t="str">
            <v>O&amp;M</v>
          </cell>
          <cell r="B1109" t="str">
            <v>Gelbien,Lawrence J</v>
          </cell>
          <cell r="C1109">
            <v>16550</v>
          </cell>
          <cell r="D1109" t="str">
            <v>16550</v>
          </cell>
          <cell r="E1109" t="str">
            <v>System Engineering</v>
          </cell>
          <cell r="F1109" t="str">
            <v>Engineering</v>
          </cell>
          <cell r="G1109" t="str">
            <v>System Engineering</v>
          </cell>
          <cell r="H1109" t="str">
            <v>120</v>
          </cell>
          <cell r="I1109" t="str">
            <v>OT</v>
          </cell>
          <cell r="J1109">
            <v>18665.259999999998</v>
          </cell>
          <cell r="K1109">
            <v>8243.16</v>
          </cell>
          <cell r="L1109">
            <v>935.99</v>
          </cell>
        </row>
        <row r="1110">
          <cell r="A1110" t="str">
            <v>O&amp;M</v>
          </cell>
          <cell r="B1110" t="str">
            <v>Gelbien,Lawrence J</v>
          </cell>
          <cell r="C1110">
            <v>16550</v>
          </cell>
          <cell r="D1110" t="str">
            <v>16550</v>
          </cell>
          <cell r="E1110" t="str">
            <v>System Engineering</v>
          </cell>
          <cell r="F1110" t="str">
            <v>Engineering</v>
          </cell>
          <cell r="G1110" t="str">
            <v>System Engineering</v>
          </cell>
          <cell r="H1110" t="str">
            <v>120</v>
          </cell>
          <cell r="I1110" t="str">
            <v>TT</v>
          </cell>
          <cell r="J1110">
            <v>9575.59</v>
          </cell>
          <cell r="K1110">
            <v>24969.1</v>
          </cell>
          <cell r="L1110">
            <v>239.64</v>
          </cell>
        </row>
        <row r="1111">
          <cell r="A1111" t="str">
            <v>O&amp;M</v>
          </cell>
          <cell r="B1111" t="str">
            <v>Carmody,Chris</v>
          </cell>
          <cell r="C1111">
            <v>16555</v>
          </cell>
          <cell r="D1111" t="str">
            <v>16555</v>
          </cell>
          <cell r="E1111" t="str">
            <v>Technical Training</v>
          </cell>
          <cell r="F1111" t="str">
            <v>Human Resources</v>
          </cell>
          <cell r="G1111" t="str">
            <v>Technical Training</v>
          </cell>
          <cell r="H1111" t="str">
            <v>120</v>
          </cell>
          <cell r="I1111" t="str">
            <v>BT</v>
          </cell>
          <cell r="J1111">
            <v>259588.77</v>
          </cell>
          <cell r="K1111">
            <v>314529.25</v>
          </cell>
          <cell r="L1111">
            <v>87882.7</v>
          </cell>
        </row>
        <row r="1112">
          <cell r="A1112" t="str">
            <v>CAP</v>
          </cell>
          <cell r="B1112" t="str">
            <v>Carmody,Chris</v>
          </cell>
          <cell r="C1112">
            <v>16555</v>
          </cell>
          <cell r="D1112" t="str">
            <v>16555</v>
          </cell>
          <cell r="E1112" t="str">
            <v>Technical Training</v>
          </cell>
          <cell r="F1112" t="str">
            <v>Human Resources</v>
          </cell>
          <cell r="G1112" t="str">
            <v>Technical Training</v>
          </cell>
          <cell r="H1112" t="str">
            <v>120</v>
          </cell>
          <cell r="I1112" t="str">
            <v>CB</v>
          </cell>
          <cell r="J1112">
            <v>849.85</v>
          </cell>
          <cell r="K1112">
            <v>351</v>
          </cell>
          <cell r="L1112">
            <v>405.64</v>
          </cell>
          <cell r="M1112">
            <v>-49340.73</v>
          </cell>
        </row>
        <row r="1113">
          <cell r="A1113" t="str">
            <v>CAP</v>
          </cell>
          <cell r="B1113" t="str">
            <v>Carmody,Chris</v>
          </cell>
          <cell r="C1113">
            <v>16555</v>
          </cell>
          <cell r="D1113" t="str">
            <v>16555</v>
          </cell>
          <cell r="E1113" t="str">
            <v>Technical Training</v>
          </cell>
          <cell r="F1113" t="str">
            <v>Human Resources</v>
          </cell>
          <cell r="G1113" t="str">
            <v>Technical Training</v>
          </cell>
          <cell r="H1113" t="str">
            <v>120</v>
          </cell>
          <cell r="I1113" t="str">
            <v>CL</v>
          </cell>
          <cell r="J1113">
            <v>1931.53</v>
          </cell>
          <cell r="K1113">
            <v>797.76</v>
          </cell>
          <cell r="L1113">
            <v>921.93</v>
          </cell>
        </row>
        <row r="1114">
          <cell r="A1114" t="str">
            <v>O&amp;M</v>
          </cell>
          <cell r="B1114" t="str">
            <v>Carmody,Chris</v>
          </cell>
          <cell r="C1114">
            <v>16555</v>
          </cell>
          <cell r="D1114" t="str">
            <v>16555</v>
          </cell>
          <cell r="E1114" t="str">
            <v>Technical Training</v>
          </cell>
          <cell r="F1114" t="str">
            <v>Human Resources</v>
          </cell>
          <cell r="G1114" t="str">
            <v>Technical Training</v>
          </cell>
          <cell r="H1114" t="str">
            <v>120</v>
          </cell>
          <cell r="I1114" t="str">
            <v>IT</v>
          </cell>
          <cell r="J1114">
            <v>50040.29</v>
          </cell>
          <cell r="K1114">
            <v>177106.84</v>
          </cell>
          <cell r="L1114">
            <v>140180.07</v>
          </cell>
        </row>
        <row r="1115">
          <cell r="A1115" t="str">
            <v>O&amp;M</v>
          </cell>
          <cell r="B1115" t="str">
            <v>Carmody,Chris</v>
          </cell>
          <cell r="C1115">
            <v>16555</v>
          </cell>
          <cell r="D1115" t="str">
            <v>16555</v>
          </cell>
          <cell r="E1115" t="str">
            <v>Technical Training</v>
          </cell>
          <cell r="F1115" t="str">
            <v>Human Resources</v>
          </cell>
          <cell r="G1115" t="str">
            <v>Technical Training</v>
          </cell>
          <cell r="H1115" t="str">
            <v>120</v>
          </cell>
          <cell r="I1115" t="str">
            <v>LT</v>
          </cell>
          <cell r="J1115">
            <v>739274.38</v>
          </cell>
          <cell r="K1115">
            <v>900948.9</v>
          </cell>
          <cell r="L1115">
            <v>246358.23</v>
          </cell>
          <cell r="M1115">
            <v>77425.75</v>
          </cell>
        </row>
        <row r="1116">
          <cell r="A1116" t="str">
            <v>O&amp;M</v>
          </cell>
          <cell r="B1116" t="str">
            <v>Carmody,Chris</v>
          </cell>
          <cell r="C1116">
            <v>16555</v>
          </cell>
          <cell r="D1116" t="str">
            <v>16555</v>
          </cell>
          <cell r="E1116" t="str">
            <v>Technical Training</v>
          </cell>
          <cell r="F1116" t="str">
            <v>Human Resources</v>
          </cell>
          <cell r="G1116" t="str">
            <v>Technical Training</v>
          </cell>
          <cell r="H1116" t="str">
            <v>120</v>
          </cell>
          <cell r="I1116" t="str">
            <v>MT</v>
          </cell>
          <cell r="J1116">
            <v>30087.84</v>
          </cell>
          <cell r="K1116">
            <v>27748.38</v>
          </cell>
          <cell r="L1116">
            <v>37676.81</v>
          </cell>
          <cell r="M1116">
            <v>1966233.16</v>
          </cell>
        </row>
        <row r="1117">
          <cell r="A1117" t="str">
            <v>O&amp;M</v>
          </cell>
          <cell r="B1117" t="str">
            <v>Carmody,Chris</v>
          </cell>
          <cell r="C1117">
            <v>16555</v>
          </cell>
          <cell r="D1117" t="str">
            <v>16555</v>
          </cell>
          <cell r="E1117" t="str">
            <v>Technical Training</v>
          </cell>
          <cell r="F1117" t="str">
            <v>Human Resources</v>
          </cell>
          <cell r="G1117" t="str">
            <v>Technical Training</v>
          </cell>
          <cell r="H1117" t="str">
            <v>120</v>
          </cell>
          <cell r="I1117" t="str">
            <v>OT</v>
          </cell>
          <cell r="J1117">
            <v>303405.25</v>
          </cell>
          <cell r="K1117">
            <v>64719.91</v>
          </cell>
          <cell r="L1117">
            <v>104159.23</v>
          </cell>
        </row>
        <row r="1118">
          <cell r="A1118" t="str">
            <v>O&amp;M</v>
          </cell>
          <cell r="B1118" t="str">
            <v>Carmody,Chris</v>
          </cell>
          <cell r="C1118">
            <v>16555</v>
          </cell>
          <cell r="D1118" t="str">
            <v>16555</v>
          </cell>
          <cell r="E1118" t="str">
            <v>Technical Training</v>
          </cell>
          <cell r="F1118" t="str">
            <v>Human Resources</v>
          </cell>
          <cell r="G1118" t="str">
            <v>Technical Training</v>
          </cell>
          <cell r="H1118" t="str">
            <v>120</v>
          </cell>
          <cell r="I1118" t="str">
            <v>TT</v>
          </cell>
          <cell r="J1118">
            <v>7737.98</v>
          </cell>
          <cell r="K1118">
            <v>27996.55</v>
          </cell>
          <cell r="L1118">
            <v>11108.34</v>
          </cell>
        </row>
        <row r="1119">
          <cell r="A1119" t="str">
            <v>O&amp;M</v>
          </cell>
          <cell r="B1119" t="str">
            <v>Salamone,Charles P</v>
          </cell>
          <cell r="C1119">
            <v>16560</v>
          </cell>
          <cell r="D1119" t="str">
            <v>16560</v>
          </cell>
          <cell r="E1119" t="str">
            <v>System Planning</v>
          </cell>
          <cell r="F1119" t="str">
            <v>Engineering</v>
          </cell>
          <cell r="G1119" t="str">
            <v>System Planning</v>
          </cell>
          <cell r="H1119" t="str">
            <v>120</v>
          </cell>
          <cell r="I1119" t="str">
            <v>BT</v>
          </cell>
          <cell r="J1119">
            <v>79113.23</v>
          </cell>
          <cell r="K1119">
            <v>107026.93</v>
          </cell>
          <cell r="L1119">
            <v>5997.65</v>
          </cell>
          <cell r="M1119">
            <v>98.86</v>
          </cell>
        </row>
        <row r="1120">
          <cell r="A1120" t="str">
            <v>CAP</v>
          </cell>
          <cell r="B1120" t="str">
            <v>Salamone,Charles P</v>
          </cell>
          <cell r="C1120">
            <v>16560</v>
          </cell>
          <cell r="D1120" t="str">
            <v>16560</v>
          </cell>
          <cell r="E1120" t="str">
            <v>System Planning</v>
          </cell>
          <cell r="F1120" t="str">
            <v>Engineering</v>
          </cell>
          <cell r="G1120" t="str">
            <v>System Planning</v>
          </cell>
          <cell r="H1120" t="str">
            <v>120</v>
          </cell>
          <cell r="I1120" t="str">
            <v>CB</v>
          </cell>
          <cell r="J1120">
            <v>49.02</v>
          </cell>
          <cell r="K1120">
            <v>49.79</v>
          </cell>
          <cell r="L1120">
            <v>64787.06</v>
          </cell>
          <cell r="M1120">
            <v>898278.53</v>
          </cell>
        </row>
        <row r="1121">
          <cell r="A1121" t="str">
            <v>CAP</v>
          </cell>
          <cell r="B1121" t="str">
            <v>Salamone,Charles P</v>
          </cell>
          <cell r="C1121">
            <v>16560</v>
          </cell>
          <cell r="D1121" t="str">
            <v>16560</v>
          </cell>
          <cell r="E1121" t="str">
            <v>System Planning</v>
          </cell>
          <cell r="F1121" t="str">
            <v>Engineering</v>
          </cell>
          <cell r="G1121" t="str">
            <v>System Planning</v>
          </cell>
          <cell r="H1121" t="str">
            <v>120</v>
          </cell>
          <cell r="I1121" t="str">
            <v>CI</v>
          </cell>
          <cell r="L1121">
            <v>111129.60000000001</v>
          </cell>
          <cell r="M1121">
            <v>62679.91</v>
          </cell>
        </row>
        <row r="1122">
          <cell r="A1122" t="str">
            <v>CAP</v>
          </cell>
          <cell r="B1122" t="str">
            <v>Salamone,Charles P</v>
          </cell>
          <cell r="C1122">
            <v>16560</v>
          </cell>
          <cell r="D1122" t="str">
            <v>16560</v>
          </cell>
          <cell r="E1122" t="str">
            <v>System Planning</v>
          </cell>
          <cell r="F1122" t="str">
            <v>Engineering</v>
          </cell>
          <cell r="G1122" t="str">
            <v>System Planning</v>
          </cell>
          <cell r="H1122" t="str">
            <v>120</v>
          </cell>
          <cell r="I1122" t="str">
            <v>CL</v>
          </cell>
          <cell r="J1122">
            <v>111.4</v>
          </cell>
          <cell r="K1122">
            <v>113.17</v>
          </cell>
          <cell r="L1122">
            <v>146715.89000000001</v>
          </cell>
        </row>
        <row r="1123">
          <cell r="A1123" t="str">
            <v>CAP</v>
          </cell>
          <cell r="B1123" t="str">
            <v>Salamone,Charles P</v>
          </cell>
          <cell r="C1123">
            <v>16560</v>
          </cell>
          <cell r="D1123" t="str">
            <v>16560</v>
          </cell>
          <cell r="E1123" t="str">
            <v>System Planning</v>
          </cell>
          <cell r="F1123" t="str">
            <v>Engineering</v>
          </cell>
          <cell r="G1123" t="str">
            <v>System Planning</v>
          </cell>
          <cell r="H1123" t="str">
            <v>120</v>
          </cell>
          <cell r="I1123" t="str">
            <v>CT</v>
          </cell>
          <cell r="L1123">
            <v>1653.75</v>
          </cell>
        </row>
        <row r="1124">
          <cell r="A1124" t="str">
            <v>O&amp;M</v>
          </cell>
          <cell r="B1124" t="str">
            <v>Salamone,Charles P</v>
          </cell>
          <cell r="C1124">
            <v>16560</v>
          </cell>
          <cell r="D1124" t="str">
            <v>16560</v>
          </cell>
          <cell r="E1124" t="str">
            <v>System Planning</v>
          </cell>
          <cell r="F1124" t="str">
            <v>Engineering</v>
          </cell>
          <cell r="G1124" t="str">
            <v>System Planning</v>
          </cell>
          <cell r="H1124" t="str">
            <v>120</v>
          </cell>
          <cell r="I1124" t="str">
            <v>IT</v>
          </cell>
          <cell r="J1124">
            <v>266333.2</v>
          </cell>
          <cell r="K1124">
            <v>256612.11</v>
          </cell>
          <cell r="L1124">
            <v>256696.22</v>
          </cell>
        </row>
        <row r="1125">
          <cell r="A1125" t="str">
            <v>O&amp;M</v>
          </cell>
          <cell r="B1125" t="str">
            <v>Salamone,Charles P</v>
          </cell>
          <cell r="C1125">
            <v>16560</v>
          </cell>
          <cell r="D1125" t="str">
            <v>16560</v>
          </cell>
          <cell r="E1125" t="str">
            <v>System Planning</v>
          </cell>
          <cell r="F1125" t="str">
            <v>Engineering</v>
          </cell>
          <cell r="G1125" t="str">
            <v>System Planning</v>
          </cell>
          <cell r="H1125" t="str">
            <v>120</v>
          </cell>
          <cell r="I1125" t="str">
            <v>LT</v>
          </cell>
          <cell r="J1125">
            <v>232466.69</v>
          </cell>
          <cell r="K1125">
            <v>309202.96999999997</v>
          </cell>
          <cell r="L1125">
            <v>14528.93</v>
          </cell>
          <cell r="M1125">
            <v>92527.5</v>
          </cell>
        </row>
        <row r="1126">
          <cell r="A1126" t="str">
            <v>O&amp;M</v>
          </cell>
          <cell r="B1126" t="str">
            <v>Salamone,Charles P</v>
          </cell>
          <cell r="C1126">
            <v>16560</v>
          </cell>
          <cell r="D1126" t="str">
            <v>16560</v>
          </cell>
          <cell r="E1126" t="str">
            <v>System Planning</v>
          </cell>
          <cell r="F1126" t="str">
            <v>Engineering</v>
          </cell>
          <cell r="G1126" t="str">
            <v>System Planning</v>
          </cell>
          <cell r="H1126" t="str">
            <v>120</v>
          </cell>
          <cell r="I1126" t="str">
            <v>MT</v>
          </cell>
          <cell r="J1126">
            <v>-126805.08</v>
          </cell>
          <cell r="K1126">
            <v>125.87</v>
          </cell>
          <cell r="M1126">
            <v>1343167.49</v>
          </cell>
        </row>
        <row r="1127">
          <cell r="A1127" t="str">
            <v>O&amp;M</v>
          </cell>
          <cell r="B1127" t="str">
            <v>Salamone,Charles P</v>
          </cell>
          <cell r="C1127">
            <v>16560</v>
          </cell>
          <cell r="D1127" t="str">
            <v>16560</v>
          </cell>
          <cell r="E1127" t="str">
            <v>System Planning</v>
          </cell>
          <cell r="F1127" t="str">
            <v>Engineering</v>
          </cell>
          <cell r="G1127" t="str">
            <v>System Planning</v>
          </cell>
          <cell r="H1127" t="str">
            <v>120</v>
          </cell>
          <cell r="I1127" t="str">
            <v>OT</v>
          </cell>
          <cell r="J1127">
            <v>38238.230000000003</v>
          </cell>
        </row>
        <row r="1128">
          <cell r="A1128" t="str">
            <v>O&amp;M</v>
          </cell>
          <cell r="B1128" t="str">
            <v>Salamone,Charles P</v>
          </cell>
          <cell r="C1128">
            <v>16560</v>
          </cell>
          <cell r="D1128" t="str">
            <v>16560</v>
          </cell>
          <cell r="E1128" t="str">
            <v>System Planning</v>
          </cell>
          <cell r="F1128" t="str">
            <v>Engineering</v>
          </cell>
          <cell r="G1128" t="str">
            <v>System Planning</v>
          </cell>
          <cell r="H1128" t="str">
            <v>120</v>
          </cell>
          <cell r="I1128" t="str">
            <v>TT</v>
          </cell>
          <cell r="J1128">
            <v>5076.6899999999996</v>
          </cell>
          <cell r="L1128">
            <v>577.83000000000004</v>
          </cell>
        </row>
        <row r="1129">
          <cell r="A1129" t="str">
            <v>O&amp;M</v>
          </cell>
          <cell r="B1129" t="str">
            <v>Vaitkus,Paul D</v>
          </cell>
          <cell r="C1129">
            <v>16575</v>
          </cell>
          <cell r="D1129" t="str">
            <v>16575</v>
          </cell>
          <cell r="E1129" t="str">
            <v>AM Asset Management</v>
          </cell>
          <cell r="F1129" t="str">
            <v>Engineering</v>
          </cell>
          <cell r="G1129" t="str">
            <v>Engineering Adjustments</v>
          </cell>
          <cell r="H1129" t="str">
            <v>120</v>
          </cell>
          <cell r="I1129" t="str">
            <v>BT</v>
          </cell>
          <cell r="K1129">
            <v>-161634.19</v>
          </cell>
          <cell r="M1129">
            <v>120.56</v>
          </cell>
        </row>
        <row r="1130">
          <cell r="A1130" t="str">
            <v>O&amp;M</v>
          </cell>
          <cell r="B1130" t="str">
            <v>Vaitkus,Paul D</v>
          </cell>
          <cell r="C1130">
            <v>16575</v>
          </cell>
          <cell r="D1130" t="str">
            <v>16575</v>
          </cell>
          <cell r="E1130" t="str">
            <v>Engineering Adjustments</v>
          </cell>
          <cell r="F1130" t="str">
            <v>Engineering</v>
          </cell>
          <cell r="G1130" t="str">
            <v>Engineering Adjustments</v>
          </cell>
          <cell r="H1130" t="str">
            <v>120</v>
          </cell>
          <cell r="I1130" t="str">
            <v>BT</v>
          </cell>
          <cell r="L1130">
            <v>-243587.34</v>
          </cell>
        </row>
        <row r="1131">
          <cell r="A1131" t="str">
            <v>CAP</v>
          </cell>
          <cell r="B1131" t="str">
            <v>Vaitkus,Paul D</v>
          </cell>
          <cell r="C1131">
            <v>16575</v>
          </cell>
          <cell r="D1131" t="str">
            <v>16575</v>
          </cell>
          <cell r="E1131" t="str">
            <v>AM Asset Management</v>
          </cell>
          <cell r="F1131" t="str">
            <v>Engineering</v>
          </cell>
          <cell r="G1131" t="str">
            <v>Engineering Adjustments</v>
          </cell>
          <cell r="H1131" t="str">
            <v>120</v>
          </cell>
          <cell r="I1131" t="str">
            <v>CB</v>
          </cell>
          <cell r="K1131">
            <v>214373.81</v>
          </cell>
          <cell r="M1131">
            <v>45.7</v>
          </cell>
        </row>
        <row r="1132">
          <cell r="A1132" t="str">
            <v>CAP</v>
          </cell>
          <cell r="B1132" t="str">
            <v>Vaitkus,Paul D</v>
          </cell>
          <cell r="C1132">
            <v>16575</v>
          </cell>
          <cell r="D1132" t="str">
            <v>16575</v>
          </cell>
          <cell r="E1132" t="str">
            <v>Engineering Adjustments</v>
          </cell>
          <cell r="F1132" t="str">
            <v>Engineering</v>
          </cell>
          <cell r="G1132" t="str">
            <v>Engineering Adjustments</v>
          </cell>
          <cell r="H1132" t="str">
            <v>120</v>
          </cell>
          <cell r="I1132" t="str">
            <v>CB</v>
          </cell>
          <cell r="L1132">
            <v>4007244.19</v>
          </cell>
          <cell r="M1132">
            <v>45.68</v>
          </cell>
        </row>
        <row r="1133">
          <cell r="A1133" t="str">
            <v>CAP</v>
          </cell>
          <cell r="B1133" t="str">
            <v>Vaitkus,Paul D</v>
          </cell>
          <cell r="C1133">
            <v>16575</v>
          </cell>
          <cell r="D1133" t="str">
            <v>16575</v>
          </cell>
          <cell r="E1133" t="str">
            <v>AM Asset Management</v>
          </cell>
          <cell r="F1133" t="str">
            <v>Engineering</v>
          </cell>
          <cell r="G1133" t="str">
            <v>Engineering Adjustments</v>
          </cell>
          <cell r="H1133" t="str">
            <v>120</v>
          </cell>
          <cell r="I1133" t="str">
            <v>CL</v>
          </cell>
          <cell r="K1133">
            <v>486913.18</v>
          </cell>
        </row>
        <row r="1134">
          <cell r="A1134" t="str">
            <v>CAP</v>
          </cell>
          <cell r="B1134" t="str">
            <v>Vaitkus,Paul D</v>
          </cell>
          <cell r="C1134">
            <v>16575</v>
          </cell>
          <cell r="D1134" t="str">
            <v>16575</v>
          </cell>
          <cell r="E1134" t="str">
            <v>Engineering Adjustments</v>
          </cell>
          <cell r="F1134" t="str">
            <v>Engineering</v>
          </cell>
          <cell r="G1134" t="str">
            <v>Engineering Adjustments</v>
          </cell>
          <cell r="H1134" t="str">
            <v>120</v>
          </cell>
          <cell r="I1134" t="str">
            <v>CL</v>
          </cell>
          <cell r="L1134">
            <v>722627.11</v>
          </cell>
        </row>
        <row r="1135">
          <cell r="A1135" t="str">
            <v>CAP</v>
          </cell>
          <cell r="B1135" t="str">
            <v>Vaitkus,Paul D</v>
          </cell>
          <cell r="C1135">
            <v>16575</v>
          </cell>
          <cell r="D1135" t="str">
            <v>16575</v>
          </cell>
          <cell r="E1135" t="str">
            <v>Engineering Adjustments</v>
          </cell>
          <cell r="F1135" t="str">
            <v>Engineering</v>
          </cell>
          <cell r="G1135" t="str">
            <v>Engineering Adjustments</v>
          </cell>
          <cell r="H1135" t="str">
            <v>120</v>
          </cell>
          <cell r="I1135" t="str">
            <v>CM</v>
          </cell>
          <cell r="L1135">
            <v>38411.79</v>
          </cell>
        </row>
        <row r="1136">
          <cell r="A1136" t="str">
            <v>CAP</v>
          </cell>
          <cell r="B1136" t="str">
            <v>Vaitkus,Paul D</v>
          </cell>
          <cell r="C1136">
            <v>16575</v>
          </cell>
          <cell r="D1136" t="str">
            <v>16575</v>
          </cell>
          <cell r="E1136" t="str">
            <v>Engineering Adjustments</v>
          </cell>
          <cell r="F1136" t="str">
            <v>Engineering</v>
          </cell>
          <cell r="G1136" t="str">
            <v>Engineering Adjustments</v>
          </cell>
          <cell r="H1136" t="str">
            <v>120</v>
          </cell>
          <cell r="I1136" t="str">
            <v>CO</v>
          </cell>
        </row>
        <row r="1137">
          <cell r="A1137" t="str">
            <v>O&amp;M</v>
          </cell>
          <cell r="B1137" t="str">
            <v>Vaitkus,Paul D</v>
          </cell>
          <cell r="C1137">
            <v>16575</v>
          </cell>
          <cell r="D1137" t="str">
            <v>16575</v>
          </cell>
          <cell r="E1137" t="str">
            <v>AM Asset Management</v>
          </cell>
          <cell r="F1137" t="str">
            <v>Engineering</v>
          </cell>
          <cell r="G1137" t="str">
            <v>Engineering Adjustments</v>
          </cell>
          <cell r="H1137" t="str">
            <v>120</v>
          </cell>
          <cell r="I1137" t="str">
            <v>IT</v>
          </cell>
          <cell r="K1137">
            <v>9999.9</v>
          </cell>
        </row>
        <row r="1138">
          <cell r="A1138" t="str">
            <v>O&amp;M</v>
          </cell>
          <cell r="B1138" t="str">
            <v>Vaitkus,Paul D</v>
          </cell>
          <cell r="C1138">
            <v>16575</v>
          </cell>
          <cell r="D1138" t="str">
            <v>16575</v>
          </cell>
          <cell r="E1138" t="str">
            <v>Engineering Adjustments</v>
          </cell>
          <cell r="F1138" t="str">
            <v>Engineering</v>
          </cell>
          <cell r="G1138" t="str">
            <v>Engineering Adjustments</v>
          </cell>
          <cell r="H1138" t="str">
            <v>120</v>
          </cell>
          <cell r="I1138" t="str">
            <v>IT</v>
          </cell>
          <cell r="L1138">
            <v>146641.10999999999</v>
          </cell>
          <cell r="M1138">
            <v>-382.5</v>
          </cell>
        </row>
        <row r="1139">
          <cell r="A1139" t="str">
            <v>O&amp;M</v>
          </cell>
          <cell r="B1139" t="str">
            <v>Vaitkus,Paul D</v>
          </cell>
          <cell r="C1139">
            <v>16575</v>
          </cell>
          <cell r="D1139" t="str">
            <v>16575</v>
          </cell>
          <cell r="E1139" t="str">
            <v>AM Asset Management</v>
          </cell>
          <cell r="F1139" t="str">
            <v>Engineering</v>
          </cell>
          <cell r="G1139" t="str">
            <v>Engineering Adjustments</v>
          </cell>
          <cell r="H1139" t="str">
            <v>120</v>
          </cell>
          <cell r="I1139" t="str">
            <v>LT</v>
          </cell>
          <cell r="K1139">
            <v>-464005.34</v>
          </cell>
          <cell r="M1139">
            <v>182283.69</v>
          </cell>
        </row>
        <row r="1140">
          <cell r="A1140" t="str">
            <v>O&amp;M</v>
          </cell>
          <cell r="B1140" t="str">
            <v>Vaitkus,Paul D</v>
          </cell>
          <cell r="C1140">
            <v>16575</v>
          </cell>
          <cell r="D1140" t="str">
            <v>16575</v>
          </cell>
          <cell r="E1140" t="str">
            <v>Engineering Adjustments</v>
          </cell>
          <cell r="F1140" t="str">
            <v>Engineering</v>
          </cell>
          <cell r="G1140" t="str">
            <v>Engineering Adjustments</v>
          </cell>
          <cell r="H1140" t="str">
            <v>120</v>
          </cell>
          <cell r="I1140" t="str">
            <v>LT</v>
          </cell>
          <cell r="L1140">
            <v>-735618.79</v>
          </cell>
          <cell r="M1140">
            <v>127038.76</v>
          </cell>
        </row>
        <row r="1141">
          <cell r="A1141" t="str">
            <v>O&amp;M</v>
          </cell>
          <cell r="B1141" t="str">
            <v>Vaitkus,Paul D</v>
          </cell>
          <cell r="C1141">
            <v>16575</v>
          </cell>
          <cell r="D1141" t="str">
            <v>16575</v>
          </cell>
          <cell r="E1141" t="str">
            <v>Engineering Adjustments</v>
          </cell>
          <cell r="F1141" t="str">
            <v>Engineering</v>
          </cell>
          <cell r="G1141" t="str">
            <v>Engineering Adjustments</v>
          </cell>
          <cell r="H1141" t="str">
            <v>120</v>
          </cell>
          <cell r="I1141" t="str">
            <v>MT</v>
          </cell>
          <cell r="L1141">
            <v>-86647.92</v>
          </cell>
          <cell r="M1141">
            <v>1528.74</v>
          </cell>
        </row>
        <row r="1142">
          <cell r="A1142" t="str">
            <v>O&amp;M</v>
          </cell>
          <cell r="B1142" t="str">
            <v>Vaitkus,Paul D</v>
          </cell>
          <cell r="C1142">
            <v>16575</v>
          </cell>
          <cell r="D1142" t="str">
            <v>16575</v>
          </cell>
          <cell r="E1142" t="str">
            <v>AM Asset Management</v>
          </cell>
          <cell r="F1142" t="str">
            <v>Engineering</v>
          </cell>
          <cell r="G1142" t="str">
            <v>Engineering Adjustments</v>
          </cell>
          <cell r="H1142" t="str">
            <v>120</v>
          </cell>
          <cell r="I1142" t="str">
            <v>OT</v>
          </cell>
          <cell r="K1142">
            <v>-1027234.78</v>
          </cell>
        </row>
        <row r="1143">
          <cell r="A1143" t="str">
            <v>O&amp;M</v>
          </cell>
          <cell r="B1143" t="str">
            <v>Vaitkus,Paul D</v>
          </cell>
          <cell r="C1143">
            <v>16575</v>
          </cell>
          <cell r="D1143" t="str">
            <v>16575</v>
          </cell>
          <cell r="E1143" t="str">
            <v>Engineering Adjustments</v>
          </cell>
          <cell r="F1143" t="str">
            <v>Engineering</v>
          </cell>
          <cell r="G1143" t="str">
            <v>Engineering Adjustments</v>
          </cell>
          <cell r="H1143" t="str">
            <v>120</v>
          </cell>
          <cell r="I1143" t="str">
            <v>OT</v>
          </cell>
          <cell r="L1143">
            <v>-652595.67000000004</v>
          </cell>
        </row>
        <row r="1144">
          <cell r="A1144" t="str">
            <v>O&amp;M</v>
          </cell>
          <cell r="C1144">
            <v>16600</v>
          </cell>
          <cell r="D1144" t="str">
            <v>16600</v>
          </cell>
          <cell r="E1144" t="str">
            <v>G9 - CUSTOMER ELECTRIC SVCS MASTER PROCESSXXX</v>
          </cell>
          <cell r="H1144" t="str">
            <v>120</v>
          </cell>
          <cell r="I1144" t="str">
            <v>BT</v>
          </cell>
          <cell r="J1144">
            <v>1921.28</v>
          </cell>
        </row>
        <row r="1145">
          <cell r="A1145" t="str">
            <v>O&amp;M</v>
          </cell>
          <cell r="C1145">
            <v>16600</v>
          </cell>
          <cell r="D1145" t="str">
            <v>16600</v>
          </cell>
          <cell r="E1145" t="str">
            <v>G9 - CUSTOMER ELECTRIC SVCS MASTER PROCESSXXX</v>
          </cell>
          <cell r="H1145" t="str">
            <v>120</v>
          </cell>
          <cell r="I1145" t="str">
            <v>IT</v>
          </cell>
          <cell r="J1145">
            <v>1735.09</v>
          </cell>
          <cell r="K1145">
            <v>12.99</v>
          </cell>
          <cell r="L1145">
            <v>409.11</v>
          </cell>
        </row>
        <row r="1146">
          <cell r="A1146" t="str">
            <v>O&amp;M</v>
          </cell>
          <cell r="C1146">
            <v>16600</v>
          </cell>
          <cell r="D1146" t="str">
            <v>16600</v>
          </cell>
          <cell r="E1146" t="str">
            <v>G9 - CUSTOMER ELECTRIC SVCS MASTER PROCESSXXX</v>
          </cell>
          <cell r="H1146" t="str">
            <v>120</v>
          </cell>
          <cell r="I1146" t="str">
            <v>LT</v>
          </cell>
          <cell r="J1146">
            <v>5489.42</v>
          </cell>
          <cell r="M1146">
            <v>1847.11</v>
          </cell>
        </row>
        <row r="1147">
          <cell r="A1147" t="str">
            <v>O&amp;M</v>
          </cell>
          <cell r="C1147">
            <v>16600</v>
          </cell>
          <cell r="D1147" t="str">
            <v>16600</v>
          </cell>
          <cell r="E1147" t="str">
            <v>G9 - CUSTOMER ELECTRIC SVCS MASTER PROCESSXXX</v>
          </cell>
          <cell r="H1147" t="str">
            <v>120</v>
          </cell>
          <cell r="I1147" t="str">
            <v>MT</v>
          </cell>
          <cell r="L1147">
            <v>653.24</v>
          </cell>
        </row>
        <row r="1148">
          <cell r="A1148" t="str">
            <v>O&amp;M</v>
          </cell>
          <cell r="C1148">
            <v>16600</v>
          </cell>
          <cell r="D1148" t="str">
            <v>16600</v>
          </cell>
          <cell r="E1148" t="str">
            <v>G9 - CUSTOMER ELECTRIC SVCS MASTER PROCESSXXX</v>
          </cell>
          <cell r="H1148" t="str">
            <v>120</v>
          </cell>
          <cell r="I1148" t="str">
            <v>OT</v>
          </cell>
          <cell r="J1148">
            <v>39.83</v>
          </cell>
          <cell r="K1148">
            <v>14.94</v>
          </cell>
        </row>
        <row r="1149">
          <cell r="A1149" t="str">
            <v>O&amp;M</v>
          </cell>
          <cell r="C1149">
            <v>16600</v>
          </cell>
          <cell r="D1149" t="str">
            <v>16600</v>
          </cell>
          <cell r="E1149" t="str">
            <v>G9 - CUSTOMER ELECTRIC SVCS MASTER PROCESSXXX</v>
          </cell>
          <cell r="H1149" t="str">
            <v>120</v>
          </cell>
          <cell r="I1149" t="str">
            <v>TT</v>
          </cell>
          <cell r="J1149">
            <v>208</v>
          </cell>
        </row>
        <row r="1150">
          <cell r="A1150" t="str">
            <v>O&amp;M</v>
          </cell>
          <cell r="B1150" t="str">
            <v>Schweiger,Werner J</v>
          </cell>
          <cell r="C1150">
            <v>16605</v>
          </cell>
          <cell r="D1150" t="str">
            <v>16605</v>
          </cell>
          <cell r="E1150" t="str">
            <v>Customer Service Delivery VP</v>
          </cell>
          <cell r="F1150" t="str">
            <v>Ops SVP</v>
          </cell>
          <cell r="G1150" t="str">
            <v>Operations SVP</v>
          </cell>
          <cell r="H1150" t="str">
            <v>120</v>
          </cell>
          <cell r="I1150" t="str">
            <v>BT</v>
          </cell>
          <cell r="J1150">
            <v>45276.67</v>
          </cell>
          <cell r="K1150">
            <v>18644.580000000002</v>
          </cell>
        </row>
        <row r="1151">
          <cell r="A1151" t="str">
            <v>O&amp;M</v>
          </cell>
          <cell r="B1151" t="str">
            <v>Schweiger,Werner J</v>
          </cell>
          <cell r="C1151">
            <v>16605</v>
          </cell>
          <cell r="D1151" t="str">
            <v>16605</v>
          </cell>
          <cell r="E1151" t="str">
            <v>Customer Service Delivery VP</v>
          </cell>
          <cell r="F1151" t="str">
            <v>Ops SVP</v>
          </cell>
          <cell r="G1151" t="str">
            <v>Operations SVP</v>
          </cell>
          <cell r="H1151" t="str">
            <v>120</v>
          </cell>
          <cell r="I1151" t="str">
            <v>IT</v>
          </cell>
          <cell r="J1151">
            <v>7572.95</v>
          </cell>
          <cell r="K1151">
            <v>3414.59</v>
          </cell>
        </row>
        <row r="1152">
          <cell r="A1152" t="str">
            <v>O&amp;M</v>
          </cell>
          <cell r="B1152" t="str">
            <v>Schweiger,Werner J</v>
          </cell>
          <cell r="C1152">
            <v>16605</v>
          </cell>
          <cell r="D1152" t="str">
            <v>16605</v>
          </cell>
          <cell r="E1152" t="str">
            <v>Operations SVP</v>
          </cell>
          <cell r="F1152" t="str">
            <v>Ops SVP</v>
          </cell>
          <cell r="G1152" t="str">
            <v>Operations SVP</v>
          </cell>
          <cell r="H1152" t="str">
            <v>120</v>
          </cell>
          <cell r="I1152" t="str">
            <v>IT</v>
          </cell>
          <cell r="L1152">
            <v>24973.89</v>
          </cell>
        </row>
        <row r="1153">
          <cell r="A1153" t="str">
            <v>O&amp;M</v>
          </cell>
          <cell r="B1153" t="str">
            <v>Schweiger,Werner J</v>
          </cell>
          <cell r="C1153">
            <v>16605</v>
          </cell>
          <cell r="D1153" t="str">
            <v>16605</v>
          </cell>
          <cell r="E1153" t="str">
            <v>Customer Service Delivery VP</v>
          </cell>
          <cell r="F1153" t="str">
            <v>Ops SVP</v>
          </cell>
          <cell r="G1153" t="str">
            <v>Operations SVP</v>
          </cell>
          <cell r="H1153" t="str">
            <v>120</v>
          </cell>
          <cell r="I1153" t="str">
            <v>LT</v>
          </cell>
          <cell r="J1153">
            <v>154885.70000000001</v>
          </cell>
          <cell r="K1153">
            <v>71866.11</v>
          </cell>
          <cell r="M1153">
            <v>21933.38</v>
          </cell>
        </row>
        <row r="1154">
          <cell r="A1154" t="str">
            <v>O&amp;M</v>
          </cell>
          <cell r="B1154" t="str">
            <v>Schweiger,Werner J</v>
          </cell>
          <cell r="C1154">
            <v>16605</v>
          </cell>
          <cell r="D1154" t="str">
            <v>16605</v>
          </cell>
          <cell r="E1154" t="str">
            <v>Operations SVP</v>
          </cell>
          <cell r="F1154" t="str">
            <v>Ops SVP</v>
          </cell>
          <cell r="G1154" t="str">
            <v>Operations SVP</v>
          </cell>
          <cell r="H1154" t="str">
            <v>120</v>
          </cell>
          <cell r="I1154" t="str">
            <v>LT</v>
          </cell>
          <cell r="L1154">
            <v>537.07000000000005</v>
          </cell>
        </row>
        <row r="1155">
          <cell r="A1155" t="str">
            <v>O&amp;M</v>
          </cell>
          <cell r="B1155" t="str">
            <v>Schweiger,Werner J</v>
          </cell>
          <cell r="C1155">
            <v>16605</v>
          </cell>
          <cell r="D1155" t="str">
            <v>16605</v>
          </cell>
          <cell r="E1155" t="str">
            <v>Customer Service Delivery VP</v>
          </cell>
          <cell r="F1155" t="str">
            <v>Ops SVP</v>
          </cell>
          <cell r="G1155" t="str">
            <v>Operations SVP</v>
          </cell>
          <cell r="H1155" t="str">
            <v>120</v>
          </cell>
          <cell r="I1155" t="str">
            <v>MT</v>
          </cell>
          <cell r="K1155">
            <v>2260</v>
          </cell>
        </row>
        <row r="1156">
          <cell r="A1156" t="str">
            <v>O&amp;M</v>
          </cell>
          <cell r="B1156" t="str">
            <v>Schweiger,Werner J</v>
          </cell>
          <cell r="C1156">
            <v>16605</v>
          </cell>
          <cell r="D1156" t="str">
            <v>16605</v>
          </cell>
          <cell r="E1156" t="str">
            <v>Operations SVP</v>
          </cell>
          <cell r="F1156" t="str">
            <v>Ops SVP</v>
          </cell>
          <cell r="G1156" t="str">
            <v>Operations SVP</v>
          </cell>
          <cell r="H1156" t="str">
            <v>120</v>
          </cell>
          <cell r="I1156" t="str">
            <v>MT</v>
          </cell>
          <cell r="L1156">
            <v>2260</v>
          </cell>
        </row>
        <row r="1157">
          <cell r="A1157" t="str">
            <v>O&amp;M</v>
          </cell>
          <cell r="B1157" t="str">
            <v>Schweiger,Werner J</v>
          </cell>
          <cell r="C1157">
            <v>16605</v>
          </cell>
          <cell r="D1157" t="str">
            <v>16605</v>
          </cell>
          <cell r="E1157" t="str">
            <v>Customer Service Delivery VP</v>
          </cell>
          <cell r="F1157" t="str">
            <v>Ops SVP</v>
          </cell>
          <cell r="G1157" t="str">
            <v>Operations SVP</v>
          </cell>
          <cell r="H1157" t="str">
            <v>120</v>
          </cell>
          <cell r="I1157" t="str">
            <v>OT</v>
          </cell>
          <cell r="J1157">
            <v>6007.19</v>
          </cell>
          <cell r="K1157">
            <v>12557.24</v>
          </cell>
        </row>
        <row r="1158">
          <cell r="A1158" t="str">
            <v>O&amp;M</v>
          </cell>
          <cell r="B1158" t="str">
            <v>Schweiger,Werner J</v>
          </cell>
          <cell r="C1158">
            <v>16605</v>
          </cell>
          <cell r="D1158" t="str">
            <v>16605</v>
          </cell>
          <cell r="E1158" t="str">
            <v>Operations SVP</v>
          </cell>
          <cell r="F1158" t="str">
            <v>Ops SVP</v>
          </cell>
          <cell r="G1158" t="str">
            <v>Operations SVP</v>
          </cell>
          <cell r="H1158" t="str">
            <v>120</v>
          </cell>
          <cell r="I1158" t="str">
            <v>OT</v>
          </cell>
          <cell r="L1158">
            <v>5594.96</v>
          </cell>
        </row>
        <row r="1159">
          <cell r="A1159" t="str">
            <v>O&amp;M</v>
          </cell>
          <cell r="B1159" t="str">
            <v>Schweiger,Werner J</v>
          </cell>
          <cell r="C1159">
            <v>16605</v>
          </cell>
          <cell r="D1159" t="str">
            <v>16605</v>
          </cell>
          <cell r="E1159" t="str">
            <v>Customer Service Delivery VP</v>
          </cell>
          <cell r="F1159" t="str">
            <v>Ops SVP</v>
          </cell>
          <cell r="G1159" t="str">
            <v>Operations SVP</v>
          </cell>
          <cell r="H1159" t="str">
            <v>120</v>
          </cell>
          <cell r="I1159" t="str">
            <v>TT</v>
          </cell>
          <cell r="J1159">
            <v>520.9</v>
          </cell>
          <cell r="M1159">
            <v>55112.49</v>
          </cell>
        </row>
        <row r="1160">
          <cell r="A1160" t="str">
            <v>O&amp;M</v>
          </cell>
          <cell r="C1160">
            <v>16607</v>
          </cell>
          <cell r="D1160" t="str">
            <v>16607</v>
          </cell>
          <cell r="E1160" t="str">
            <v>Dispatch and Emergency Preparedness</v>
          </cell>
          <cell r="H1160" t="str">
            <v>120</v>
          </cell>
          <cell r="I1160" t="str">
            <v>BT</v>
          </cell>
          <cell r="K1160">
            <v>0</v>
          </cell>
        </row>
        <row r="1161">
          <cell r="A1161" t="str">
            <v>O&amp;M</v>
          </cell>
          <cell r="B1161" t="str">
            <v>Boudreau, Donald M</v>
          </cell>
          <cell r="C1161">
            <v>16610</v>
          </cell>
          <cell r="D1161" t="str">
            <v>16610</v>
          </cell>
          <cell r="E1161" t="str">
            <v>T6 - Emergency Preparedness</v>
          </cell>
          <cell r="F1161" t="str">
            <v>Electric Operations</v>
          </cell>
          <cell r="G1161" t="str">
            <v>Emergency Preparedness</v>
          </cell>
          <cell r="H1161" t="str">
            <v>120</v>
          </cell>
          <cell r="I1161" t="str">
            <v>BT</v>
          </cell>
          <cell r="J1161">
            <v>37054.6</v>
          </cell>
          <cell r="K1161">
            <v>59059.12</v>
          </cell>
          <cell r="L1161">
            <v>33014.120000000003</v>
          </cell>
        </row>
        <row r="1162">
          <cell r="A1162" t="str">
            <v>O&amp;M</v>
          </cell>
          <cell r="B1162" t="str">
            <v>Boudreau, Donald M</v>
          </cell>
          <cell r="C1162">
            <v>16610</v>
          </cell>
          <cell r="D1162" t="str">
            <v>16610</v>
          </cell>
          <cell r="E1162" t="str">
            <v>T6 - Emergency Preparedness</v>
          </cell>
          <cell r="F1162" t="str">
            <v>Electric Operations</v>
          </cell>
          <cell r="G1162" t="str">
            <v>Emergency Preparedness</v>
          </cell>
          <cell r="H1162" t="str">
            <v>120</v>
          </cell>
          <cell r="I1162" t="str">
            <v>IT</v>
          </cell>
          <cell r="J1162">
            <v>49697.84</v>
          </cell>
          <cell r="K1162">
            <v>76485.2</v>
          </cell>
          <cell r="L1162">
            <v>510676.89</v>
          </cell>
        </row>
        <row r="1163">
          <cell r="A1163" t="str">
            <v>O&amp;M</v>
          </cell>
          <cell r="B1163" t="str">
            <v>Boudreau, Donald M</v>
          </cell>
          <cell r="C1163">
            <v>16610</v>
          </cell>
          <cell r="D1163" t="str">
            <v>16610</v>
          </cell>
          <cell r="E1163" t="str">
            <v>T6 - Emergency Preparedness</v>
          </cell>
          <cell r="F1163" t="str">
            <v>Electric Operations</v>
          </cell>
          <cell r="G1163" t="str">
            <v>Emergency Preparedness</v>
          </cell>
          <cell r="H1163" t="str">
            <v>120</v>
          </cell>
          <cell r="I1163" t="str">
            <v>LT</v>
          </cell>
          <cell r="J1163">
            <v>111549.11</v>
          </cell>
          <cell r="K1163">
            <v>169532.24</v>
          </cell>
          <cell r="L1163">
            <v>94325.96</v>
          </cell>
        </row>
        <row r="1164">
          <cell r="A1164" t="str">
            <v>O&amp;M</v>
          </cell>
          <cell r="B1164" t="str">
            <v>Boudreau, Donald M</v>
          </cell>
          <cell r="C1164">
            <v>16610</v>
          </cell>
          <cell r="D1164" t="str">
            <v>16610</v>
          </cell>
          <cell r="E1164" t="str">
            <v>T6 - Emergency Preparedness</v>
          </cell>
          <cell r="F1164" t="str">
            <v>Electric Operations</v>
          </cell>
          <cell r="G1164" t="str">
            <v>Emergency Preparedness</v>
          </cell>
          <cell r="H1164" t="str">
            <v>120</v>
          </cell>
          <cell r="I1164" t="str">
            <v>MT</v>
          </cell>
          <cell r="J1164">
            <v>38929.279999999999</v>
          </cell>
          <cell r="K1164">
            <v>6961.65</v>
          </cell>
          <cell r="L1164">
            <v>15734.72</v>
          </cell>
          <cell r="M1164">
            <v>-0.44</v>
          </cell>
        </row>
        <row r="1165">
          <cell r="A1165" t="str">
            <v>O&amp;M</v>
          </cell>
          <cell r="B1165" t="str">
            <v>Boudreau, Donald M</v>
          </cell>
          <cell r="C1165">
            <v>16610</v>
          </cell>
          <cell r="D1165" t="str">
            <v>16610</v>
          </cell>
          <cell r="E1165" t="str">
            <v>T6 - Emergency Preparedness</v>
          </cell>
          <cell r="F1165" t="str">
            <v>Electric Operations</v>
          </cell>
          <cell r="G1165" t="str">
            <v>Emergency Preparedness</v>
          </cell>
          <cell r="H1165" t="str">
            <v>120</v>
          </cell>
          <cell r="I1165" t="str">
            <v>OT</v>
          </cell>
          <cell r="J1165">
            <v>18935.27</v>
          </cell>
          <cell r="K1165">
            <v>24468.11</v>
          </cell>
          <cell r="L1165">
            <v>1976.57</v>
          </cell>
        </row>
        <row r="1166">
          <cell r="A1166" t="str">
            <v>O&amp;M</v>
          </cell>
          <cell r="B1166" t="str">
            <v>Boudreau, Donald M</v>
          </cell>
          <cell r="C1166">
            <v>16610</v>
          </cell>
          <cell r="D1166" t="str">
            <v>16610</v>
          </cell>
          <cell r="E1166" t="str">
            <v>T6 - Emergency Preparedness</v>
          </cell>
          <cell r="F1166" t="str">
            <v>Electric Operations</v>
          </cell>
          <cell r="G1166" t="str">
            <v>Emergency Preparedness</v>
          </cell>
          <cell r="H1166" t="str">
            <v>120</v>
          </cell>
          <cell r="I1166" t="str">
            <v>TT</v>
          </cell>
          <cell r="J1166">
            <v>51078.559999999998</v>
          </cell>
          <cell r="K1166">
            <v>-10382.049999999999</v>
          </cell>
          <cell r="L1166">
            <v>2506.2600000000002</v>
          </cell>
          <cell r="M1166">
            <v>283.13</v>
          </cell>
        </row>
        <row r="1167">
          <cell r="A1167" t="str">
            <v>O&amp;M</v>
          </cell>
          <cell r="B1167" t="str">
            <v>Boudreau, Donald M</v>
          </cell>
          <cell r="C1167">
            <v>16615</v>
          </cell>
          <cell r="D1167" t="str">
            <v>16615</v>
          </cell>
          <cell r="E1167" t="str">
            <v>Dispatch  Administration</v>
          </cell>
          <cell r="F1167" t="str">
            <v>Electric Operations</v>
          </cell>
          <cell r="G1167" t="str">
            <v>Survey &amp; Records</v>
          </cell>
          <cell r="H1167" t="str">
            <v>120</v>
          </cell>
          <cell r="I1167" t="str">
            <v>BT</v>
          </cell>
          <cell r="J1167">
            <v>2271.35</v>
          </cell>
          <cell r="K1167">
            <v>101805.06</v>
          </cell>
        </row>
        <row r="1168">
          <cell r="A1168" t="str">
            <v>O&amp;M</v>
          </cell>
          <cell r="B1168" t="str">
            <v>Boudreau, Donald M</v>
          </cell>
          <cell r="C1168">
            <v>16615</v>
          </cell>
          <cell r="D1168" t="str">
            <v>16615</v>
          </cell>
          <cell r="E1168" t="str">
            <v>Survey &amp; Records</v>
          </cell>
          <cell r="F1168" t="str">
            <v>Electric Operations</v>
          </cell>
          <cell r="G1168" t="str">
            <v>Survey &amp; Records</v>
          </cell>
          <cell r="H1168" t="str">
            <v>120</v>
          </cell>
          <cell r="I1168" t="str">
            <v>BT</v>
          </cell>
          <cell r="L1168">
            <v>102763.91</v>
          </cell>
        </row>
        <row r="1169">
          <cell r="A1169" t="str">
            <v>CAP</v>
          </cell>
          <cell r="B1169" t="str">
            <v>Boudreau, Donald M</v>
          </cell>
          <cell r="C1169">
            <v>16615</v>
          </cell>
          <cell r="D1169" t="str">
            <v>16615</v>
          </cell>
          <cell r="E1169" t="str">
            <v>Dispatch  Administration</v>
          </cell>
          <cell r="F1169" t="str">
            <v>Electric Operations</v>
          </cell>
          <cell r="G1169" t="str">
            <v>Survey &amp; Records</v>
          </cell>
          <cell r="H1169" t="str">
            <v>120</v>
          </cell>
          <cell r="I1169" t="str">
            <v>CB</v>
          </cell>
          <cell r="J1169">
            <v>178.42</v>
          </cell>
          <cell r="K1169">
            <v>304961.95</v>
          </cell>
          <cell r="M1169">
            <v>45.68</v>
          </cell>
        </row>
        <row r="1170">
          <cell r="A1170" t="str">
            <v>CAP</v>
          </cell>
          <cell r="B1170" t="str">
            <v>Boudreau, Donald M</v>
          </cell>
          <cell r="C1170">
            <v>16615</v>
          </cell>
          <cell r="D1170" t="str">
            <v>16615</v>
          </cell>
          <cell r="E1170" t="str">
            <v>Survey &amp; Records</v>
          </cell>
          <cell r="F1170" t="str">
            <v>Electric Operations</v>
          </cell>
          <cell r="G1170" t="str">
            <v>Survey &amp; Records</v>
          </cell>
          <cell r="H1170" t="str">
            <v>120</v>
          </cell>
          <cell r="I1170" t="str">
            <v>CB</v>
          </cell>
          <cell r="L1170">
            <v>335278.40000000002</v>
          </cell>
          <cell r="M1170">
            <v>45.68</v>
          </cell>
        </row>
        <row r="1171">
          <cell r="A1171" t="str">
            <v>CAP</v>
          </cell>
          <cell r="B1171" t="str">
            <v>Boudreau, Donald M</v>
          </cell>
          <cell r="C1171">
            <v>16615</v>
          </cell>
          <cell r="D1171" t="str">
            <v>16615</v>
          </cell>
          <cell r="E1171" t="str">
            <v>Dispatch  Administration</v>
          </cell>
          <cell r="F1171" t="str">
            <v>Electric Operations</v>
          </cell>
          <cell r="G1171" t="str">
            <v>Survey &amp; Records</v>
          </cell>
          <cell r="H1171" t="str">
            <v>120</v>
          </cell>
          <cell r="I1171" t="str">
            <v>CI</v>
          </cell>
          <cell r="K1171">
            <v>41804.25</v>
          </cell>
          <cell r="M1171">
            <v>128.01</v>
          </cell>
        </row>
        <row r="1172">
          <cell r="A1172" t="str">
            <v>CAP</v>
          </cell>
          <cell r="B1172" t="str">
            <v>Boudreau, Donald M</v>
          </cell>
          <cell r="C1172">
            <v>16615</v>
          </cell>
          <cell r="D1172" t="str">
            <v>16615</v>
          </cell>
          <cell r="E1172" t="str">
            <v>Survey &amp; Records</v>
          </cell>
          <cell r="F1172" t="str">
            <v>Electric Operations</v>
          </cell>
          <cell r="G1172" t="str">
            <v>Survey &amp; Records</v>
          </cell>
          <cell r="H1172" t="str">
            <v>120</v>
          </cell>
          <cell r="I1172" t="str">
            <v>CI</v>
          </cell>
          <cell r="L1172">
            <v>380217.1</v>
          </cell>
          <cell r="M1172">
            <v>82559.69</v>
          </cell>
        </row>
        <row r="1173">
          <cell r="A1173" t="str">
            <v>CAP</v>
          </cell>
          <cell r="B1173" t="str">
            <v>Boudreau, Donald M</v>
          </cell>
          <cell r="C1173">
            <v>16615</v>
          </cell>
          <cell r="D1173" t="str">
            <v>16615</v>
          </cell>
          <cell r="E1173" t="str">
            <v>Dispatch  Administration</v>
          </cell>
          <cell r="F1173" t="str">
            <v>Electric Operations</v>
          </cell>
          <cell r="G1173" t="str">
            <v>Survey &amp; Records</v>
          </cell>
          <cell r="H1173" t="str">
            <v>120</v>
          </cell>
          <cell r="I1173" t="str">
            <v>CL</v>
          </cell>
          <cell r="J1173">
            <v>727.14</v>
          </cell>
          <cell r="K1173">
            <v>776845.73</v>
          </cell>
        </row>
        <row r="1174">
          <cell r="A1174" t="str">
            <v>CAP</v>
          </cell>
          <cell r="B1174" t="str">
            <v>Boudreau, Donald M</v>
          </cell>
          <cell r="C1174">
            <v>16615</v>
          </cell>
          <cell r="D1174" t="str">
            <v>16615</v>
          </cell>
          <cell r="E1174" t="str">
            <v>Survey &amp; Records</v>
          </cell>
          <cell r="F1174" t="str">
            <v>Electric Operations</v>
          </cell>
          <cell r="G1174" t="str">
            <v>Survey &amp; Records</v>
          </cell>
          <cell r="H1174" t="str">
            <v>120</v>
          </cell>
          <cell r="I1174" t="str">
            <v>CL</v>
          </cell>
          <cell r="L1174">
            <v>832070.14</v>
          </cell>
          <cell r="M1174">
            <v>44.18</v>
          </cell>
        </row>
        <row r="1175">
          <cell r="A1175" t="str">
            <v>CAP</v>
          </cell>
          <cell r="B1175" t="str">
            <v>Boudreau, Donald M</v>
          </cell>
          <cell r="C1175">
            <v>16615</v>
          </cell>
          <cell r="D1175" t="str">
            <v>16615</v>
          </cell>
          <cell r="E1175" t="str">
            <v>Dispatch  Administration</v>
          </cell>
          <cell r="F1175" t="str">
            <v>Electric Operations</v>
          </cell>
          <cell r="G1175" t="str">
            <v>Survey &amp; Records</v>
          </cell>
          <cell r="H1175" t="str">
            <v>120</v>
          </cell>
          <cell r="I1175" t="str">
            <v>CO</v>
          </cell>
          <cell r="K1175">
            <v>6522.42</v>
          </cell>
        </row>
        <row r="1176">
          <cell r="A1176" t="str">
            <v>CAP</v>
          </cell>
          <cell r="B1176" t="str">
            <v>Boudreau, Donald M</v>
          </cell>
          <cell r="C1176">
            <v>16615</v>
          </cell>
          <cell r="D1176" t="str">
            <v>16615</v>
          </cell>
          <cell r="E1176" t="str">
            <v>Survey &amp; Records</v>
          </cell>
          <cell r="F1176" t="str">
            <v>Electric Operations</v>
          </cell>
          <cell r="G1176" t="str">
            <v>Survey &amp; Records</v>
          </cell>
          <cell r="H1176" t="str">
            <v>120</v>
          </cell>
          <cell r="I1176" t="str">
            <v>CO</v>
          </cell>
          <cell r="L1176">
            <v>136.6</v>
          </cell>
        </row>
        <row r="1177">
          <cell r="A1177" t="str">
            <v>CAP</v>
          </cell>
          <cell r="B1177" t="str">
            <v>Boudreau, Donald M</v>
          </cell>
          <cell r="C1177">
            <v>16615</v>
          </cell>
          <cell r="D1177" t="str">
            <v>16615</v>
          </cell>
          <cell r="E1177" t="str">
            <v>Dispatch  Administration</v>
          </cell>
          <cell r="F1177" t="str">
            <v>Electric Operations</v>
          </cell>
          <cell r="G1177" t="str">
            <v>Survey &amp; Records</v>
          </cell>
          <cell r="H1177" t="str">
            <v>120</v>
          </cell>
          <cell r="I1177" t="str">
            <v>CT</v>
          </cell>
          <cell r="K1177">
            <v>271735.78000000003</v>
          </cell>
        </row>
        <row r="1178">
          <cell r="A1178" t="str">
            <v>CAP</v>
          </cell>
          <cell r="B1178" t="str">
            <v>Boudreau, Donald M</v>
          </cell>
          <cell r="C1178">
            <v>16615</v>
          </cell>
          <cell r="D1178" t="str">
            <v>16615</v>
          </cell>
          <cell r="E1178" t="str">
            <v>Survey &amp; Records</v>
          </cell>
          <cell r="F1178" t="str">
            <v>Electric Operations</v>
          </cell>
          <cell r="G1178" t="str">
            <v>Survey &amp; Records</v>
          </cell>
          <cell r="H1178" t="str">
            <v>120</v>
          </cell>
          <cell r="I1178" t="str">
            <v>CT</v>
          </cell>
          <cell r="L1178">
            <v>333683.86</v>
          </cell>
        </row>
        <row r="1179">
          <cell r="A1179" t="str">
            <v>O&amp;M</v>
          </cell>
          <cell r="B1179" t="str">
            <v>Boudreau, Donald M</v>
          </cell>
          <cell r="C1179">
            <v>16615</v>
          </cell>
          <cell r="D1179" t="str">
            <v>16615</v>
          </cell>
          <cell r="E1179" t="str">
            <v>Dispatch  Administration</v>
          </cell>
          <cell r="F1179" t="str">
            <v>Electric Operations</v>
          </cell>
          <cell r="G1179" t="str">
            <v>Survey &amp; Records</v>
          </cell>
          <cell r="H1179" t="str">
            <v>120</v>
          </cell>
          <cell r="I1179" t="str">
            <v>IT</v>
          </cell>
          <cell r="J1179">
            <v>72.78</v>
          </cell>
          <cell r="K1179">
            <v>53746.82</v>
          </cell>
        </row>
        <row r="1180">
          <cell r="A1180" t="str">
            <v>O&amp;M</v>
          </cell>
          <cell r="B1180" t="str">
            <v>Boudreau, Donald M</v>
          </cell>
          <cell r="C1180">
            <v>16615</v>
          </cell>
          <cell r="D1180" t="str">
            <v>16615</v>
          </cell>
          <cell r="E1180" t="str">
            <v>Survey &amp; Records</v>
          </cell>
          <cell r="F1180" t="str">
            <v>Electric Operations</v>
          </cell>
          <cell r="G1180" t="str">
            <v>Survey &amp; Records</v>
          </cell>
          <cell r="H1180" t="str">
            <v>120</v>
          </cell>
          <cell r="I1180" t="str">
            <v>IT</v>
          </cell>
          <cell r="L1180">
            <v>41902.65</v>
          </cell>
        </row>
        <row r="1181">
          <cell r="A1181" t="str">
            <v>O&amp;M</v>
          </cell>
          <cell r="B1181" t="str">
            <v>Boudreau, Donald M</v>
          </cell>
          <cell r="C1181">
            <v>16615</v>
          </cell>
          <cell r="D1181" t="str">
            <v>16615</v>
          </cell>
          <cell r="E1181" t="str">
            <v>Dispatch  Administration</v>
          </cell>
          <cell r="F1181" t="str">
            <v>Electric Operations</v>
          </cell>
          <cell r="G1181" t="str">
            <v>Survey &amp; Records</v>
          </cell>
          <cell r="H1181" t="str">
            <v>120</v>
          </cell>
          <cell r="I1181" t="str">
            <v>LT</v>
          </cell>
          <cell r="J1181">
            <v>6489.76</v>
          </cell>
          <cell r="K1181">
            <v>304369.43</v>
          </cell>
        </row>
        <row r="1182">
          <cell r="A1182" t="str">
            <v>O&amp;M</v>
          </cell>
          <cell r="B1182" t="str">
            <v>Boudreau, Donald M</v>
          </cell>
          <cell r="C1182">
            <v>16615</v>
          </cell>
          <cell r="D1182" t="str">
            <v>16615</v>
          </cell>
          <cell r="E1182" t="str">
            <v>Survey &amp; Records</v>
          </cell>
          <cell r="F1182" t="str">
            <v>Electric Operations</v>
          </cell>
          <cell r="G1182" t="str">
            <v>Survey &amp; Records</v>
          </cell>
          <cell r="H1182" t="str">
            <v>120</v>
          </cell>
          <cell r="I1182" t="str">
            <v>LT</v>
          </cell>
          <cell r="L1182">
            <v>323077.59999999998</v>
          </cell>
        </row>
        <row r="1183">
          <cell r="A1183" t="str">
            <v>O&amp;M</v>
          </cell>
          <cell r="B1183" t="str">
            <v>Boudreau, Donald M</v>
          </cell>
          <cell r="C1183">
            <v>16615</v>
          </cell>
          <cell r="D1183" t="str">
            <v>16615</v>
          </cell>
          <cell r="E1183" t="str">
            <v>Survey &amp; Records</v>
          </cell>
          <cell r="F1183" t="str">
            <v>Electric Operations</v>
          </cell>
          <cell r="G1183" t="str">
            <v>Survey &amp; Records</v>
          </cell>
          <cell r="H1183" t="str">
            <v>120</v>
          </cell>
          <cell r="I1183" t="str">
            <v>MT</v>
          </cell>
        </row>
        <row r="1184">
          <cell r="A1184" t="str">
            <v>O&amp;M</v>
          </cell>
          <cell r="B1184" t="str">
            <v>Boudreau, Donald M</v>
          </cell>
          <cell r="C1184">
            <v>16615</v>
          </cell>
          <cell r="D1184" t="str">
            <v>16615</v>
          </cell>
          <cell r="E1184" t="str">
            <v>Dispatch  Administration</v>
          </cell>
          <cell r="F1184" t="str">
            <v>Electric Operations</v>
          </cell>
          <cell r="G1184" t="str">
            <v>Survey &amp; Records</v>
          </cell>
          <cell r="H1184" t="str">
            <v>120</v>
          </cell>
          <cell r="I1184" t="str">
            <v>OT</v>
          </cell>
          <cell r="J1184">
            <v>2019.72</v>
          </cell>
          <cell r="K1184">
            <v>8741.4599999999991</v>
          </cell>
        </row>
        <row r="1185">
          <cell r="A1185" t="str">
            <v>O&amp;M</v>
          </cell>
          <cell r="B1185" t="str">
            <v>Boudreau, Donald M</v>
          </cell>
          <cell r="C1185">
            <v>16615</v>
          </cell>
          <cell r="D1185" t="str">
            <v>16615</v>
          </cell>
          <cell r="E1185" t="str">
            <v>Survey &amp; Records</v>
          </cell>
          <cell r="F1185" t="str">
            <v>Electric Operations</v>
          </cell>
          <cell r="G1185" t="str">
            <v>Survey &amp; Records</v>
          </cell>
          <cell r="H1185" t="str">
            <v>120</v>
          </cell>
          <cell r="I1185" t="str">
            <v>OT</v>
          </cell>
          <cell r="L1185">
            <v>2448.29</v>
          </cell>
        </row>
        <row r="1186">
          <cell r="A1186" t="str">
            <v>O&amp;M</v>
          </cell>
          <cell r="B1186" t="str">
            <v>Boudreau, Donald M</v>
          </cell>
          <cell r="C1186">
            <v>16615</v>
          </cell>
          <cell r="D1186" t="str">
            <v>16615</v>
          </cell>
          <cell r="E1186" t="str">
            <v>Dispatch  Administration</v>
          </cell>
          <cell r="F1186" t="str">
            <v>Electric Operations</v>
          </cell>
          <cell r="G1186" t="str">
            <v>Survey &amp; Records</v>
          </cell>
          <cell r="H1186" t="str">
            <v>120</v>
          </cell>
          <cell r="I1186" t="str">
            <v>TT</v>
          </cell>
          <cell r="K1186">
            <v>5314.92</v>
          </cell>
          <cell r="M1186">
            <v>75557.440000000002</v>
          </cell>
        </row>
        <row r="1187">
          <cell r="A1187" t="str">
            <v>O&amp;M</v>
          </cell>
          <cell r="B1187" t="str">
            <v>Boudreau, Donald M</v>
          </cell>
          <cell r="C1187">
            <v>16615</v>
          </cell>
          <cell r="D1187" t="str">
            <v>16615</v>
          </cell>
          <cell r="E1187" t="str">
            <v>Survey &amp; Records</v>
          </cell>
          <cell r="F1187" t="str">
            <v>Electric Operations</v>
          </cell>
          <cell r="G1187" t="str">
            <v>Survey &amp; Records</v>
          </cell>
          <cell r="H1187" t="str">
            <v>120</v>
          </cell>
          <cell r="I1187" t="str">
            <v>TT</v>
          </cell>
          <cell r="L1187">
            <v>2209.89</v>
          </cell>
        </row>
        <row r="1188">
          <cell r="A1188" t="str">
            <v>O&amp;M</v>
          </cell>
          <cell r="C1188">
            <v>16620</v>
          </cell>
          <cell r="D1188" t="str">
            <v>16620</v>
          </cell>
          <cell r="E1188" t="str">
            <v>T4 - 4KV RESTORATION PROCESS XXX</v>
          </cell>
          <cell r="H1188" t="str">
            <v>120</v>
          </cell>
          <cell r="I1188" t="str">
            <v>OT</v>
          </cell>
          <cell r="J1188">
            <v>543.09</v>
          </cell>
        </row>
        <row r="1189">
          <cell r="A1189" t="str">
            <v>O&amp;M</v>
          </cell>
          <cell r="B1189" t="str">
            <v>Boudreau, Donald M</v>
          </cell>
          <cell r="C1189">
            <v>16625</v>
          </cell>
          <cell r="D1189" t="str">
            <v>16625</v>
          </cell>
          <cell r="E1189" t="str">
            <v>Dispatch Wareham</v>
          </cell>
          <cell r="F1189" t="str">
            <v>Electric Operations</v>
          </cell>
          <cell r="G1189" t="str">
            <v>Electric Services South</v>
          </cell>
          <cell r="H1189" t="str">
            <v>120</v>
          </cell>
          <cell r="I1189" t="str">
            <v>BT</v>
          </cell>
          <cell r="J1189">
            <v>7854.87</v>
          </cell>
        </row>
        <row r="1190">
          <cell r="A1190" t="str">
            <v>O&amp;M</v>
          </cell>
          <cell r="B1190" t="str">
            <v>Boudreau, Donald M</v>
          </cell>
          <cell r="C1190">
            <v>16625</v>
          </cell>
          <cell r="D1190" t="str">
            <v>16625</v>
          </cell>
          <cell r="E1190" t="str">
            <v>Electric Services South</v>
          </cell>
          <cell r="F1190" t="str">
            <v>Electric Operations</v>
          </cell>
          <cell r="G1190" t="str">
            <v>Electric Services South</v>
          </cell>
          <cell r="H1190" t="str">
            <v>120</v>
          </cell>
          <cell r="I1190" t="str">
            <v>BT</v>
          </cell>
          <cell r="L1190">
            <v>3225</v>
          </cell>
        </row>
        <row r="1191">
          <cell r="A1191" t="str">
            <v>CAP</v>
          </cell>
          <cell r="B1191" t="str">
            <v>Boudreau, Donald M</v>
          </cell>
          <cell r="C1191">
            <v>16625</v>
          </cell>
          <cell r="D1191" t="str">
            <v>16625</v>
          </cell>
          <cell r="E1191" t="str">
            <v>Dispatch Wareham</v>
          </cell>
          <cell r="F1191" t="str">
            <v>Electric Operations</v>
          </cell>
          <cell r="G1191" t="str">
            <v>Electric Services South</v>
          </cell>
          <cell r="H1191" t="str">
            <v>120</v>
          </cell>
          <cell r="I1191" t="str">
            <v>CB</v>
          </cell>
          <cell r="J1191">
            <v>287.23</v>
          </cell>
        </row>
        <row r="1192">
          <cell r="A1192" t="str">
            <v>CAP</v>
          </cell>
          <cell r="B1192" t="str">
            <v>Boudreau, Donald M</v>
          </cell>
          <cell r="C1192">
            <v>16625</v>
          </cell>
          <cell r="D1192" t="str">
            <v>16625</v>
          </cell>
          <cell r="E1192" t="str">
            <v>Dispatch Wareham</v>
          </cell>
          <cell r="F1192" t="str">
            <v>Electric Operations</v>
          </cell>
          <cell r="G1192" t="str">
            <v>Electric Services South</v>
          </cell>
          <cell r="H1192" t="str">
            <v>120</v>
          </cell>
          <cell r="I1192" t="str">
            <v>CL</v>
          </cell>
          <cell r="J1192">
            <v>652.76</v>
          </cell>
        </row>
        <row r="1193">
          <cell r="A1193" t="str">
            <v>CAP</v>
          </cell>
          <cell r="B1193" t="str">
            <v>Boudreau, Donald M</v>
          </cell>
          <cell r="C1193">
            <v>16625</v>
          </cell>
          <cell r="D1193" t="str">
            <v>16625</v>
          </cell>
          <cell r="E1193" t="str">
            <v>Dispatch Wareham</v>
          </cell>
          <cell r="F1193" t="str">
            <v>Electric Operations</v>
          </cell>
          <cell r="G1193" t="str">
            <v>Electric Services South</v>
          </cell>
          <cell r="H1193" t="str">
            <v>120</v>
          </cell>
          <cell r="I1193" t="str">
            <v>CT</v>
          </cell>
          <cell r="J1193">
            <v>202.22</v>
          </cell>
        </row>
        <row r="1194">
          <cell r="A1194" t="str">
            <v>O&amp;M</v>
          </cell>
          <cell r="B1194" t="str">
            <v>Boudreau, Donald M</v>
          </cell>
          <cell r="C1194">
            <v>16625</v>
          </cell>
          <cell r="D1194" t="str">
            <v>16625</v>
          </cell>
          <cell r="E1194" t="str">
            <v>Dispatch Wareham</v>
          </cell>
          <cell r="F1194" t="str">
            <v>Electric Operations</v>
          </cell>
          <cell r="G1194" t="str">
            <v>Electric Services South</v>
          </cell>
          <cell r="H1194" t="str">
            <v>120</v>
          </cell>
          <cell r="I1194" t="str">
            <v>IT</v>
          </cell>
          <cell r="K1194">
            <v>0</v>
          </cell>
        </row>
        <row r="1195">
          <cell r="A1195" t="str">
            <v>O&amp;M</v>
          </cell>
          <cell r="B1195" t="str">
            <v>Boudreau, Donald M</v>
          </cell>
          <cell r="C1195">
            <v>16625</v>
          </cell>
          <cell r="D1195" t="str">
            <v>16625</v>
          </cell>
          <cell r="E1195" t="str">
            <v>Electric Services South</v>
          </cell>
          <cell r="F1195" t="str">
            <v>Electric Operations</v>
          </cell>
          <cell r="G1195" t="str">
            <v>Electric Services South</v>
          </cell>
          <cell r="H1195" t="str">
            <v>120</v>
          </cell>
          <cell r="I1195" t="str">
            <v>IT</v>
          </cell>
          <cell r="L1195">
            <v>174245.07</v>
          </cell>
        </row>
        <row r="1196">
          <cell r="A1196" t="str">
            <v>O&amp;M</v>
          </cell>
          <cell r="B1196" t="str">
            <v>Boudreau, Donald M</v>
          </cell>
          <cell r="C1196">
            <v>16625</v>
          </cell>
          <cell r="D1196" t="str">
            <v>16625</v>
          </cell>
          <cell r="E1196" t="str">
            <v>Dispatch Wareham</v>
          </cell>
          <cell r="F1196" t="str">
            <v>Electric Operations</v>
          </cell>
          <cell r="G1196" t="str">
            <v>Electric Services South</v>
          </cell>
          <cell r="H1196" t="str">
            <v>120</v>
          </cell>
          <cell r="I1196" t="str">
            <v>LT</v>
          </cell>
          <cell r="J1196">
            <v>24412.49</v>
          </cell>
        </row>
        <row r="1197">
          <cell r="A1197" t="str">
            <v>O&amp;M</v>
          </cell>
          <cell r="B1197" t="str">
            <v>Boudreau, Donald M</v>
          </cell>
          <cell r="C1197">
            <v>16625</v>
          </cell>
          <cell r="D1197" t="str">
            <v>16625</v>
          </cell>
          <cell r="E1197" t="str">
            <v>Electric Services South</v>
          </cell>
          <cell r="F1197" t="str">
            <v>Electric Operations</v>
          </cell>
          <cell r="G1197" t="str">
            <v>Electric Services South</v>
          </cell>
          <cell r="H1197" t="str">
            <v>120</v>
          </cell>
          <cell r="I1197" t="str">
            <v>LT</v>
          </cell>
          <cell r="L1197">
            <v>9214.48</v>
          </cell>
        </row>
        <row r="1198">
          <cell r="A1198" t="str">
            <v>O&amp;M</v>
          </cell>
          <cell r="B1198" t="str">
            <v>Boudreau, Donald M</v>
          </cell>
          <cell r="C1198">
            <v>16625</v>
          </cell>
          <cell r="D1198" t="str">
            <v>16625</v>
          </cell>
          <cell r="E1198" t="str">
            <v>Electric Services South</v>
          </cell>
          <cell r="F1198" t="str">
            <v>Electric Operations</v>
          </cell>
          <cell r="G1198" t="str">
            <v>Electric Services South</v>
          </cell>
          <cell r="H1198" t="str">
            <v>120</v>
          </cell>
          <cell r="I1198" t="str">
            <v>MT</v>
          </cell>
        </row>
        <row r="1199">
          <cell r="A1199" t="str">
            <v>O&amp;M</v>
          </cell>
          <cell r="B1199" t="str">
            <v>Boudreau, Donald M</v>
          </cell>
          <cell r="C1199">
            <v>16625</v>
          </cell>
          <cell r="D1199" t="str">
            <v>16625</v>
          </cell>
          <cell r="E1199" t="str">
            <v>Electric Services South</v>
          </cell>
          <cell r="F1199" t="str">
            <v>Electric Operations</v>
          </cell>
          <cell r="G1199" t="str">
            <v>Electric Services South</v>
          </cell>
          <cell r="H1199" t="str">
            <v>120</v>
          </cell>
          <cell r="I1199" t="str">
            <v>OT</v>
          </cell>
          <cell r="L1199">
            <v>6394.84</v>
          </cell>
        </row>
        <row r="1200">
          <cell r="A1200" t="str">
            <v>O&amp;M</v>
          </cell>
          <cell r="B1200" t="str">
            <v>Boudreau, Donald M</v>
          </cell>
          <cell r="C1200">
            <v>16625</v>
          </cell>
          <cell r="D1200" t="str">
            <v>16625</v>
          </cell>
          <cell r="E1200" t="str">
            <v>Electric Services South</v>
          </cell>
          <cell r="F1200" t="str">
            <v>Electric Operations</v>
          </cell>
          <cell r="G1200" t="str">
            <v>Electric Services South</v>
          </cell>
          <cell r="H1200" t="str">
            <v>120</v>
          </cell>
          <cell r="I1200" t="str">
            <v>TT</v>
          </cell>
          <cell r="L1200">
            <v>9665.74</v>
          </cell>
        </row>
        <row r="1201">
          <cell r="A1201" t="str">
            <v>O&amp;M</v>
          </cell>
          <cell r="B1201" t="str">
            <v>Hallstrom,Craig A</v>
          </cell>
          <cell r="C1201">
            <v>16630</v>
          </cell>
          <cell r="D1201" t="str">
            <v>16630</v>
          </cell>
          <cell r="E1201" t="str">
            <v>OLD T1 - OPERATIONS AND MAINTENANCE - 1 PRXXX</v>
          </cell>
          <cell r="F1201" t="str">
            <v>Electric Operations</v>
          </cell>
          <cell r="G1201" t="str">
            <v>OLD T1 - OPERATIONS AND MAINTENANCE - 1 PRXXX</v>
          </cell>
          <cell r="H1201" t="str">
            <v>120</v>
          </cell>
          <cell r="I1201" t="str">
            <v>BT</v>
          </cell>
          <cell r="L1201">
            <v>1280.3800000000001</v>
          </cell>
        </row>
        <row r="1202">
          <cell r="A1202" t="str">
            <v>O&amp;M</v>
          </cell>
          <cell r="B1202" t="str">
            <v>Hallstrom,Craig A</v>
          </cell>
          <cell r="C1202">
            <v>16630</v>
          </cell>
          <cell r="D1202" t="str">
            <v>16630</v>
          </cell>
          <cell r="E1202" t="str">
            <v>T1 - OPERATIONS AND MAINTENANCE - 1 PRXXX</v>
          </cell>
          <cell r="F1202" t="str">
            <v>Electric Operations</v>
          </cell>
          <cell r="G1202" t="str">
            <v>OLD T1 - OPERATIONS AND MAINTENANCE - 1 PRXXX</v>
          </cell>
          <cell r="H1202" t="str">
            <v>120</v>
          </cell>
          <cell r="I1202" t="str">
            <v>BT</v>
          </cell>
          <cell r="J1202">
            <v>10820.42</v>
          </cell>
          <cell r="K1202">
            <v>537.98</v>
          </cell>
          <cell r="M1202">
            <v>-537.97</v>
          </cell>
        </row>
        <row r="1203">
          <cell r="A1203" t="str">
            <v>CAP</v>
          </cell>
          <cell r="B1203" t="str">
            <v>Hallstrom,Craig A</v>
          </cell>
          <cell r="C1203">
            <v>16630</v>
          </cell>
          <cell r="D1203" t="str">
            <v>16630</v>
          </cell>
          <cell r="E1203" t="str">
            <v>OLD T1 - OPERATIONS AND MAINTENANCE - 1 PRXXX</v>
          </cell>
          <cell r="F1203" t="str">
            <v>Electric Operations</v>
          </cell>
          <cell r="G1203" t="str">
            <v>OLD T1 - OPERATIONS AND MAINTENANCE - 1 PRXXX</v>
          </cell>
          <cell r="H1203" t="str">
            <v>120</v>
          </cell>
          <cell r="I1203" t="str">
            <v>CB</v>
          </cell>
          <cell r="L1203">
            <v>354.57</v>
          </cell>
          <cell r="M1203">
            <v>45.68</v>
          </cell>
        </row>
        <row r="1204">
          <cell r="A1204" t="str">
            <v>CAP</v>
          </cell>
          <cell r="B1204" t="str">
            <v>Hallstrom,Craig A</v>
          </cell>
          <cell r="C1204">
            <v>16630</v>
          </cell>
          <cell r="D1204" t="str">
            <v>16630</v>
          </cell>
          <cell r="E1204" t="str">
            <v>T1 - OPERATIONS AND MAINTENANCE - 1 PRXXX</v>
          </cell>
          <cell r="F1204" t="str">
            <v>Electric Operations</v>
          </cell>
          <cell r="G1204" t="str">
            <v>OLD T1 - OPERATIONS AND MAINTENANCE - 1 PRXXX</v>
          </cell>
          <cell r="H1204" t="str">
            <v>120</v>
          </cell>
          <cell r="I1204" t="str">
            <v>CB</v>
          </cell>
          <cell r="J1204">
            <v>57986.65</v>
          </cell>
          <cell r="K1204">
            <v>2967.79</v>
          </cell>
        </row>
        <row r="1205">
          <cell r="A1205" t="str">
            <v>CAP</v>
          </cell>
          <cell r="B1205" t="str">
            <v>Hallstrom,Craig A</v>
          </cell>
          <cell r="C1205">
            <v>16630</v>
          </cell>
          <cell r="D1205" t="str">
            <v>16630</v>
          </cell>
          <cell r="E1205" t="str">
            <v>T1 - OPERATIONS AND MAINTENANCE - 1 PRXXX</v>
          </cell>
          <cell r="F1205" t="str">
            <v>Electric Operations</v>
          </cell>
          <cell r="G1205" t="str">
            <v>OLD T1 - OPERATIONS AND MAINTENANCE - 1 PRXXX</v>
          </cell>
          <cell r="H1205" t="str">
            <v>120</v>
          </cell>
          <cell r="I1205" t="str">
            <v>CI</v>
          </cell>
          <cell r="J1205">
            <v>1309.29</v>
          </cell>
          <cell r="K1205">
            <v>0</v>
          </cell>
          <cell r="M1205">
            <v>310.08</v>
          </cell>
        </row>
        <row r="1206">
          <cell r="A1206" t="str">
            <v>CAP</v>
          </cell>
          <cell r="B1206" t="str">
            <v>Hallstrom,Craig A</v>
          </cell>
          <cell r="C1206">
            <v>16630</v>
          </cell>
          <cell r="D1206" t="str">
            <v>16630</v>
          </cell>
          <cell r="E1206" t="str">
            <v>OLD T1 - OPERATIONS AND MAINTENANCE - 1 PRXXX</v>
          </cell>
          <cell r="F1206" t="str">
            <v>Electric Operations</v>
          </cell>
          <cell r="G1206" t="str">
            <v>OLD T1 - OPERATIONS AND MAINTENANCE - 1 PRXXX</v>
          </cell>
          <cell r="H1206" t="str">
            <v>120</v>
          </cell>
          <cell r="I1206" t="str">
            <v>CL</v>
          </cell>
          <cell r="L1206">
            <v>805.8</v>
          </cell>
        </row>
        <row r="1207">
          <cell r="A1207" t="str">
            <v>CAP</v>
          </cell>
          <cell r="B1207" t="str">
            <v>Hallstrom,Craig A</v>
          </cell>
          <cell r="C1207">
            <v>16630</v>
          </cell>
          <cell r="D1207" t="str">
            <v>16630</v>
          </cell>
          <cell r="E1207" t="str">
            <v>T1 - OPERATIONS AND MAINTENANCE - 1 PRXXX</v>
          </cell>
          <cell r="F1207" t="str">
            <v>Electric Operations</v>
          </cell>
          <cell r="G1207" t="str">
            <v>OLD T1 - OPERATIONS AND MAINTENANCE - 1 PRXXX</v>
          </cell>
          <cell r="H1207" t="str">
            <v>120</v>
          </cell>
          <cell r="I1207" t="str">
            <v>CL</v>
          </cell>
          <cell r="J1207">
            <v>132761.96</v>
          </cell>
          <cell r="K1207">
            <v>6871.06</v>
          </cell>
        </row>
        <row r="1208">
          <cell r="A1208" t="str">
            <v>CAP</v>
          </cell>
          <cell r="B1208" t="str">
            <v>Hallstrom,Craig A</v>
          </cell>
          <cell r="C1208">
            <v>16630</v>
          </cell>
          <cell r="D1208" t="str">
            <v>16630</v>
          </cell>
          <cell r="E1208" t="str">
            <v>OLD T1 - OPERATIONS AND MAINTENANCE - 1 PRXXX</v>
          </cell>
          <cell r="F1208" t="str">
            <v>Electric Operations</v>
          </cell>
          <cell r="G1208" t="str">
            <v>OLD T1 - OPERATIONS AND MAINTENANCE - 1 PRXXX</v>
          </cell>
          <cell r="H1208" t="str">
            <v>120</v>
          </cell>
          <cell r="I1208" t="str">
            <v>CM</v>
          </cell>
          <cell r="M1208">
            <v>200.9</v>
          </cell>
        </row>
        <row r="1209">
          <cell r="A1209" t="str">
            <v>CAP</v>
          </cell>
          <cell r="B1209" t="str">
            <v>Hallstrom,Craig A</v>
          </cell>
          <cell r="C1209">
            <v>16630</v>
          </cell>
          <cell r="D1209" t="str">
            <v>16630</v>
          </cell>
          <cell r="E1209" t="str">
            <v>T1 - OPERATIONS AND MAINTENANCE - 1 PRXXX</v>
          </cell>
          <cell r="F1209" t="str">
            <v>Electric Operations</v>
          </cell>
          <cell r="G1209" t="str">
            <v>OLD T1 - OPERATIONS AND MAINTENANCE - 1 PRXXX</v>
          </cell>
          <cell r="H1209" t="str">
            <v>120</v>
          </cell>
          <cell r="I1209" t="str">
            <v>CM</v>
          </cell>
          <cell r="J1209">
            <v>29868.74</v>
          </cell>
          <cell r="K1209">
            <v>-43497.89</v>
          </cell>
        </row>
        <row r="1210">
          <cell r="A1210" t="str">
            <v>CAP</v>
          </cell>
          <cell r="B1210" t="str">
            <v>Hallstrom,Craig A</v>
          </cell>
          <cell r="C1210">
            <v>16630</v>
          </cell>
          <cell r="D1210" t="str">
            <v>16630</v>
          </cell>
          <cell r="E1210" t="str">
            <v>OLD T1 - OPERATIONS AND MAINTENANCE - 1 PRXXX</v>
          </cell>
          <cell r="F1210" t="str">
            <v>Electric Operations</v>
          </cell>
          <cell r="G1210" t="str">
            <v>OLD T1 - OPERATIONS AND MAINTENANCE - 1 PRXXX</v>
          </cell>
          <cell r="H1210" t="str">
            <v>120</v>
          </cell>
          <cell r="I1210" t="str">
            <v>CT</v>
          </cell>
          <cell r="L1210">
            <v>573.91999999999996</v>
          </cell>
        </row>
        <row r="1211">
          <cell r="A1211" t="str">
            <v>CAP</v>
          </cell>
          <cell r="B1211" t="str">
            <v>Hallstrom,Craig A</v>
          </cell>
          <cell r="C1211">
            <v>16630</v>
          </cell>
          <cell r="D1211" t="str">
            <v>16630</v>
          </cell>
          <cell r="E1211" t="str">
            <v>T1 - OPERATIONS AND MAINTENANCE - 1 PRXXX</v>
          </cell>
          <cell r="F1211" t="str">
            <v>Electric Operations</v>
          </cell>
          <cell r="G1211" t="str">
            <v>OLD T1 - OPERATIONS AND MAINTENANCE - 1 PRXXX</v>
          </cell>
          <cell r="H1211" t="str">
            <v>120</v>
          </cell>
          <cell r="I1211" t="str">
            <v>CT</v>
          </cell>
          <cell r="J1211">
            <v>35272.61</v>
          </cell>
          <cell r="K1211">
            <v>6088.61</v>
          </cell>
        </row>
        <row r="1212">
          <cell r="A1212" t="str">
            <v>O&amp;M</v>
          </cell>
          <cell r="B1212" t="str">
            <v>Hallstrom,Craig A</v>
          </cell>
          <cell r="C1212">
            <v>16630</v>
          </cell>
          <cell r="D1212" t="str">
            <v>16630</v>
          </cell>
          <cell r="E1212" t="str">
            <v>OLD T1 - OPERATIONS AND MAINTENANCE - 1 PRXXX</v>
          </cell>
          <cell r="F1212" t="str">
            <v>Electric Operations</v>
          </cell>
          <cell r="G1212" t="str">
            <v>OLD T1 - OPERATIONS AND MAINTENANCE - 1 PRXXX</v>
          </cell>
          <cell r="H1212" t="str">
            <v>120</v>
          </cell>
          <cell r="I1212" t="str">
            <v>IT</v>
          </cell>
          <cell r="L1212">
            <v>900</v>
          </cell>
        </row>
        <row r="1213">
          <cell r="A1213" t="str">
            <v>O&amp;M</v>
          </cell>
          <cell r="B1213" t="str">
            <v>Hallstrom,Craig A</v>
          </cell>
          <cell r="C1213">
            <v>16630</v>
          </cell>
          <cell r="D1213" t="str">
            <v>16630</v>
          </cell>
          <cell r="E1213" t="str">
            <v>T1 - OPERATIONS AND MAINTENANCE - 1 PRXXX</v>
          </cell>
          <cell r="F1213" t="str">
            <v>Electric Operations</v>
          </cell>
          <cell r="G1213" t="str">
            <v>OLD T1 - OPERATIONS AND MAINTENANCE - 1 PRXXX</v>
          </cell>
          <cell r="H1213" t="str">
            <v>120</v>
          </cell>
          <cell r="I1213" t="str">
            <v>IT</v>
          </cell>
          <cell r="J1213">
            <v>258759.29</v>
          </cell>
          <cell r="K1213">
            <v>2657.67</v>
          </cell>
        </row>
        <row r="1214">
          <cell r="A1214" t="str">
            <v>O&amp;M</v>
          </cell>
          <cell r="B1214" t="str">
            <v>Hallstrom,Craig A</v>
          </cell>
          <cell r="C1214">
            <v>16630</v>
          </cell>
          <cell r="D1214" t="str">
            <v>16630</v>
          </cell>
          <cell r="E1214" t="str">
            <v>OLD T1 - OPERATIONS AND MAINTENANCE - 1 PRXXX</v>
          </cell>
          <cell r="F1214" t="str">
            <v>Electric Operations</v>
          </cell>
          <cell r="G1214" t="str">
            <v>OLD T1 - OPERATIONS AND MAINTENANCE - 1 PRXXX</v>
          </cell>
          <cell r="H1214" t="str">
            <v>120</v>
          </cell>
          <cell r="I1214" t="str">
            <v>LT</v>
          </cell>
          <cell r="L1214">
            <v>3797.62</v>
          </cell>
        </row>
        <row r="1215">
          <cell r="A1215" t="str">
            <v>O&amp;M</v>
          </cell>
          <cell r="B1215" t="str">
            <v>Hallstrom,Craig A</v>
          </cell>
          <cell r="C1215">
            <v>16630</v>
          </cell>
          <cell r="D1215" t="str">
            <v>16630</v>
          </cell>
          <cell r="E1215" t="str">
            <v>T1 - OPERATIONS AND MAINTENANCE - 1 PRXXX</v>
          </cell>
          <cell r="F1215" t="str">
            <v>Electric Operations</v>
          </cell>
          <cell r="G1215" t="str">
            <v>OLD T1 - OPERATIONS AND MAINTENANCE - 1 PRXXX</v>
          </cell>
          <cell r="H1215" t="str">
            <v>120</v>
          </cell>
          <cell r="I1215" t="str">
            <v>LT</v>
          </cell>
          <cell r="J1215">
            <v>393817.22</v>
          </cell>
          <cell r="K1215">
            <v>1861.04</v>
          </cell>
          <cell r="M1215">
            <v>50301.42</v>
          </cell>
        </row>
        <row r="1216">
          <cell r="A1216" t="str">
            <v>O&amp;M</v>
          </cell>
          <cell r="B1216" t="str">
            <v>Hallstrom,Craig A</v>
          </cell>
          <cell r="C1216">
            <v>16630</v>
          </cell>
          <cell r="D1216" t="str">
            <v>16630</v>
          </cell>
          <cell r="E1216" t="str">
            <v>OLD T1 - OPERATIONS AND MAINTENANCE - 1 PRXXX</v>
          </cell>
          <cell r="F1216" t="str">
            <v>Electric Operations</v>
          </cell>
          <cell r="G1216" t="str">
            <v>OLD T1 - OPERATIONS AND MAINTENANCE - 1 PRXXX</v>
          </cell>
          <cell r="H1216" t="str">
            <v>120</v>
          </cell>
          <cell r="I1216" t="str">
            <v>MT</v>
          </cell>
          <cell r="L1216">
            <v>514.08000000000004</v>
          </cell>
        </row>
        <row r="1217">
          <cell r="A1217" t="str">
            <v>O&amp;M</v>
          </cell>
          <cell r="B1217" t="str">
            <v>Hallstrom,Craig A</v>
          </cell>
          <cell r="C1217">
            <v>16630</v>
          </cell>
          <cell r="D1217" t="str">
            <v>16630</v>
          </cell>
          <cell r="E1217" t="str">
            <v>T1 - OPERATIONS AND MAINTENANCE - 1 PRXXX</v>
          </cell>
          <cell r="F1217" t="str">
            <v>Electric Operations</v>
          </cell>
          <cell r="G1217" t="str">
            <v>OLD T1 - OPERATIONS AND MAINTENANCE - 1 PRXXX</v>
          </cell>
          <cell r="H1217" t="str">
            <v>120</v>
          </cell>
          <cell r="I1217" t="str">
            <v>MT</v>
          </cell>
          <cell r="J1217">
            <v>273472.23</v>
          </cell>
          <cell r="K1217">
            <v>895.58</v>
          </cell>
        </row>
        <row r="1218">
          <cell r="A1218" t="str">
            <v>O&amp;M</v>
          </cell>
          <cell r="B1218" t="str">
            <v>Hallstrom,Craig A</v>
          </cell>
          <cell r="C1218">
            <v>16630</v>
          </cell>
          <cell r="D1218" t="str">
            <v>16630</v>
          </cell>
          <cell r="E1218" t="str">
            <v>T1 - OPERATIONS AND MAINTENANCE - 1 PRXXX</v>
          </cell>
          <cell r="F1218" t="str">
            <v>Electric Operations</v>
          </cell>
          <cell r="G1218" t="str">
            <v>OLD T1 - OPERATIONS AND MAINTENANCE - 1 PRXXX</v>
          </cell>
          <cell r="H1218" t="str">
            <v>120</v>
          </cell>
          <cell r="I1218" t="str">
            <v>OT</v>
          </cell>
          <cell r="J1218">
            <v>-1002478.64</v>
          </cell>
          <cell r="K1218">
            <v>181.39</v>
          </cell>
          <cell r="M1218">
            <v>300.38</v>
          </cell>
        </row>
        <row r="1219">
          <cell r="A1219" t="str">
            <v>O&amp;M</v>
          </cell>
          <cell r="B1219" t="str">
            <v>Hallstrom,Craig A</v>
          </cell>
          <cell r="C1219">
            <v>16630</v>
          </cell>
          <cell r="D1219" t="str">
            <v>16630</v>
          </cell>
          <cell r="E1219" t="str">
            <v>OLD T1 - OPERATIONS AND MAINTENANCE - 1 PRXXX</v>
          </cell>
          <cell r="F1219" t="str">
            <v>Electric Operations</v>
          </cell>
          <cell r="G1219" t="str">
            <v>OLD T1 - OPERATIONS AND MAINTENANCE - 1 PRXXX</v>
          </cell>
          <cell r="H1219" t="str">
            <v>120</v>
          </cell>
          <cell r="I1219" t="str">
            <v>TT</v>
          </cell>
          <cell r="L1219">
            <v>1837.07</v>
          </cell>
          <cell r="M1219">
            <v>6022.65</v>
          </cell>
        </row>
        <row r="1220">
          <cell r="A1220" t="str">
            <v>O&amp;M</v>
          </cell>
          <cell r="B1220" t="str">
            <v>Hallstrom,Craig A</v>
          </cell>
          <cell r="C1220">
            <v>16630</v>
          </cell>
          <cell r="D1220" t="str">
            <v>16630</v>
          </cell>
          <cell r="E1220" t="str">
            <v>T1 - OPERATIONS AND MAINTENANCE - 1 PRXXX</v>
          </cell>
          <cell r="F1220" t="str">
            <v>Electric Operations</v>
          </cell>
          <cell r="G1220" t="str">
            <v>OLD T1 - OPERATIONS AND MAINTENANCE - 1 PRXXX</v>
          </cell>
          <cell r="H1220" t="str">
            <v>120</v>
          </cell>
          <cell r="I1220" t="str">
            <v>TT</v>
          </cell>
          <cell r="J1220">
            <v>173784.78</v>
          </cell>
          <cell r="K1220">
            <v>406.24</v>
          </cell>
        </row>
        <row r="1221">
          <cell r="A1221" t="str">
            <v>O&amp;M</v>
          </cell>
          <cell r="B1221" t="str">
            <v>Driscoll,Daniel C</v>
          </cell>
          <cell r="C1221">
            <v>16640</v>
          </cell>
          <cell r="D1221" t="str">
            <v>16640</v>
          </cell>
          <cell r="E1221" t="str">
            <v>OLD T2 - OPERATIONS AND MAINTENANCE - 2 PRXXX</v>
          </cell>
          <cell r="F1221" t="str">
            <v>Electric Operations</v>
          </cell>
          <cell r="G1221" t="str">
            <v>OLD T2 - OPERATIONS AND MAINTENANCE - 2 PRXXX</v>
          </cell>
          <cell r="H1221" t="str">
            <v>120</v>
          </cell>
          <cell r="I1221" t="str">
            <v>BT</v>
          </cell>
          <cell r="M1221">
            <v>-54.8</v>
          </cell>
        </row>
        <row r="1222">
          <cell r="A1222" t="str">
            <v>O&amp;M</v>
          </cell>
          <cell r="B1222" t="str">
            <v>Driscoll,Daniel C</v>
          </cell>
          <cell r="C1222">
            <v>16640</v>
          </cell>
          <cell r="D1222" t="str">
            <v>16640</v>
          </cell>
          <cell r="E1222" t="str">
            <v>T2 - OPERATIOINS AND MAINTENANCE - 2 PRXXX</v>
          </cell>
          <cell r="F1222" t="str">
            <v>Electric Operations</v>
          </cell>
          <cell r="G1222" t="str">
            <v>OLD T2 - OPERATIONS AND MAINTENANCE - 2 PRXXX</v>
          </cell>
          <cell r="H1222" t="str">
            <v>120</v>
          </cell>
          <cell r="I1222" t="str">
            <v>BT</v>
          </cell>
          <cell r="J1222">
            <v>13203.67</v>
          </cell>
        </row>
        <row r="1223">
          <cell r="A1223" t="str">
            <v>O&amp;M</v>
          </cell>
          <cell r="B1223" t="str">
            <v>Driscoll,Daniel C</v>
          </cell>
          <cell r="C1223">
            <v>16640</v>
          </cell>
          <cell r="D1223" t="str">
            <v>16640</v>
          </cell>
          <cell r="E1223" t="str">
            <v>T2 - OPERATIONS AND MAINTENANCE - 2 PRXXX</v>
          </cell>
          <cell r="F1223" t="str">
            <v>Electric Operations</v>
          </cell>
          <cell r="G1223" t="str">
            <v>OLD T2 - OPERATIONS AND MAINTENANCE - 2 PRXXX</v>
          </cell>
          <cell r="H1223" t="str">
            <v>120</v>
          </cell>
          <cell r="I1223" t="str">
            <v>BT</v>
          </cell>
          <cell r="K1223">
            <v>101.79</v>
          </cell>
        </row>
        <row r="1224">
          <cell r="A1224" t="str">
            <v>CAP</v>
          </cell>
          <cell r="B1224" t="str">
            <v>Driscoll,Daniel C</v>
          </cell>
          <cell r="C1224">
            <v>16640</v>
          </cell>
          <cell r="D1224" t="str">
            <v>16640</v>
          </cell>
          <cell r="E1224" t="str">
            <v>OLD T2 - OPERATIONS AND MAINTENANCE - 2 PRXXX</v>
          </cell>
          <cell r="F1224" t="str">
            <v>Electric Operations</v>
          </cell>
          <cell r="G1224" t="str">
            <v>OLD T2 - OPERATIONS AND MAINTENANCE - 2 PRXXX</v>
          </cell>
          <cell r="H1224" t="str">
            <v>120</v>
          </cell>
          <cell r="I1224" t="str">
            <v>CB</v>
          </cell>
          <cell r="L1224">
            <v>3294.69</v>
          </cell>
        </row>
        <row r="1225">
          <cell r="A1225" t="str">
            <v>CAP</v>
          </cell>
          <cell r="B1225" t="str">
            <v>Driscoll,Daniel C</v>
          </cell>
          <cell r="C1225">
            <v>16640</v>
          </cell>
          <cell r="D1225" t="str">
            <v>16640</v>
          </cell>
          <cell r="E1225" t="str">
            <v>T2 - OPERATIOINS AND MAINTENANCE - 2 PRXXX</v>
          </cell>
          <cell r="F1225" t="str">
            <v>Electric Operations</v>
          </cell>
          <cell r="G1225" t="str">
            <v>OLD T2 - OPERATIONS AND MAINTENANCE - 2 PRXXX</v>
          </cell>
          <cell r="H1225" t="str">
            <v>120</v>
          </cell>
          <cell r="I1225" t="str">
            <v>CB</v>
          </cell>
          <cell r="J1225">
            <v>28390.66</v>
          </cell>
        </row>
        <row r="1226">
          <cell r="A1226" t="str">
            <v>CAP</v>
          </cell>
          <cell r="B1226" t="str">
            <v>Driscoll,Daniel C</v>
          </cell>
          <cell r="C1226">
            <v>16640</v>
          </cell>
          <cell r="D1226" t="str">
            <v>16640</v>
          </cell>
          <cell r="E1226" t="str">
            <v>T2 - OPERATIONS AND MAINTENANCE - 2 PRXXX</v>
          </cell>
          <cell r="F1226" t="str">
            <v>Electric Operations</v>
          </cell>
          <cell r="G1226" t="str">
            <v>OLD T2 - OPERATIONS AND MAINTENANCE - 2 PRXXX</v>
          </cell>
          <cell r="H1226" t="str">
            <v>120</v>
          </cell>
          <cell r="I1226" t="str">
            <v>CB</v>
          </cell>
          <cell r="K1226">
            <v>561.23</v>
          </cell>
        </row>
        <row r="1227">
          <cell r="A1227" t="str">
            <v>CAP</v>
          </cell>
          <cell r="B1227" t="str">
            <v>Driscoll,Daniel C</v>
          </cell>
          <cell r="C1227">
            <v>16640</v>
          </cell>
          <cell r="D1227" t="str">
            <v>16640</v>
          </cell>
          <cell r="E1227" t="str">
            <v>OLD T2 - OPERATIONS AND MAINTENANCE - 2 PRXXX</v>
          </cell>
          <cell r="F1227" t="str">
            <v>Electric Operations</v>
          </cell>
          <cell r="G1227" t="str">
            <v>OLD T2 - OPERATIONS AND MAINTENANCE - 2 PRXXX</v>
          </cell>
          <cell r="H1227" t="str">
            <v>120</v>
          </cell>
          <cell r="I1227" t="str">
            <v>CI</v>
          </cell>
          <cell r="L1227">
            <v>35.1</v>
          </cell>
        </row>
        <row r="1228">
          <cell r="A1228" t="str">
            <v>CAP</v>
          </cell>
          <cell r="B1228" t="str">
            <v>Driscoll,Daniel C</v>
          </cell>
          <cell r="C1228">
            <v>16640</v>
          </cell>
          <cell r="D1228" t="str">
            <v>16640</v>
          </cell>
          <cell r="E1228" t="str">
            <v>T2 - OPERATIOINS AND MAINTENANCE - 2 PRXXX</v>
          </cell>
          <cell r="F1228" t="str">
            <v>Electric Operations</v>
          </cell>
          <cell r="G1228" t="str">
            <v>OLD T2 - OPERATIONS AND MAINTENANCE - 2 PRXXX</v>
          </cell>
          <cell r="H1228" t="str">
            <v>120</v>
          </cell>
          <cell r="I1228" t="str">
            <v>CI</v>
          </cell>
          <cell r="J1228">
            <v>10129.26</v>
          </cell>
        </row>
        <row r="1229">
          <cell r="A1229" t="str">
            <v>CAP</v>
          </cell>
          <cell r="B1229" t="str">
            <v>Driscoll,Daniel C</v>
          </cell>
          <cell r="C1229">
            <v>16640</v>
          </cell>
          <cell r="D1229" t="str">
            <v>16640</v>
          </cell>
          <cell r="E1229" t="str">
            <v>T2 - OPERATIONS AND MAINTENANCE - 2 PRXXX</v>
          </cell>
          <cell r="F1229" t="str">
            <v>Electric Operations</v>
          </cell>
          <cell r="G1229" t="str">
            <v>OLD T2 - OPERATIONS AND MAINTENANCE - 2 PRXXX</v>
          </cell>
          <cell r="H1229" t="str">
            <v>120</v>
          </cell>
          <cell r="I1229" t="str">
            <v>CI</v>
          </cell>
          <cell r="K1229">
            <v>7031.5</v>
          </cell>
        </row>
        <row r="1230">
          <cell r="A1230" t="str">
            <v>CAP</v>
          </cell>
          <cell r="B1230" t="str">
            <v>Driscoll,Daniel C</v>
          </cell>
          <cell r="C1230">
            <v>16640</v>
          </cell>
          <cell r="D1230" t="str">
            <v>16640</v>
          </cell>
          <cell r="E1230" t="str">
            <v>OLD T2 - OPERATIONS AND MAINTENANCE - 2 PRXXX</v>
          </cell>
          <cell r="F1230" t="str">
            <v>Electric Operations</v>
          </cell>
          <cell r="G1230" t="str">
            <v>OLD T2 - OPERATIONS AND MAINTENANCE - 2 PRXXX</v>
          </cell>
          <cell r="H1230" t="str">
            <v>120</v>
          </cell>
          <cell r="I1230" t="str">
            <v>CL</v>
          </cell>
          <cell r="L1230">
            <v>7386.18</v>
          </cell>
        </row>
        <row r="1231">
          <cell r="A1231" t="str">
            <v>CAP</v>
          </cell>
          <cell r="B1231" t="str">
            <v>Driscoll,Daniel C</v>
          </cell>
          <cell r="C1231">
            <v>16640</v>
          </cell>
          <cell r="D1231" t="str">
            <v>16640</v>
          </cell>
          <cell r="E1231" t="str">
            <v>T2 - OPERATIOINS AND MAINTENANCE - 2 PRXXX</v>
          </cell>
          <cell r="F1231" t="str">
            <v>Electric Operations</v>
          </cell>
          <cell r="G1231" t="str">
            <v>OLD T2 - OPERATIONS AND MAINTENANCE - 2 PRXXX</v>
          </cell>
          <cell r="H1231" t="str">
            <v>120</v>
          </cell>
          <cell r="I1231" t="str">
            <v>CL</v>
          </cell>
          <cell r="J1231">
            <v>62678.99</v>
          </cell>
        </row>
        <row r="1232">
          <cell r="A1232" t="str">
            <v>CAP</v>
          </cell>
          <cell r="B1232" t="str">
            <v>Driscoll,Daniel C</v>
          </cell>
          <cell r="C1232">
            <v>16640</v>
          </cell>
          <cell r="D1232" t="str">
            <v>16640</v>
          </cell>
          <cell r="E1232" t="str">
            <v>T2 - OPERATIONS AND MAINTENANCE - 2 PRXXX</v>
          </cell>
          <cell r="F1232" t="str">
            <v>Electric Operations</v>
          </cell>
          <cell r="G1232" t="str">
            <v>OLD T2 - OPERATIONS AND MAINTENANCE - 2 PRXXX</v>
          </cell>
          <cell r="H1232" t="str">
            <v>120</v>
          </cell>
          <cell r="I1232" t="str">
            <v>CL</v>
          </cell>
          <cell r="K1232">
            <v>1275.56</v>
          </cell>
        </row>
        <row r="1233">
          <cell r="A1233" t="str">
            <v>CAP</v>
          </cell>
          <cell r="B1233" t="str">
            <v>Driscoll,Daniel C</v>
          </cell>
          <cell r="C1233">
            <v>16640</v>
          </cell>
          <cell r="D1233" t="str">
            <v>16640</v>
          </cell>
          <cell r="E1233" t="str">
            <v>OLD T2 - OPERATIONS AND MAINTENANCE - 2 PRXXX</v>
          </cell>
          <cell r="F1233" t="str">
            <v>Electric Operations</v>
          </cell>
          <cell r="G1233" t="str">
            <v>OLD T2 - OPERATIONS AND MAINTENANCE - 2 PRXXX</v>
          </cell>
          <cell r="H1233" t="str">
            <v>120</v>
          </cell>
          <cell r="I1233" t="str">
            <v>CM</v>
          </cell>
          <cell r="L1233">
            <v>15331.16</v>
          </cell>
          <cell r="M1233">
            <v>275.2</v>
          </cell>
        </row>
        <row r="1234">
          <cell r="A1234" t="str">
            <v>CAP</v>
          </cell>
          <cell r="B1234" t="str">
            <v>Driscoll,Daniel C</v>
          </cell>
          <cell r="C1234">
            <v>16640</v>
          </cell>
          <cell r="D1234" t="str">
            <v>16640</v>
          </cell>
          <cell r="E1234" t="str">
            <v>T2 - OPERATIOINS AND MAINTENANCE - 2 PRXXX</v>
          </cell>
          <cell r="F1234" t="str">
            <v>Electric Operations</v>
          </cell>
          <cell r="G1234" t="str">
            <v>OLD T2 - OPERATIONS AND MAINTENANCE - 2 PRXXX</v>
          </cell>
          <cell r="H1234" t="str">
            <v>120</v>
          </cell>
          <cell r="I1234" t="str">
            <v>CM</v>
          </cell>
          <cell r="J1234">
            <v>-131560.69</v>
          </cell>
        </row>
        <row r="1235">
          <cell r="A1235" t="str">
            <v>CAP</v>
          </cell>
          <cell r="B1235" t="str">
            <v>Driscoll,Daniel C</v>
          </cell>
          <cell r="C1235">
            <v>16640</v>
          </cell>
          <cell r="D1235" t="str">
            <v>16640</v>
          </cell>
          <cell r="E1235" t="str">
            <v>T2 - OPERATIONS AND MAINTENANCE - 2 PRXXX</v>
          </cell>
          <cell r="F1235" t="str">
            <v>Electric Operations</v>
          </cell>
          <cell r="G1235" t="str">
            <v>OLD T2 - OPERATIONS AND MAINTENANCE - 2 PRXXX</v>
          </cell>
          <cell r="H1235" t="str">
            <v>120</v>
          </cell>
          <cell r="I1235" t="str">
            <v>CM</v>
          </cell>
          <cell r="K1235">
            <v>10866</v>
          </cell>
        </row>
        <row r="1236">
          <cell r="A1236" t="str">
            <v>CAP</v>
          </cell>
          <cell r="B1236" t="str">
            <v>Driscoll,Daniel C</v>
          </cell>
          <cell r="C1236">
            <v>16640</v>
          </cell>
          <cell r="D1236" t="str">
            <v>16640</v>
          </cell>
          <cell r="E1236" t="str">
            <v>T2 - OPERATIOINS AND MAINTENANCE - 2 PRXXX</v>
          </cell>
          <cell r="F1236" t="str">
            <v>Electric Operations</v>
          </cell>
          <cell r="G1236" t="str">
            <v>OLD T2 - OPERATIONS AND MAINTENANCE - 2 PRXXX</v>
          </cell>
          <cell r="H1236" t="str">
            <v>120</v>
          </cell>
          <cell r="I1236" t="str">
            <v>CO</v>
          </cell>
          <cell r="J1236">
            <v>-4202</v>
          </cell>
        </row>
        <row r="1237">
          <cell r="A1237" t="str">
            <v>CAP</v>
          </cell>
          <cell r="B1237" t="str">
            <v>Driscoll,Daniel C</v>
          </cell>
          <cell r="C1237">
            <v>16640</v>
          </cell>
          <cell r="D1237" t="str">
            <v>16640</v>
          </cell>
          <cell r="E1237" t="str">
            <v>OLD T2 - OPERATIONS AND MAINTENANCE - 2 PRXXX</v>
          </cell>
          <cell r="F1237" t="str">
            <v>Electric Operations</v>
          </cell>
          <cell r="G1237" t="str">
            <v>OLD T2 - OPERATIONS AND MAINTENANCE - 2 PRXXX</v>
          </cell>
          <cell r="H1237" t="str">
            <v>120</v>
          </cell>
          <cell r="I1237" t="str">
            <v>CT</v>
          </cell>
          <cell r="L1237">
            <v>4018.53</v>
          </cell>
        </row>
        <row r="1238">
          <cell r="A1238" t="str">
            <v>CAP</v>
          </cell>
          <cell r="B1238" t="str">
            <v>Driscoll,Daniel C</v>
          </cell>
          <cell r="C1238">
            <v>16640</v>
          </cell>
          <cell r="D1238" t="str">
            <v>16640</v>
          </cell>
          <cell r="E1238" t="str">
            <v>T2 - OPERATIOINS AND MAINTENANCE - 2 PRXXX</v>
          </cell>
          <cell r="F1238" t="str">
            <v>Electric Operations</v>
          </cell>
          <cell r="G1238" t="str">
            <v>OLD T2 - OPERATIONS AND MAINTENANCE - 2 PRXXX</v>
          </cell>
          <cell r="H1238" t="str">
            <v>120</v>
          </cell>
          <cell r="I1238" t="str">
            <v>CT</v>
          </cell>
          <cell r="J1238">
            <v>41827.919999999998</v>
          </cell>
        </row>
        <row r="1239">
          <cell r="A1239" t="str">
            <v>CAP</v>
          </cell>
          <cell r="B1239" t="str">
            <v>Driscoll,Daniel C</v>
          </cell>
          <cell r="C1239">
            <v>16640</v>
          </cell>
          <cell r="D1239" t="str">
            <v>16640</v>
          </cell>
          <cell r="E1239" t="str">
            <v>T2 - OPERATIONS AND MAINTENANCE - 2 PRXXX</v>
          </cell>
          <cell r="F1239" t="str">
            <v>Electric Operations</v>
          </cell>
          <cell r="G1239" t="str">
            <v>OLD T2 - OPERATIONS AND MAINTENANCE - 2 PRXXX</v>
          </cell>
          <cell r="H1239" t="str">
            <v>120</v>
          </cell>
          <cell r="I1239" t="str">
            <v>CT</v>
          </cell>
          <cell r="K1239">
            <v>1016.33</v>
          </cell>
        </row>
        <row r="1240">
          <cell r="A1240" t="str">
            <v>O&amp;M</v>
          </cell>
          <cell r="B1240" t="str">
            <v>Driscoll,Daniel C</v>
          </cell>
          <cell r="C1240">
            <v>16640</v>
          </cell>
          <cell r="D1240" t="str">
            <v>16640</v>
          </cell>
          <cell r="E1240" t="str">
            <v>T2 - OPERATIOINS AND MAINTENANCE - 2 PRXXX</v>
          </cell>
          <cell r="F1240" t="str">
            <v>Electric Operations</v>
          </cell>
          <cell r="G1240" t="str">
            <v>OLD T2 - OPERATIONS AND MAINTENANCE - 2 PRXXX</v>
          </cell>
          <cell r="H1240" t="str">
            <v>120</v>
          </cell>
          <cell r="I1240" t="str">
            <v>IT</v>
          </cell>
          <cell r="J1240">
            <v>165123.14000000001</v>
          </cell>
        </row>
        <row r="1241">
          <cell r="A1241" t="str">
            <v>O&amp;M</v>
          </cell>
          <cell r="B1241" t="str">
            <v>Driscoll,Daniel C</v>
          </cell>
          <cell r="C1241">
            <v>16640</v>
          </cell>
          <cell r="D1241" t="str">
            <v>16640</v>
          </cell>
          <cell r="E1241" t="str">
            <v>T2 - OPERATIONS AND MAINTENANCE - 2 PRXXX</v>
          </cell>
          <cell r="F1241" t="str">
            <v>Electric Operations</v>
          </cell>
          <cell r="G1241" t="str">
            <v>OLD T2 - OPERATIONS AND MAINTENANCE - 2 PRXXX</v>
          </cell>
          <cell r="H1241" t="str">
            <v>120</v>
          </cell>
          <cell r="I1241" t="str">
            <v>IT</v>
          </cell>
          <cell r="K1241">
            <v>-4109.46</v>
          </cell>
        </row>
        <row r="1242">
          <cell r="A1242" t="str">
            <v>O&amp;M</v>
          </cell>
          <cell r="B1242" t="str">
            <v>Driscoll,Daniel C</v>
          </cell>
          <cell r="C1242">
            <v>16640</v>
          </cell>
          <cell r="D1242" t="str">
            <v>16640</v>
          </cell>
          <cell r="E1242" t="str">
            <v>OLD T2 - OPERATIONS AND MAINTENANCE - 2 PRXXX</v>
          </cell>
          <cell r="F1242" t="str">
            <v>Electric Operations</v>
          </cell>
          <cell r="G1242" t="str">
            <v>OLD T2 - OPERATIONS AND MAINTENANCE - 2 PRXXX</v>
          </cell>
          <cell r="H1242" t="str">
            <v>120</v>
          </cell>
          <cell r="I1242" t="str">
            <v>LT</v>
          </cell>
          <cell r="L1242">
            <v>0</v>
          </cell>
          <cell r="M1242">
            <v>280210.95</v>
          </cell>
        </row>
        <row r="1243">
          <cell r="A1243" t="str">
            <v>O&amp;M</v>
          </cell>
          <cell r="B1243" t="str">
            <v>Driscoll,Daniel C</v>
          </cell>
          <cell r="C1243">
            <v>16640</v>
          </cell>
          <cell r="D1243" t="str">
            <v>16640</v>
          </cell>
          <cell r="E1243" t="str">
            <v>T2 - OPERATIOINS AND MAINTENANCE - 2 PRXXX</v>
          </cell>
          <cell r="F1243" t="str">
            <v>Electric Operations</v>
          </cell>
          <cell r="G1243" t="str">
            <v>OLD T2 - OPERATIONS AND MAINTENANCE - 2 PRXXX</v>
          </cell>
          <cell r="H1243" t="str">
            <v>120</v>
          </cell>
          <cell r="I1243" t="str">
            <v>LT</v>
          </cell>
          <cell r="J1243">
            <v>160478.85</v>
          </cell>
          <cell r="M1243">
            <v>66985.289999999994</v>
          </cell>
        </row>
        <row r="1244">
          <cell r="A1244" t="str">
            <v>O&amp;M</v>
          </cell>
          <cell r="B1244" t="str">
            <v>Driscoll,Daniel C</v>
          </cell>
          <cell r="C1244">
            <v>16640</v>
          </cell>
          <cell r="D1244" t="str">
            <v>16640</v>
          </cell>
          <cell r="E1244" t="str">
            <v>T2 - OPERATIONS AND MAINTENANCE - 2 PRXXX</v>
          </cell>
          <cell r="F1244" t="str">
            <v>Electric Operations</v>
          </cell>
          <cell r="G1244" t="str">
            <v>OLD T2 - OPERATIONS AND MAINTENANCE - 2 PRXXX</v>
          </cell>
          <cell r="H1244" t="str">
            <v>120</v>
          </cell>
          <cell r="I1244" t="str">
            <v>LT</v>
          </cell>
          <cell r="K1244">
            <v>172.63</v>
          </cell>
          <cell r="M1244">
            <v>248.07</v>
          </cell>
        </row>
        <row r="1245">
          <cell r="A1245" t="str">
            <v>O&amp;M</v>
          </cell>
          <cell r="B1245" t="str">
            <v>Driscoll,Daniel C</v>
          </cell>
          <cell r="C1245">
            <v>16640</v>
          </cell>
          <cell r="D1245" t="str">
            <v>16640</v>
          </cell>
          <cell r="E1245" t="str">
            <v>T2 - OPERATIOINS AND MAINTENANCE - 2 PRXXX</v>
          </cell>
          <cell r="F1245" t="str">
            <v>Electric Operations</v>
          </cell>
          <cell r="G1245" t="str">
            <v>OLD T2 - OPERATIONS AND MAINTENANCE - 2 PRXXX</v>
          </cell>
          <cell r="H1245" t="str">
            <v>120</v>
          </cell>
          <cell r="I1245" t="str">
            <v>MT</v>
          </cell>
          <cell r="J1245">
            <v>48296.47</v>
          </cell>
        </row>
        <row r="1246">
          <cell r="A1246" t="str">
            <v>O&amp;M</v>
          </cell>
          <cell r="B1246" t="str">
            <v>Driscoll,Daniel C</v>
          </cell>
          <cell r="C1246">
            <v>16640</v>
          </cell>
          <cell r="D1246" t="str">
            <v>16640</v>
          </cell>
          <cell r="E1246" t="str">
            <v>T2 - OPERATIOINS AND MAINTENANCE - 2 PRXXX</v>
          </cell>
          <cell r="F1246" t="str">
            <v>Electric Operations</v>
          </cell>
          <cell r="G1246" t="str">
            <v>OLD T2 - OPERATIONS AND MAINTENANCE - 2 PRXXX</v>
          </cell>
          <cell r="H1246" t="str">
            <v>120</v>
          </cell>
          <cell r="I1246" t="str">
            <v>OT</v>
          </cell>
          <cell r="J1246">
            <v>-514776.88</v>
          </cell>
        </row>
        <row r="1247">
          <cell r="A1247" t="str">
            <v>O&amp;M</v>
          </cell>
          <cell r="B1247" t="str">
            <v>Driscoll,Daniel C</v>
          </cell>
          <cell r="C1247">
            <v>16640</v>
          </cell>
          <cell r="D1247" t="str">
            <v>16640</v>
          </cell>
          <cell r="E1247" t="str">
            <v>OLD T2 - OPERATIONS AND MAINTENANCE - 2 PRXXX</v>
          </cell>
          <cell r="F1247" t="str">
            <v>Electric Operations</v>
          </cell>
          <cell r="G1247" t="str">
            <v>OLD T2 - OPERATIONS AND MAINTENANCE - 2 PRXXX</v>
          </cell>
          <cell r="H1247" t="str">
            <v>120</v>
          </cell>
          <cell r="I1247" t="str">
            <v>TT</v>
          </cell>
          <cell r="L1247">
            <v>1296.08</v>
          </cell>
        </row>
        <row r="1248">
          <cell r="A1248" t="str">
            <v>O&amp;M</v>
          </cell>
          <cell r="B1248" t="str">
            <v>Driscoll,Daniel C</v>
          </cell>
          <cell r="C1248">
            <v>16640</v>
          </cell>
          <cell r="D1248" t="str">
            <v>16640</v>
          </cell>
          <cell r="E1248" t="str">
            <v>T2 - OPERATIOINS AND MAINTENANCE - 2 PRXXX</v>
          </cell>
          <cell r="F1248" t="str">
            <v>Electric Operations</v>
          </cell>
          <cell r="G1248" t="str">
            <v>OLD T2 - OPERATIONS AND MAINTENANCE - 2 PRXXX</v>
          </cell>
          <cell r="H1248" t="str">
            <v>120</v>
          </cell>
          <cell r="I1248" t="str">
            <v>TT</v>
          </cell>
          <cell r="J1248">
            <v>151716.35999999999</v>
          </cell>
        </row>
        <row r="1249">
          <cell r="A1249" t="str">
            <v>O&amp;M</v>
          </cell>
          <cell r="B1249" t="str">
            <v>Driscoll,Daniel C</v>
          </cell>
          <cell r="C1249">
            <v>16640</v>
          </cell>
          <cell r="D1249" t="str">
            <v>16640</v>
          </cell>
          <cell r="E1249" t="str">
            <v>T2 - OPERATIONS AND MAINTENANCE - 2 PRXXX</v>
          </cell>
          <cell r="F1249" t="str">
            <v>Electric Operations</v>
          </cell>
          <cell r="G1249" t="str">
            <v>OLD T2 - OPERATIONS AND MAINTENANCE - 2 PRXXX</v>
          </cell>
          <cell r="H1249" t="str">
            <v>120</v>
          </cell>
          <cell r="I1249" t="str">
            <v>TT</v>
          </cell>
          <cell r="K1249">
            <v>567.04999999999995</v>
          </cell>
        </row>
        <row r="1250">
          <cell r="A1250" t="str">
            <v>O&amp;M</v>
          </cell>
          <cell r="B1250" t="str">
            <v>Driscoll,Daniel C</v>
          </cell>
          <cell r="C1250">
            <v>16650</v>
          </cell>
          <cell r="D1250" t="str">
            <v>16650</v>
          </cell>
          <cell r="E1250" t="str">
            <v>OLD T3 - OPERATIONS AND MAINTENANCE - 3 PRXXX</v>
          </cell>
          <cell r="F1250" t="str">
            <v>Electric Operations</v>
          </cell>
          <cell r="G1250" t="str">
            <v>OLD T3 - OPERATIONS AND MAINTENANCE - 3 PRXXX</v>
          </cell>
          <cell r="H1250" t="str">
            <v>120</v>
          </cell>
          <cell r="I1250" t="str">
            <v>BT</v>
          </cell>
          <cell r="L1250">
            <v>-0.09</v>
          </cell>
        </row>
        <row r="1251">
          <cell r="A1251" t="str">
            <v>O&amp;M</v>
          </cell>
          <cell r="B1251" t="str">
            <v>Driscoll,Daniel C</v>
          </cell>
          <cell r="C1251">
            <v>16650</v>
          </cell>
          <cell r="D1251" t="str">
            <v>16650</v>
          </cell>
          <cell r="E1251" t="str">
            <v>T3 - OPERATIONS AND MAINTENANCE - 3 PRXXX</v>
          </cell>
          <cell r="F1251" t="str">
            <v>Electric Operations</v>
          </cell>
          <cell r="G1251" t="str">
            <v>OLD T3 - OPERATIONS AND MAINTENANCE - 3 PRXXX</v>
          </cell>
          <cell r="H1251" t="str">
            <v>120</v>
          </cell>
          <cell r="I1251" t="str">
            <v>BT</v>
          </cell>
          <cell r="J1251">
            <v>12448.17</v>
          </cell>
          <cell r="K1251">
            <v>-5177.84</v>
          </cell>
        </row>
        <row r="1252">
          <cell r="A1252" t="str">
            <v>CAP</v>
          </cell>
          <cell r="B1252" t="str">
            <v>Driscoll,Daniel C</v>
          </cell>
          <cell r="C1252">
            <v>16650</v>
          </cell>
          <cell r="D1252" t="str">
            <v>16650</v>
          </cell>
          <cell r="E1252" t="str">
            <v>OLD T3 - OPERATIONS AND MAINTENANCE - 3 PRXXX</v>
          </cell>
          <cell r="F1252" t="str">
            <v>Electric Operations</v>
          </cell>
          <cell r="G1252" t="str">
            <v>OLD T3 - OPERATIONS AND MAINTENANCE - 3 PRXXX</v>
          </cell>
          <cell r="H1252" t="str">
            <v>120</v>
          </cell>
          <cell r="I1252" t="str">
            <v>CB</v>
          </cell>
          <cell r="L1252">
            <v>2267.2399999999998</v>
          </cell>
        </row>
        <row r="1253">
          <cell r="A1253" t="str">
            <v>CAP</v>
          </cell>
          <cell r="B1253" t="str">
            <v>Driscoll,Daniel C</v>
          </cell>
          <cell r="C1253">
            <v>16650</v>
          </cell>
          <cell r="D1253" t="str">
            <v>16650</v>
          </cell>
          <cell r="E1253" t="str">
            <v>T3 - OPERATIONS AND MAINTENANCE - 3 PRXXX</v>
          </cell>
          <cell r="F1253" t="str">
            <v>Electric Operations</v>
          </cell>
          <cell r="G1253" t="str">
            <v>OLD T3 - OPERATIONS AND MAINTENANCE - 3 PRXXX</v>
          </cell>
          <cell r="H1253" t="str">
            <v>120</v>
          </cell>
          <cell r="I1253" t="str">
            <v>CB</v>
          </cell>
          <cell r="J1253">
            <v>32806.949999999997</v>
          </cell>
          <cell r="K1253">
            <v>804.98</v>
          </cell>
          <cell r="M1253">
            <v>55794.22</v>
          </cell>
        </row>
        <row r="1254">
          <cell r="A1254" t="str">
            <v>CAP</v>
          </cell>
          <cell r="B1254" t="str">
            <v>Driscoll,Daniel C</v>
          </cell>
          <cell r="C1254">
            <v>16650</v>
          </cell>
          <cell r="D1254" t="str">
            <v>16650</v>
          </cell>
          <cell r="E1254" t="str">
            <v>OLD T3 - OPERATIONS AND MAINTENANCE - 3 PRXXX</v>
          </cell>
          <cell r="F1254" t="str">
            <v>Electric Operations</v>
          </cell>
          <cell r="G1254" t="str">
            <v>OLD T3 - OPERATIONS AND MAINTENANCE - 3 PRXXX</v>
          </cell>
          <cell r="H1254" t="str">
            <v>120</v>
          </cell>
          <cell r="I1254" t="str">
            <v>CI</v>
          </cell>
          <cell r="L1254">
            <v>632.03</v>
          </cell>
          <cell r="M1254">
            <v>-77250</v>
          </cell>
        </row>
        <row r="1255">
          <cell r="A1255" t="str">
            <v>CAP</v>
          </cell>
          <cell r="B1255" t="str">
            <v>Driscoll,Daniel C</v>
          </cell>
          <cell r="C1255">
            <v>16650</v>
          </cell>
          <cell r="D1255" t="str">
            <v>16650</v>
          </cell>
          <cell r="E1255" t="str">
            <v>T3 - OPERATIONS AND MAINTENANCE - 3 PRXXX</v>
          </cell>
          <cell r="F1255" t="str">
            <v>Electric Operations</v>
          </cell>
          <cell r="G1255" t="str">
            <v>OLD T3 - OPERATIONS AND MAINTENANCE - 3 PRXXX</v>
          </cell>
          <cell r="H1255" t="str">
            <v>120</v>
          </cell>
          <cell r="I1255" t="str">
            <v>CI</v>
          </cell>
          <cell r="J1255">
            <v>627242.46</v>
          </cell>
          <cell r="K1255">
            <v>441.1</v>
          </cell>
          <cell r="M1255">
            <v>79005</v>
          </cell>
        </row>
        <row r="1256">
          <cell r="A1256" t="str">
            <v>CAP</v>
          </cell>
          <cell r="B1256" t="str">
            <v>Driscoll,Daniel C</v>
          </cell>
          <cell r="C1256">
            <v>16650</v>
          </cell>
          <cell r="D1256" t="str">
            <v>16650</v>
          </cell>
          <cell r="E1256" t="str">
            <v>OLD T3 - OPERATIONS AND MAINTENANCE - 3 PRXXX</v>
          </cell>
          <cell r="F1256" t="str">
            <v>Electric Operations</v>
          </cell>
          <cell r="G1256" t="str">
            <v>OLD T3 - OPERATIONS AND MAINTENANCE - 3 PRXXX</v>
          </cell>
          <cell r="H1256" t="str">
            <v>120</v>
          </cell>
          <cell r="I1256" t="str">
            <v>CL</v>
          </cell>
          <cell r="L1256">
            <v>5154.71</v>
          </cell>
        </row>
        <row r="1257">
          <cell r="A1257" t="str">
            <v>CAP</v>
          </cell>
          <cell r="B1257" t="str">
            <v>Driscoll,Daniel C</v>
          </cell>
          <cell r="C1257">
            <v>16650</v>
          </cell>
          <cell r="D1257" t="str">
            <v>16650</v>
          </cell>
          <cell r="E1257" t="str">
            <v>T3 - OPERATIONS AND MAINTENANCE - 3 PRXXX</v>
          </cell>
          <cell r="F1257" t="str">
            <v>Electric Operations</v>
          </cell>
          <cell r="G1257" t="str">
            <v>OLD T3 - OPERATIONS AND MAINTENANCE - 3 PRXXX</v>
          </cell>
          <cell r="H1257" t="str">
            <v>120</v>
          </cell>
          <cell r="I1257" t="str">
            <v>CL</v>
          </cell>
          <cell r="J1257">
            <v>74891.740000000005</v>
          </cell>
          <cell r="K1257">
            <v>1829.52</v>
          </cell>
        </row>
        <row r="1258">
          <cell r="A1258" t="str">
            <v>CAP</v>
          </cell>
          <cell r="B1258" t="str">
            <v>Driscoll,Daniel C</v>
          </cell>
          <cell r="C1258">
            <v>16650</v>
          </cell>
          <cell r="D1258" t="str">
            <v>16650</v>
          </cell>
          <cell r="E1258" t="str">
            <v>OLD T3 - OPERATIONS AND MAINTENANCE - 3 PRXXX</v>
          </cell>
          <cell r="F1258" t="str">
            <v>Electric Operations</v>
          </cell>
          <cell r="G1258" t="str">
            <v>OLD T3 - OPERATIONS AND MAINTENANCE - 3 PRXXX</v>
          </cell>
          <cell r="H1258" t="str">
            <v>120</v>
          </cell>
          <cell r="I1258" t="str">
            <v>CM</v>
          </cell>
          <cell r="L1258">
            <v>7327.45</v>
          </cell>
        </row>
        <row r="1259">
          <cell r="A1259" t="str">
            <v>CAP</v>
          </cell>
          <cell r="B1259" t="str">
            <v>Driscoll,Daniel C</v>
          </cell>
          <cell r="C1259">
            <v>16650</v>
          </cell>
          <cell r="D1259" t="str">
            <v>16650</v>
          </cell>
          <cell r="E1259" t="str">
            <v>T3 - OPERATIONS AND MAINTENANCE - 3 PRXXX</v>
          </cell>
          <cell r="F1259" t="str">
            <v>Electric Operations</v>
          </cell>
          <cell r="G1259" t="str">
            <v>OLD T3 - OPERATIONS AND MAINTENANCE - 3 PRXXX</v>
          </cell>
          <cell r="H1259" t="str">
            <v>120</v>
          </cell>
          <cell r="I1259" t="str">
            <v>CM</v>
          </cell>
          <cell r="J1259">
            <v>128224.38</v>
          </cell>
          <cell r="K1259">
            <v>6778.82</v>
          </cell>
        </row>
        <row r="1260">
          <cell r="A1260" t="str">
            <v>CAP</v>
          </cell>
          <cell r="B1260" t="str">
            <v>Driscoll,Daniel C</v>
          </cell>
          <cell r="C1260">
            <v>16650</v>
          </cell>
          <cell r="D1260" t="str">
            <v>16650</v>
          </cell>
          <cell r="E1260" t="str">
            <v>OLD T3 - OPERATIONS AND MAINTENANCE - 3 PRXXX</v>
          </cell>
          <cell r="F1260" t="str">
            <v>Electric Operations</v>
          </cell>
          <cell r="G1260" t="str">
            <v>OLD T3 - OPERATIONS AND MAINTENANCE - 3 PRXXX</v>
          </cell>
          <cell r="H1260" t="str">
            <v>120</v>
          </cell>
          <cell r="I1260" t="str">
            <v>CT</v>
          </cell>
          <cell r="L1260">
            <v>2141.71</v>
          </cell>
        </row>
        <row r="1261">
          <cell r="A1261" t="str">
            <v>CAP</v>
          </cell>
          <cell r="B1261" t="str">
            <v>Driscoll,Daniel C</v>
          </cell>
          <cell r="C1261">
            <v>16650</v>
          </cell>
          <cell r="D1261" t="str">
            <v>16650</v>
          </cell>
          <cell r="E1261" t="str">
            <v>T3 - OPERATIONS AND MAINTENANCE - 3 PRXXX</v>
          </cell>
          <cell r="F1261" t="str">
            <v>Electric Operations</v>
          </cell>
          <cell r="G1261" t="str">
            <v>OLD T3 - OPERATIONS AND MAINTENANCE - 3 PRXXX</v>
          </cell>
          <cell r="H1261" t="str">
            <v>120</v>
          </cell>
          <cell r="I1261" t="str">
            <v>CT</v>
          </cell>
          <cell r="J1261">
            <v>55461</v>
          </cell>
          <cell r="K1261">
            <v>0</v>
          </cell>
        </row>
        <row r="1262">
          <cell r="A1262" t="str">
            <v>O&amp;M</v>
          </cell>
          <cell r="B1262" t="str">
            <v>Driscoll,Daniel C</v>
          </cell>
          <cell r="C1262">
            <v>16650</v>
          </cell>
          <cell r="D1262" t="str">
            <v>16650</v>
          </cell>
          <cell r="E1262" t="str">
            <v>OLD T3 - OPERATIONS AND MAINTENANCE - 3 PRXXX</v>
          </cell>
          <cell r="F1262" t="str">
            <v>Electric Operations</v>
          </cell>
          <cell r="G1262" t="str">
            <v>OLD T3 - OPERATIONS AND MAINTENANCE - 3 PRXXX</v>
          </cell>
          <cell r="H1262" t="str">
            <v>120</v>
          </cell>
          <cell r="I1262" t="str">
            <v>IT</v>
          </cell>
          <cell r="L1262">
            <v>-1217.0999999999999</v>
          </cell>
        </row>
        <row r="1263">
          <cell r="A1263" t="str">
            <v>O&amp;M</v>
          </cell>
          <cell r="B1263" t="str">
            <v>Driscoll,Daniel C</v>
          </cell>
          <cell r="C1263">
            <v>16650</v>
          </cell>
          <cell r="D1263" t="str">
            <v>16650</v>
          </cell>
          <cell r="E1263" t="str">
            <v>T3 - OPERATIONS AND MAINTENANCE - 3 PRXXX</v>
          </cell>
          <cell r="F1263" t="str">
            <v>Electric Operations</v>
          </cell>
          <cell r="G1263" t="str">
            <v>OLD T3 - OPERATIONS AND MAINTENANCE - 3 PRXXX</v>
          </cell>
          <cell r="H1263" t="str">
            <v>120</v>
          </cell>
          <cell r="I1263" t="str">
            <v>IT</v>
          </cell>
          <cell r="J1263">
            <v>147117.47</v>
          </cell>
          <cell r="K1263">
            <v>-9795.75</v>
          </cell>
        </row>
        <row r="1264">
          <cell r="A1264" t="str">
            <v>O&amp;M</v>
          </cell>
          <cell r="B1264" t="str">
            <v>Driscoll,Daniel C</v>
          </cell>
          <cell r="C1264">
            <v>16650</v>
          </cell>
          <cell r="D1264" t="str">
            <v>16650</v>
          </cell>
          <cell r="E1264" t="str">
            <v>OLD T3 - OPERATIONS AND MAINTENANCE - 3 PRXXX</v>
          </cell>
          <cell r="F1264" t="str">
            <v>Electric Operations</v>
          </cell>
          <cell r="G1264" t="str">
            <v>OLD T3 - OPERATIONS AND MAINTENANCE - 3 PRXXX</v>
          </cell>
          <cell r="H1264" t="str">
            <v>120</v>
          </cell>
          <cell r="I1264" t="str">
            <v>LT</v>
          </cell>
          <cell r="L1264">
            <v>0</v>
          </cell>
          <cell r="M1264">
            <v>-16906.71</v>
          </cell>
        </row>
        <row r="1265">
          <cell r="A1265" t="str">
            <v>O&amp;M</v>
          </cell>
          <cell r="B1265" t="str">
            <v>Driscoll,Daniel C</v>
          </cell>
          <cell r="C1265">
            <v>16650</v>
          </cell>
          <cell r="D1265" t="str">
            <v>16650</v>
          </cell>
          <cell r="E1265" t="str">
            <v>T3 - OPERATIONS AND MAINTENANCE - 3 PRXXX</v>
          </cell>
          <cell r="F1265" t="str">
            <v>Electric Operations</v>
          </cell>
          <cell r="G1265" t="str">
            <v>OLD T3 - OPERATIONS AND MAINTENANCE - 3 PRXXX</v>
          </cell>
          <cell r="H1265" t="str">
            <v>120</v>
          </cell>
          <cell r="I1265" t="str">
            <v>LT</v>
          </cell>
          <cell r="J1265">
            <v>307796.21000000002</v>
          </cell>
          <cell r="K1265">
            <v>2756.5</v>
          </cell>
          <cell r="M1265">
            <v>11248.48</v>
          </cell>
        </row>
        <row r="1266">
          <cell r="A1266" t="str">
            <v>O&amp;M</v>
          </cell>
          <cell r="B1266" t="str">
            <v>Driscoll,Daniel C</v>
          </cell>
          <cell r="C1266">
            <v>16650</v>
          </cell>
          <cell r="D1266" t="str">
            <v>16650</v>
          </cell>
          <cell r="E1266" t="str">
            <v>OLD T3 - OPERATIONS AND MAINTENANCE - 3 PRXXX</v>
          </cell>
          <cell r="F1266" t="str">
            <v>Electric Operations</v>
          </cell>
          <cell r="G1266" t="str">
            <v>OLD T3 - OPERATIONS AND MAINTENANCE - 3 PRXXX</v>
          </cell>
          <cell r="H1266" t="str">
            <v>120</v>
          </cell>
          <cell r="I1266" t="str">
            <v>MT</v>
          </cell>
          <cell r="L1266">
            <v>3686.7</v>
          </cell>
        </row>
        <row r="1267">
          <cell r="A1267" t="str">
            <v>O&amp;M</v>
          </cell>
          <cell r="B1267" t="str">
            <v>Driscoll,Daniel C</v>
          </cell>
          <cell r="C1267">
            <v>16650</v>
          </cell>
          <cell r="D1267" t="str">
            <v>16650</v>
          </cell>
          <cell r="E1267" t="str">
            <v>T3 - OPERATIONS AND MAINTENANCE - 3 PRXXX</v>
          </cell>
          <cell r="F1267" t="str">
            <v>Electric Operations</v>
          </cell>
          <cell r="G1267" t="str">
            <v>OLD T3 - OPERATIONS AND MAINTENANCE - 3 PRXXX</v>
          </cell>
          <cell r="H1267" t="str">
            <v>120</v>
          </cell>
          <cell r="I1267" t="str">
            <v>MT</v>
          </cell>
          <cell r="J1267">
            <v>125126.95</v>
          </cell>
          <cell r="K1267">
            <v>51997.33</v>
          </cell>
        </row>
        <row r="1268">
          <cell r="A1268" t="str">
            <v>O&amp;M</v>
          </cell>
          <cell r="B1268" t="str">
            <v>Driscoll,Daniel C</v>
          </cell>
          <cell r="C1268">
            <v>16650</v>
          </cell>
          <cell r="D1268" t="str">
            <v>16650</v>
          </cell>
          <cell r="E1268" t="str">
            <v>T3 - OPERATIONS AND MAINTENANCE - 3 PRXXX</v>
          </cell>
          <cell r="F1268" t="str">
            <v>Electric Operations</v>
          </cell>
          <cell r="G1268" t="str">
            <v>OLD T3 - OPERATIONS AND MAINTENANCE - 3 PRXXX</v>
          </cell>
          <cell r="H1268" t="str">
            <v>120</v>
          </cell>
          <cell r="I1268" t="str">
            <v>OT</v>
          </cell>
          <cell r="J1268">
            <v>-703469.06</v>
          </cell>
          <cell r="K1268">
            <v>229.05</v>
          </cell>
        </row>
        <row r="1269">
          <cell r="A1269" t="str">
            <v>O&amp;M</v>
          </cell>
          <cell r="B1269" t="str">
            <v>Driscoll,Daniel C</v>
          </cell>
          <cell r="C1269">
            <v>16650</v>
          </cell>
          <cell r="D1269" t="str">
            <v>16650</v>
          </cell>
          <cell r="E1269" t="str">
            <v>OLD T3 - OPERATIONS AND MAINTENANCE - 3 PRXXX</v>
          </cell>
          <cell r="F1269" t="str">
            <v>Electric Operations</v>
          </cell>
          <cell r="G1269" t="str">
            <v>OLD T3 - OPERATIONS AND MAINTENANCE - 3 PRXXX</v>
          </cell>
          <cell r="H1269" t="str">
            <v>120</v>
          </cell>
          <cell r="I1269" t="str">
            <v>TT</v>
          </cell>
          <cell r="L1269">
            <v>1066.4000000000001</v>
          </cell>
        </row>
        <row r="1270">
          <cell r="A1270" t="str">
            <v>O&amp;M</v>
          </cell>
          <cell r="B1270" t="str">
            <v>Driscoll,Daniel C</v>
          </cell>
          <cell r="C1270">
            <v>16650</v>
          </cell>
          <cell r="D1270" t="str">
            <v>16650</v>
          </cell>
          <cell r="E1270" t="str">
            <v>T3 - OPERATIONS AND MAINTENANCE - 3 PRXXX</v>
          </cell>
          <cell r="F1270" t="str">
            <v>Electric Operations</v>
          </cell>
          <cell r="G1270" t="str">
            <v>OLD T3 - OPERATIONS AND MAINTENANCE - 3 PRXXX</v>
          </cell>
          <cell r="H1270" t="str">
            <v>120</v>
          </cell>
          <cell r="I1270" t="str">
            <v>TT</v>
          </cell>
          <cell r="J1270">
            <v>127047.71</v>
          </cell>
          <cell r="K1270">
            <v>56.2</v>
          </cell>
        </row>
        <row r="1271">
          <cell r="A1271" t="str">
            <v>O&amp;M</v>
          </cell>
          <cell r="B1271" t="str">
            <v>Boudreau, Donald M</v>
          </cell>
          <cell r="C1271">
            <v>16660</v>
          </cell>
          <cell r="D1271" t="str">
            <v>16660</v>
          </cell>
          <cell r="E1271" t="str">
            <v>Electric Services Central / West</v>
          </cell>
          <cell r="F1271" t="str">
            <v>Electric Operations</v>
          </cell>
          <cell r="G1271" t="str">
            <v>Electric Services Central / West</v>
          </cell>
          <cell r="H1271" t="str">
            <v>120</v>
          </cell>
          <cell r="I1271" t="str">
            <v>BT</v>
          </cell>
          <cell r="L1271">
            <v>2181910.42</v>
          </cell>
        </row>
        <row r="1272">
          <cell r="A1272" t="str">
            <v>O&amp;M</v>
          </cell>
          <cell r="B1272" t="str">
            <v>Boudreau, Donald M</v>
          </cell>
          <cell r="C1272">
            <v>16660</v>
          </cell>
          <cell r="D1272" t="str">
            <v>16660</v>
          </cell>
          <cell r="E1272" t="str">
            <v>T5 - Dispatch Mass Ave</v>
          </cell>
          <cell r="F1272" t="str">
            <v>Electric Operations</v>
          </cell>
          <cell r="G1272" t="str">
            <v>Electric Services Central / West</v>
          </cell>
          <cell r="H1272" t="str">
            <v>120</v>
          </cell>
          <cell r="I1272" t="str">
            <v>BT</v>
          </cell>
          <cell r="J1272">
            <v>966972.97</v>
          </cell>
          <cell r="K1272">
            <v>1075073.29</v>
          </cell>
        </row>
        <row r="1273">
          <cell r="A1273" t="str">
            <v>CAP</v>
          </cell>
          <cell r="B1273" t="str">
            <v>Boudreau, Donald M</v>
          </cell>
          <cell r="C1273">
            <v>16660</v>
          </cell>
          <cell r="D1273" t="str">
            <v>16660</v>
          </cell>
          <cell r="E1273" t="str">
            <v>Electric Services Central / West</v>
          </cell>
          <cell r="F1273" t="str">
            <v>Electric Operations</v>
          </cell>
          <cell r="G1273" t="str">
            <v>Electric Services Central / West</v>
          </cell>
          <cell r="H1273" t="str">
            <v>120</v>
          </cell>
          <cell r="I1273" t="str">
            <v>CB</v>
          </cell>
          <cell r="L1273">
            <v>19306.41</v>
          </cell>
          <cell r="M1273">
            <v>7219575.2600000007</v>
          </cell>
        </row>
        <row r="1274">
          <cell r="A1274" t="str">
            <v>CAP</v>
          </cell>
          <cell r="B1274" t="str">
            <v>Boudreau, Donald M</v>
          </cell>
          <cell r="C1274">
            <v>16660</v>
          </cell>
          <cell r="D1274" t="str">
            <v>16660</v>
          </cell>
          <cell r="E1274" t="str">
            <v>T5 - Dispatch Mass Ave</v>
          </cell>
          <cell r="F1274" t="str">
            <v>Electric Operations</v>
          </cell>
          <cell r="G1274" t="str">
            <v>Electric Services Central / West</v>
          </cell>
          <cell r="H1274" t="str">
            <v>120</v>
          </cell>
          <cell r="I1274" t="str">
            <v>CB</v>
          </cell>
          <cell r="K1274">
            <v>84618.59</v>
          </cell>
          <cell r="M1274">
            <v>0</v>
          </cell>
        </row>
        <row r="1275">
          <cell r="A1275" t="str">
            <v>CAP</v>
          </cell>
          <cell r="B1275" t="str">
            <v>Boudreau, Donald M</v>
          </cell>
          <cell r="C1275">
            <v>16660</v>
          </cell>
          <cell r="D1275" t="str">
            <v>16660</v>
          </cell>
          <cell r="E1275" t="str">
            <v>Electric Services Central / West</v>
          </cell>
          <cell r="F1275" t="str">
            <v>Electric Operations</v>
          </cell>
          <cell r="G1275" t="str">
            <v>Electric Services Central / West</v>
          </cell>
          <cell r="H1275" t="str">
            <v>120</v>
          </cell>
          <cell r="I1275" t="str">
            <v>CI</v>
          </cell>
          <cell r="L1275">
            <v>-7983.56</v>
          </cell>
        </row>
        <row r="1276">
          <cell r="A1276" t="str">
            <v>CAP</v>
          </cell>
          <cell r="B1276" t="str">
            <v>Boudreau, Donald M</v>
          </cell>
          <cell r="C1276">
            <v>16660</v>
          </cell>
          <cell r="D1276" t="str">
            <v>16660</v>
          </cell>
          <cell r="E1276" t="str">
            <v>T5 - Dispatch Mass Ave</v>
          </cell>
          <cell r="F1276" t="str">
            <v>Electric Operations</v>
          </cell>
          <cell r="G1276" t="str">
            <v>Electric Services Central / West</v>
          </cell>
          <cell r="H1276" t="str">
            <v>120</v>
          </cell>
          <cell r="I1276" t="str">
            <v>CI</v>
          </cell>
          <cell r="J1276">
            <v>190710.1</v>
          </cell>
          <cell r="K1276">
            <v>820670.96</v>
          </cell>
        </row>
        <row r="1277">
          <cell r="A1277" t="str">
            <v>CAP</v>
          </cell>
          <cell r="B1277" t="str">
            <v>Boudreau, Donald M</v>
          </cell>
          <cell r="C1277">
            <v>16660</v>
          </cell>
          <cell r="D1277" t="str">
            <v>16660</v>
          </cell>
          <cell r="E1277" t="str">
            <v>Electric Services Central / West</v>
          </cell>
          <cell r="F1277" t="str">
            <v>Electric Operations</v>
          </cell>
          <cell r="G1277" t="str">
            <v>Electric Services Central / West</v>
          </cell>
          <cell r="H1277" t="str">
            <v>120</v>
          </cell>
          <cell r="I1277" t="str">
            <v>CL</v>
          </cell>
          <cell r="L1277">
            <v>43886.23</v>
          </cell>
        </row>
        <row r="1278">
          <cell r="A1278" t="str">
            <v>CAP</v>
          </cell>
          <cell r="B1278" t="str">
            <v>Boudreau, Donald M</v>
          </cell>
          <cell r="C1278">
            <v>16660</v>
          </cell>
          <cell r="D1278" t="str">
            <v>16660</v>
          </cell>
          <cell r="E1278" t="str">
            <v>T5 - Dispatch Mass Ave</v>
          </cell>
          <cell r="F1278" t="str">
            <v>Electric Operations</v>
          </cell>
          <cell r="G1278" t="str">
            <v>Electric Services Central / West</v>
          </cell>
          <cell r="H1278" t="str">
            <v>120</v>
          </cell>
          <cell r="I1278" t="str">
            <v>CL</v>
          </cell>
          <cell r="K1278">
            <v>200378.48</v>
          </cell>
        </row>
        <row r="1279">
          <cell r="A1279" t="str">
            <v>CAP</v>
          </cell>
          <cell r="B1279" t="str">
            <v>Boudreau, Donald M</v>
          </cell>
          <cell r="C1279">
            <v>16660</v>
          </cell>
          <cell r="D1279" t="str">
            <v>16660</v>
          </cell>
          <cell r="E1279" t="str">
            <v>Electric Services Central / West</v>
          </cell>
          <cell r="F1279" t="str">
            <v>Electric Operations</v>
          </cell>
          <cell r="G1279" t="str">
            <v>Electric Services Central / West</v>
          </cell>
          <cell r="H1279" t="str">
            <v>120</v>
          </cell>
          <cell r="I1279" t="str">
            <v>CM</v>
          </cell>
          <cell r="L1279">
            <v>-10640</v>
          </cell>
        </row>
        <row r="1280">
          <cell r="A1280" t="str">
            <v>CAP</v>
          </cell>
          <cell r="B1280" t="str">
            <v>Boudreau, Donald M</v>
          </cell>
          <cell r="C1280">
            <v>16660</v>
          </cell>
          <cell r="D1280" t="str">
            <v>16660</v>
          </cell>
          <cell r="E1280" t="str">
            <v>T5 - Dispatch Mass Ave</v>
          </cell>
          <cell r="F1280" t="str">
            <v>Electric Operations</v>
          </cell>
          <cell r="G1280" t="str">
            <v>Electric Services Central / West</v>
          </cell>
          <cell r="H1280" t="str">
            <v>120</v>
          </cell>
          <cell r="I1280" t="str">
            <v>CM</v>
          </cell>
          <cell r="K1280">
            <v>179847</v>
          </cell>
        </row>
        <row r="1281">
          <cell r="A1281" t="str">
            <v>CAP</v>
          </cell>
          <cell r="B1281" t="str">
            <v>Boudreau, Donald M</v>
          </cell>
          <cell r="C1281">
            <v>16660</v>
          </cell>
          <cell r="D1281" t="str">
            <v>16660</v>
          </cell>
          <cell r="E1281" t="str">
            <v>Electric Services Central / West</v>
          </cell>
          <cell r="F1281" t="str">
            <v>Electric Operations</v>
          </cell>
          <cell r="G1281" t="str">
            <v>Electric Services Central / West</v>
          </cell>
          <cell r="H1281" t="str">
            <v>120</v>
          </cell>
          <cell r="I1281" t="str">
            <v>CO</v>
          </cell>
          <cell r="L1281">
            <v>73.489999999999995</v>
          </cell>
        </row>
        <row r="1282">
          <cell r="A1282" t="str">
            <v>CAP</v>
          </cell>
          <cell r="B1282" t="str">
            <v>Boudreau, Donald M</v>
          </cell>
          <cell r="C1282">
            <v>16660</v>
          </cell>
          <cell r="D1282" t="str">
            <v>16660</v>
          </cell>
          <cell r="E1282" t="str">
            <v>Electric Services Central / West</v>
          </cell>
          <cell r="F1282" t="str">
            <v>Electric Operations</v>
          </cell>
          <cell r="G1282" t="str">
            <v>Electric Services Central / West</v>
          </cell>
          <cell r="H1282" t="str">
            <v>120</v>
          </cell>
          <cell r="I1282" t="str">
            <v>CT</v>
          </cell>
          <cell r="L1282">
            <v>40575.68</v>
          </cell>
        </row>
        <row r="1283">
          <cell r="A1283" t="str">
            <v>CAP</v>
          </cell>
          <cell r="B1283" t="str">
            <v>Boudreau, Donald M</v>
          </cell>
          <cell r="C1283">
            <v>16660</v>
          </cell>
          <cell r="D1283" t="str">
            <v>16660</v>
          </cell>
          <cell r="E1283" t="str">
            <v>T5 - Dispatch Mass Ave</v>
          </cell>
          <cell r="F1283" t="str">
            <v>Electric Operations</v>
          </cell>
          <cell r="G1283" t="str">
            <v>Electric Services Central / West</v>
          </cell>
          <cell r="H1283" t="str">
            <v>120</v>
          </cell>
          <cell r="I1283" t="str">
            <v>CT</v>
          </cell>
          <cell r="K1283">
            <v>95508.1</v>
          </cell>
        </row>
        <row r="1284">
          <cell r="A1284" t="str">
            <v>O&amp;M</v>
          </cell>
          <cell r="B1284" t="str">
            <v>Boudreau, Donald M</v>
          </cell>
          <cell r="C1284">
            <v>16660</v>
          </cell>
          <cell r="D1284" t="str">
            <v>16660</v>
          </cell>
          <cell r="E1284" t="str">
            <v>Electric Services Central / West</v>
          </cell>
          <cell r="F1284" t="str">
            <v>Electric Operations</v>
          </cell>
          <cell r="G1284" t="str">
            <v>Electric Services Central / West</v>
          </cell>
          <cell r="H1284" t="str">
            <v>120</v>
          </cell>
          <cell r="I1284" t="str">
            <v>IT</v>
          </cell>
          <cell r="L1284">
            <v>1215802.71</v>
          </cell>
        </row>
        <row r="1285">
          <cell r="A1285" t="str">
            <v>O&amp;M</v>
          </cell>
          <cell r="B1285" t="str">
            <v>Boudreau, Donald M</v>
          </cell>
          <cell r="C1285">
            <v>16660</v>
          </cell>
          <cell r="D1285" t="str">
            <v>16660</v>
          </cell>
          <cell r="E1285" t="str">
            <v>T5 - Dispatch Mass Ave</v>
          </cell>
          <cell r="F1285" t="str">
            <v>Electric Operations</v>
          </cell>
          <cell r="G1285" t="str">
            <v>Electric Services Central / West</v>
          </cell>
          <cell r="H1285" t="str">
            <v>120</v>
          </cell>
          <cell r="I1285" t="str">
            <v>IT</v>
          </cell>
          <cell r="J1285">
            <v>208874.6</v>
          </cell>
          <cell r="K1285">
            <v>197729.84</v>
          </cell>
        </row>
        <row r="1286">
          <cell r="A1286" t="str">
            <v>O&amp;M</v>
          </cell>
          <cell r="B1286" t="str">
            <v>Boudreau, Donald M</v>
          </cell>
          <cell r="C1286">
            <v>16660</v>
          </cell>
          <cell r="D1286" t="str">
            <v>16660</v>
          </cell>
          <cell r="E1286" t="str">
            <v>Electric Services Central / West</v>
          </cell>
          <cell r="F1286" t="str">
            <v>Electric Operations</v>
          </cell>
          <cell r="G1286" t="str">
            <v>Electric Services Central / West</v>
          </cell>
          <cell r="H1286" t="str">
            <v>120</v>
          </cell>
          <cell r="I1286" t="str">
            <v>LT</v>
          </cell>
          <cell r="L1286">
            <v>6413597.7800000003</v>
          </cell>
        </row>
        <row r="1287">
          <cell r="A1287" t="str">
            <v>O&amp;M</v>
          </cell>
          <cell r="B1287" t="str">
            <v>Boudreau, Donald M</v>
          </cell>
          <cell r="C1287">
            <v>16660</v>
          </cell>
          <cell r="D1287" t="str">
            <v>16660</v>
          </cell>
          <cell r="E1287" t="str">
            <v>T5 - Dispatch Mass Ave</v>
          </cell>
          <cell r="F1287" t="str">
            <v>Electric Operations</v>
          </cell>
          <cell r="G1287" t="str">
            <v>Electric Services Central / West</v>
          </cell>
          <cell r="H1287" t="str">
            <v>120</v>
          </cell>
          <cell r="I1287" t="str">
            <v>LT</v>
          </cell>
          <cell r="J1287">
            <v>2781055.3</v>
          </cell>
          <cell r="K1287">
            <v>3206037.34</v>
          </cell>
        </row>
        <row r="1288">
          <cell r="A1288" t="str">
            <v>O&amp;M</v>
          </cell>
          <cell r="B1288" t="str">
            <v>Boudreau, Donald M</v>
          </cell>
          <cell r="C1288">
            <v>16660</v>
          </cell>
          <cell r="D1288" t="str">
            <v>16660</v>
          </cell>
          <cell r="E1288" t="str">
            <v>Electric Services Central / West</v>
          </cell>
          <cell r="F1288" t="str">
            <v>Electric Operations</v>
          </cell>
          <cell r="G1288" t="str">
            <v>Electric Services Central / West</v>
          </cell>
          <cell r="H1288" t="str">
            <v>120</v>
          </cell>
          <cell r="I1288" t="str">
            <v>MT</v>
          </cell>
          <cell r="L1288">
            <v>65624.33</v>
          </cell>
        </row>
        <row r="1289">
          <cell r="A1289" t="str">
            <v>O&amp;M</v>
          </cell>
          <cell r="B1289" t="str">
            <v>Boudreau, Donald M</v>
          </cell>
          <cell r="C1289">
            <v>16660</v>
          </cell>
          <cell r="D1289" t="str">
            <v>16660</v>
          </cell>
          <cell r="E1289" t="str">
            <v>T5 - Dispatch Mass Ave</v>
          </cell>
          <cell r="F1289" t="str">
            <v>Electric Operations</v>
          </cell>
          <cell r="G1289" t="str">
            <v>Electric Services Central / West</v>
          </cell>
          <cell r="H1289" t="str">
            <v>120</v>
          </cell>
          <cell r="I1289" t="str">
            <v>MT</v>
          </cell>
          <cell r="J1289">
            <v>10987.04</v>
          </cell>
          <cell r="K1289">
            <v>21389.65</v>
          </cell>
        </row>
        <row r="1290">
          <cell r="A1290" t="str">
            <v>O&amp;M</v>
          </cell>
          <cell r="B1290" t="str">
            <v>Boudreau, Donald M</v>
          </cell>
          <cell r="C1290">
            <v>16660</v>
          </cell>
          <cell r="D1290" t="str">
            <v>16660</v>
          </cell>
          <cell r="E1290" t="str">
            <v>Electric Services Central / West</v>
          </cell>
          <cell r="F1290" t="str">
            <v>Electric Operations</v>
          </cell>
          <cell r="G1290" t="str">
            <v>Electric Services Central / West</v>
          </cell>
          <cell r="H1290" t="str">
            <v>120</v>
          </cell>
          <cell r="I1290" t="str">
            <v>OT</v>
          </cell>
          <cell r="L1290">
            <v>55863.51</v>
          </cell>
        </row>
        <row r="1291">
          <cell r="A1291" t="str">
            <v>O&amp;M</v>
          </cell>
          <cell r="B1291" t="str">
            <v>Boudreau, Donald M</v>
          </cell>
          <cell r="C1291">
            <v>16660</v>
          </cell>
          <cell r="D1291" t="str">
            <v>16660</v>
          </cell>
          <cell r="E1291" t="str">
            <v>T5 - Dispatch Mass Ave</v>
          </cell>
          <cell r="F1291" t="str">
            <v>Electric Operations</v>
          </cell>
          <cell r="G1291" t="str">
            <v>Electric Services Central / West</v>
          </cell>
          <cell r="H1291" t="str">
            <v>120</v>
          </cell>
          <cell r="I1291" t="str">
            <v>OT</v>
          </cell>
          <cell r="J1291">
            <v>252073.34</v>
          </cell>
          <cell r="K1291">
            <v>23661</v>
          </cell>
        </row>
        <row r="1292">
          <cell r="A1292" t="str">
            <v>O&amp;M</v>
          </cell>
          <cell r="B1292" t="str">
            <v>Boudreau, Donald M</v>
          </cell>
          <cell r="C1292">
            <v>16660</v>
          </cell>
          <cell r="D1292" t="str">
            <v>16660</v>
          </cell>
          <cell r="E1292" t="str">
            <v>Electric Services Central / West</v>
          </cell>
          <cell r="F1292" t="str">
            <v>Electric Operations</v>
          </cell>
          <cell r="G1292" t="str">
            <v>Electric Services Central / West</v>
          </cell>
          <cell r="H1292" t="str">
            <v>120</v>
          </cell>
          <cell r="I1292" t="str">
            <v>TT</v>
          </cell>
          <cell r="L1292">
            <v>3564991.84</v>
          </cell>
        </row>
        <row r="1293">
          <cell r="A1293" t="str">
            <v>O&amp;M</v>
          </cell>
          <cell r="B1293" t="str">
            <v>Boudreau, Donald M</v>
          </cell>
          <cell r="C1293">
            <v>16660</v>
          </cell>
          <cell r="D1293" t="str">
            <v>16660</v>
          </cell>
          <cell r="E1293" t="str">
            <v>T5 - Dispatch Mass Ave</v>
          </cell>
          <cell r="F1293" t="str">
            <v>Electric Operations</v>
          </cell>
          <cell r="G1293" t="str">
            <v>Electric Services Central / West</v>
          </cell>
          <cell r="H1293" t="str">
            <v>120</v>
          </cell>
          <cell r="I1293" t="str">
            <v>TT</v>
          </cell>
          <cell r="J1293">
            <v>633406.78</v>
          </cell>
          <cell r="K1293">
            <v>1098189.27</v>
          </cell>
        </row>
        <row r="1294">
          <cell r="A1294" t="str">
            <v>O&amp;M</v>
          </cell>
          <cell r="C1294">
            <v>16700</v>
          </cell>
          <cell r="D1294" t="str">
            <v>16700</v>
          </cell>
          <cell r="E1294" t="str">
            <v>Customer Operations</v>
          </cell>
          <cell r="H1294" t="str">
            <v>120</v>
          </cell>
          <cell r="I1294" t="str">
            <v>BT</v>
          </cell>
          <cell r="J1294">
            <v>2772.54</v>
          </cell>
        </row>
        <row r="1295">
          <cell r="A1295" t="str">
            <v>CAP</v>
          </cell>
          <cell r="C1295">
            <v>16700</v>
          </cell>
          <cell r="D1295" t="str">
            <v>16700</v>
          </cell>
          <cell r="E1295" t="str">
            <v>Customer Operations</v>
          </cell>
          <cell r="H1295" t="str">
            <v>120</v>
          </cell>
          <cell r="I1295" t="str">
            <v>CB</v>
          </cell>
          <cell r="J1295">
            <v>10184.209999999999</v>
          </cell>
          <cell r="K1295">
            <v>1256.02</v>
          </cell>
          <cell r="M1295">
            <v>223346.36</v>
          </cell>
        </row>
        <row r="1296">
          <cell r="A1296" t="str">
            <v>CAP</v>
          </cell>
          <cell r="C1296">
            <v>16700</v>
          </cell>
          <cell r="D1296" t="str">
            <v>16700</v>
          </cell>
          <cell r="E1296" t="str">
            <v>OLD Customer Operations</v>
          </cell>
          <cell r="H1296" t="str">
            <v>120</v>
          </cell>
          <cell r="I1296" t="str">
            <v>CB</v>
          </cell>
          <cell r="L1296">
            <v>1541.91</v>
          </cell>
          <cell r="M1296">
            <v>852185.42</v>
          </cell>
        </row>
        <row r="1297">
          <cell r="A1297" t="str">
            <v>CAP</v>
          </cell>
          <cell r="C1297">
            <v>16700</v>
          </cell>
          <cell r="D1297" t="str">
            <v>16700</v>
          </cell>
          <cell r="E1297" t="str">
            <v>Customer Operations</v>
          </cell>
          <cell r="H1297" t="str">
            <v>120</v>
          </cell>
          <cell r="I1297" t="str">
            <v>CI</v>
          </cell>
          <cell r="J1297">
            <v>23861.88</v>
          </cell>
          <cell r="K1297">
            <v>20.7</v>
          </cell>
        </row>
        <row r="1298">
          <cell r="A1298" t="str">
            <v>CAP</v>
          </cell>
          <cell r="C1298">
            <v>16700</v>
          </cell>
          <cell r="D1298" t="str">
            <v>16700</v>
          </cell>
          <cell r="E1298" t="str">
            <v>OLD Customer Operations</v>
          </cell>
          <cell r="H1298" t="str">
            <v>120</v>
          </cell>
          <cell r="I1298" t="str">
            <v>CI</v>
          </cell>
          <cell r="L1298">
            <v>755</v>
          </cell>
        </row>
        <row r="1299">
          <cell r="A1299" t="str">
            <v>CAP</v>
          </cell>
          <cell r="C1299">
            <v>16700</v>
          </cell>
          <cell r="D1299" t="str">
            <v>16700</v>
          </cell>
          <cell r="E1299" t="str">
            <v>Customer Operations</v>
          </cell>
          <cell r="H1299" t="str">
            <v>120</v>
          </cell>
          <cell r="I1299" t="str">
            <v>CL</v>
          </cell>
          <cell r="J1299">
            <v>23574.58</v>
          </cell>
          <cell r="K1299">
            <v>2852.55</v>
          </cell>
        </row>
        <row r="1300">
          <cell r="A1300" t="str">
            <v>CAP</v>
          </cell>
          <cell r="C1300">
            <v>16700</v>
          </cell>
          <cell r="D1300" t="str">
            <v>16700</v>
          </cell>
          <cell r="E1300" t="str">
            <v>OLD Customer Operations</v>
          </cell>
          <cell r="H1300" t="str">
            <v>120</v>
          </cell>
          <cell r="I1300" t="str">
            <v>CL</v>
          </cell>
          <cell r="L1300">
            <v>3541.47</v>
          </cell>
        </row>
        <row r="1301">
          <cell r="A1301" t="str">
            <v>CAP</v>
          </cell>
          <cell r="C1301">
            <v>16700</v>
          </cell>
          <cell r="D1301" t="str">
            <v>16700</v>
          </cell>
          <cell r="E1301" t="str">
            <v>Customer Operations</v>
          </cell>
          <cell r="H1301" t="str">
            <v>120</v>
          </cell>
          <cell r="I1301" t="str">
            <v>CM</v>
          </cell>
          <cell r="J1301">
            <v>456860.21</v>
          </cell>
          <cell r="K1301">
            <v>7147.06</v>
          </cell>
        </row>
        <row r="1302">
          <cell r="A1302" t="str">
            <v>CAP</v>
          </cell>
          <cell r="C1302">
            <v>16700</v>
          </cell>
          <cell r="D1302" t="str">
            <v>16700</v>
          </cell>
          <cell r="E1302" t="str">
            <v>OLD Customer Operations</v>
          </cell>
          <cell r="H1302" t="str">
            <v>120</v>
          </cell>
          <cell r="I1302" t="str">
            <v>CM</v>
          </cell>
          <cell r="L1302">
            <v>8023.22</v>
          </cell>
        </row>
        <row r="1303">
          <cell r="A1303" t="str">
            <v>CAP</v>
          </cell>
          <cell r="C1303">
            <v>16700</v>
          </cell>
          <cell r="D1303" t="str">
            <v>16700</v>
          </cell>
          <cell r="E1303" t="str">
            <v>Customer Operations</v>
          </cell>
          <cell r="H1303" t="str">
            <v>120</v>
          </cell>
          <cell r="I1303" t="str">
            <v>CO</v>
          </cell>
          <cell r="J1303">
            <v>-2631</v>
          </cell>
          <cell r="K1303">
            <v>-800</v>
          </cell>
        </row>
        <row r="1304">
          <cell r="A1304" t="str">
            <v>CAP</v>
          </cell>
          <cell r="C1304">
            <v>16700</v>
          </cell>
          <cell r="D1304" t="str">
            <v>16700</v>
          </cell>
          <cell r="E1304" t="str">
            <v>Customer Operations</v>
          </cell>
          <cell r="H1304" t="str">
            <v>120</v>
          </cell>
          <cell r="I1304" t="str">
            <v>CT</v>
          </cell>
          <cell r="J1304">
            <v>9433.01</v>
          </cell>
          <cell r="K1304">
            <v>414.21</v>
          </cell>
        </row>
        <row r="1305">
          <cell r="A1305" t="str">
            <v>CAP</v>
          </cell>
          <cell r="C1305">
            <v>16700</v>
          </cell>
          <cell r="D1305" t="str">
            <v>16700</v>
          </cell>
          <cell r="E1305" t="str">
            <v>OLD Customer Operations</v>
          </cell>
          <cell r="H1305" t="str">
            <v>120</v>
          </cell>
          <cell r="I1305" t="str">
            <v>CT</v>
          </cell>
          <cell r="L1305">
            <v>2999.9</v>
          </cell>
          <cell r="M1305">
            <v>274.99</v>
          </cell>
        </row>
        <row r="1306">
          <cell r="A1306" t="str">
            <v>O&amp;M</v>
          </cell>
          <cell r="C1306">
            <v>16700</v>
          </cell>
          <cell r="D1306" t="str">
            <v>16700</v>
          </cell>
          <cell r="E1306" t="str">
            <v>Customer Operations</v>
          </cell>
          <cell r="H1306" t="str">
            <v>120</v>
          </cell>
          <cell r="I1306" t="str">
            <v>IT</v>
          </cell>
          <cell r="J1306">
            <v>10375.780000000001</v>
          </cell>
        </row>
        <row r="1307">
          <cell r="A1307" t="str">
            <v>O&amp;M</v>
          </cell>
          <cell r="C1307">
            <v>16700</v>
          </cell>
          <cell r="D1307" t="str">
            <v>16700</v>
          </cell>
          <cell r="E1307" t="str">
            <v>Customer Operations</v>
          </cell>
          <cell r="H1307" t="str">
            <v>120</v>
          </cell>
          <cell r="I1307" t="str">
            <v>LT</v>
          </cell>
          <cell r="J1307">
            <v>25097.09</v>
          </cell>
        </row>
        <row r="1308">
          <cell r="A1308" t="str">
            <v>O&amp;M</v>
          </cell>
          <cell r="C1308">
            <v>16700</v>
          </cell>
          <cell r="D1308" t="str">
            <v>16700</v>
          </cell>
          <cell r="E1308" t="str">
            <v>Customer Operations</v>
          </cell>
          <cell r="H1308" t="str">
            <v>120</v>
          </cell>
          <cell r="I1308" t="str">
            <v>MT</v>
          </cell>
          <cell r="J1308">
            <v>2480.5700000000002</v>
          </cell>
        </row>
        <row r="1309">
          <cell r="A1309" t="str">
            <v>O&amp;M</v>
          </cell>
          <cell r="C1309">
            <v>16700</v>
          </cell>
          <cell r="D1309" t="str">
            <v>16700</v>
          </cell>
          <cell r="E1309" t="str">
            <v>Customer Operations</v>
          </cell>
          <cell r="H1309" t="str">
            <v>120</v>
          </cell>
          <cell r="I1309" t="str">
            <v>OT</v>
          </cell>
          <cell r="J1309">
            <v>244.81</v>
          </cell>
        </row>
        <row r="1310">
          <cell r="A1310" t="str">
            <v>O&amp;M</v>
          </cell>
          <cell r="C1310">
            <v>16700</v>
          </cell>
          <cell r="D1310" t="str">
            <v>16700</v>
          </cell>
          <cell r="E1310" t="str">
            <v>OLD Customer Operations</v>
          </cell>
          <cell r="H1310" t="str">
            <v>120</v>
          </cell>
          <cell r="I1310" t="str">
            <v>OT</v>
          </cell>
          <cell r="M1310">
            <v>136.88</v>
          </cell>
        </row>
        <row r="1311">
          <cell r="A1311" t="str">
            <v>O&amp;M</v>
          </cell>
          <cell r="C1311">
            <v>16700</v>
          </cell>
          <cell r="D1311" t="str">
            <v>16700</v>
          </cell>
          <cell r="E1311" t="str">
            <v>Customer Operations</v>
          </cell>
          <cell r="H1311" t="str">
            <v>120</v>
          </cell>
          <cell r="I1311" t="str">
            <v>TT</v>
          </cell>
          <cell r="J1311">
            <v>452.86</v>
          </cell>
        </row>
        <row r="1312">
          <cell r="A1312" t="str">
            <v>O&amp;M</v>
          </cell>
          <cell r="C1312">
            <v>16700</v>
          </cell>
          <cell r="D1312" t="str">
            <v>16700</v>
          </cell>
          <cell r="E1312" t="str">
            <v>OLD Customer Operations</v>
          </cell>
          <cell r="H1312" t="str">
            <v>120</v>
          </cell>
          <cell r="I1312" t="str">
            <v>TT</v>
          </cell>
          <cell r="L1312">
            <v>0</v>
          </cell>
          <cell r="M1312">
            <v>193571.46</v>
          </cell>
        </row>
        <row r="1313">
          <cell r="A1313" t="str">
            <v>O&amp;M</v>
          </cell>
          <cell r="C1313">
            <v>16705</v>
          </cell>
          <cell r="D1313" t="str">
            <v>16705</v>
          </cell>
          <cell r="E1313" t="str">
            <v>New Customer Com Lighting Mass Ave</v>
          </cell>
          <cell r="H1313" t="str">
            <v>120</v>
          </cell>
          <cell r="I1313" t="str">
            <v>BT</v>
          </cell>
          <cell r="J1313">
            <v>156.59</v>
          </cell>
        </row>
        <row r="1314">
          <cell r="A1314" t="str">
            <v>CAP</v>
          </cell>
          <cell r="C1314">
            <v>16705</v>
          </cell>
          <cell r="D1314" t="str">
            <v>16705</v>
          </cell>
          <cell r="E1314" t="str">
            <v>New Customer Com Lighting Mass Ave</v>
          </cell>
          <cell r="H1314" t="str">
            <v>120</v>
          </cell>
          <cell r="I1314" t="str">
            <v>CB</v>
          </cell>
          <cell r="J1314">
            <v>441.81</v>
          </cell>
          <cell r="K1314">
            <v>12.06</v>
          </cell>
        </row>
        <row r="1315">
          <cell r="A1315" t="str">
            <v>CAP</v>
          </cell>
          <cell r="C1315">
            <v>16705</v>
          </cell>
          <cell r="D1315" t="str">
            <v>16705</v>
          </cell>
          <cell r="E1315" t="str">
            <v>New Customer Com Lighting Mass Ave</v>
          </cell>
          <cell r="H1315" t="str">
            <v>120</v>
          </cell>
          <cell r="I1315" t="str">
            <v>CL</v>
          </cell>
          <cell r="J1315">
            <v>1016.62</v>
          </cell>
          <cell r="K1315">
            <v>27.4</v>
          </cell>
        </row>
        <row r="1316">
          <cell r="A1316" t="str">
            <v>CAP</v>
          </cell>
          <cell r="C1316">
            <v>16705</v>
          </cell>
          <cell r="D1316" t="str">
            <v>16705</v>
          </cell>
          <cell r="E1316" t="str">
            <v>New Customer Com Lighting Mass Ave</v>
          </cell>
          <cell r="H1316" t="str">
            <v>120</v>
          </cell>
          <cell r="I1316" t="str">
            <v>CO</v>
          </cell>
          <cell r="J1316">
            <v>-1816</v>
          </cell>
        </row>
        <row r="1317">
          <cell r="A1317" t="str">
            <v>CAP</v>
          </cell>
          <cell r="C1317">
            <v>16705</v>
          </cell>
          <cell r="D1317" t="str">
            <v>16705</v>
          </cell>
          <cell r="E1317" t="str">
            <v>New Customer Com Lighting Mass Ave</v>
          </cell>
          <cell r="H1317" t="str">
            <v>120</v>
          </cell>
          <cell r="I1317" t="str">
            <v>CT</v>
          </cell>
          <cell r="J1317">
            <v>39.32</v>
          </cell>
        </row>
        <row r="1318">
          <cell r="A1318" t="str">
            <v>O&amp;M</v>
          </cell>
          <cell r="C1318">
            <v>16705</v>
          </cell>
          <cell r="D1318" t="str">
            <v>16705</v>
          </cell>
          <cell r="E1318" t="str">
            <v>Elec. Maint. &amp; Const-West</v>
          </cell>
          <cell r="H1318" t="str">
            <v>120</v>
          </cell>
          <cell r="I1318" t="str">
            <v>IT</v>
          </cell>
        </row>
        <row r="1319">
          <cell r="A1319" t="str">
            <v>O&amp;M</v>
          </cell>
          <cell r="C1319">
            <v>16705</v>
          </cell>
          <cell r="D1319" t="str">
            <v>16705</v>
          </cell>
          <cell r="E1319" t="str">
            <v>New Customer Com Lighting Mass Ave</v>
          </cell>
          <cell r="H1319" t="str">
            <v>120</v>
          </cell>
          <cell r="I1319" t="str">
            <v>LT</v>
          </cell>
          <cell r="J1319">
            <v>447.44</v>
          </cell>
        </row>
        <row r="1320">
          <cell r="A1320" t="str">
            <v>O&amp;M</v>
          </cell>
          <cell r="C1320">
            <v>16705</v>
          </cell>
          <cell r="D1320" t="str">
            <v>16705</v>
          </cell>
          <cell r="E1320" t="str">
            <v>Elec. Maint. &amp; Const-West</v>
          </cell>
          <cell r="H1320" t="str">
            <v>120</v>
          </cell>
          <cell r="I1320" t="str">
            <v>MT</v>
          </cell>
        </row>
        <row r="1321">
          <cell r="A1321" t="str">
            <v>O&amp;M</v>
          </cell>
          <cell r="C1321">
            <v>16705</v>
          </cell>
          <cell r="D1321" t="str">
            <v>16705</v>
          </cell>
          <cell r="E1321" t="str">
            <v>New Customer Com Lighting Mass Ave</v>
          </cell>
          <cell r="H1321" t="str">
            <v>120</v>
          </cell>
          <cell r="I1321" t="str">
            <v>MT</v>
          </cell>
          <cell r="L1321">
            <v>20003.900000000001</v>
          </cell>
          <cell r="M1321">
            <v>272.95999999999998</v>
          </cell>
        </row>
        <row r="1322">
          <cell r="A1322" t="str">
            <v>O&amp;M</v>
          </cell>
          <cell r="C1322">
            <v>16705</v>
          </cell>
          <cell r="D1322" t="str">
            <v>16705</v>
          </cell>
          <cell r="E1322" t="str">
            <v>New Customer Com Lighting Mass Ave</v>
          </cell>
          <cell r="H1322" t="str">
            <v>120</v>
          </cell>
          <cell r="I1322" t="str">
            <v>OT</v>
          </cell>
          <cell r="K1322">
            <v>-800</v>
          </cell>
        </row>
        <row r="1323">
          <cell r="A1323" t="str">
            <v>O&amp;M</v>
          </cell>
          <cell r="B1323" t="str">
            <v>Hallstrom,Craig A</v>
          </cell>
          <cell r="C1323">
            <v>16710</v>
          </cell>
          <cell r="D1323" t="str">
            <v>16710</v>
          </cell>
          <cell r="E1323" t="str">
            <v>Customer Operations Mass Ave</v>
          </cell>
          <cell r="F1323" t="str">
            <v>Electric Operations</v>
          </cell>
          <cell r="G1323" t="str">
            <v>Customer Operations Mass Ave</v>
          </cell>
          <cell r="H1323" t="str">
            <v>120</v>
          </cell>
          <cell r="I1323" t="str">
            <v>BT</v>
          </cell>
          <cell r="J1323">
            <v>2559795.0299999998</v>
          </cell>
          <cell r="K1323">
            <v>1495841.07</v>
          </cell>
          <cell r="L1323">
            <v>1212729.44</v>
          </cell>
          <cell r="M1323">
            <v>196.93</v>
          </cell>
        </row>
        <row r="1324">
          <cell r="A1324" t="str">
            <v>CAP</v>
          </cell>
          <cell r="B1324" t="str">
            <v>Hallstrom,Craig A</v>
          </cell>
          <cell r="C1324">
            <v>16710</v>
          </cell>
          <cell r="D1324" t="str">
            <v>16710</v>
          </cell>
          <cell r="E1324" t="str">
            <v>Customer Operations Mass Ave</v>
          </cell>
          <cell r="F1324" t="str">
            <v>Electric Operations</v>
          </cell>
          <cell r="G1324" t="str">
            <v>Customer Operations Mass Ave</v>
          </cell>
          <cell r="H1324" t="str">
            <v>120</v>
          </cell>
          <cell r="I1324" t="str">
            <v>CB</v>
          </cell>
          <cell r="J1324">
            <v>1813243.42</v>
          </cell>
          <cell r="K1324">
            <v>203257.93</v>
          </cell>
          <cell r="L1324">
            <v>67655.600000000006</v>
          </cell>
        </row>
        <row r="1325">
          <cell r="A1325" t="str">
            <v>CAP</v>
          </cell>
          <cell r="B1325" t="str">
            <v>Hallstrom,Craig A</v>
          </cell>
          <cell r="C1325">
            <v>16710</v>
          </cell>
          <cell r="D1325" t="str">
            <v>16710</v>
          </cell>
          <cell r="E1325" t="str">
            <v>Customer Operations Mass Ave</v>
          </cell>
          <cell r="F1325" t="str">
            <v>Electric Operations</v>
          </cell>
          <cell r="G1325" t="str">
            <v>Customer Operations Mass Ave</v>
          </cell>
          <cell r="H1325" t="str">
            <v>120</v>
          </cell>
          <cell r="I1325" t="str">
            <v>CI</v>
          </cell>
          <cell r="J1325">
            <v>3703264.49</v>
          </cell>
          <cell r="K1325">
            <v>477460.86</v>
          </cell>
          <cell r="L1325">
            <v>92372.5</v>
          </cell>
        </row>
        <row r="1326">
          <cell r="A1326" t="str">
            <v>CAP</v>
          </cell>
          <cell r="B1326" t="str">
            <v>Hallstrom,Craig A</v>
          </cell>
          <cell r="C1326">
            <v>16710</v>
          </cell>
          <cell r="D1326" t="str">
            <v>16710</v>
          </cell>
          <cell r="E1326" t="str">
            <v>Customer Operations Mass Ave</v>
          </cell>
          <cell r="F1326" t="str">
            <v>Electric Operations</v>
          </cell>
          <cell r="G1326" t="str">
            <v>Customer Operations Mass Ave</v>
          </cell>
          <cell r="H1326" t="str">
            <v>120</v>
          </cell>
          <cell r="I1326" t="str">
            <v>CL</v>
          </cell>
          <cell r="J1326">
            <v>4236346.42</v>
          </cell>
          <cell r="K1326">
            <v>467556.87</v>
          </cell>
          <cell r="L1326">
            <v>152311.10999999999</v>
          </cell>
          <cell r="M1326">
            <v>-35243.25</v>
          </cell>
        </row>
        <row r="1327">
          <cell r="A1327" t="str">
            <v>CAP</v>
          </cell>
          <cell r="B1327" t="str">
            <v>Hallstrom,Craig A</v>
          </cell>
          <cell r="C1327">
            <v>16710</v>
          </cell>
          <cell r="D1327" t="str">
            <v>16710</v>
          </cell>
          <cell r="E1327" t="str">
            <v>Customer Operations Mass Ave</v>
          </cell>
          <cell r="F1327" t="str">
            <v>Electric Operations</v>
          </cell>
          <cell r="G1327" t="str">
            <v>Customer Operations Mass Ave</v>
          </cell>
          <cell r="H1327" t="str">
            <v>120</v>
          </cell>
          <cell r="I1327" t="str">
            <v>CM</v>
          </cell>
          <cell r="J1327">
            <v>5739591.5200000005</v>
          </cell>
          <cell r="K1327">
            <v>1317377.3899999999</v>
          </cell>
          <cell r="L1327">
            <v>592651.14</v>
          </cell>
        </row>
        <row r="1328">
          <cell r="A1328" t="str">
            <v>CAP</v>
          </cell>
          <cell r="B1328" t="str">
            <v>Hallstrom,Craig A</v>
          </cell>
          <cell r="C1328">
            <v>16710</v>
          </cell>
          <cell r="D1328" t="str">
            <v>16710</v>
          </cell>
          <cell r="E1328" t="str">
            <v>Customer Operations Mass Ave</v>
          </cell>
          <cell r="F1328" t="str">
            <v>Electric Operations</v>
          </cell>
          <cell r="G1328" t="str">
            <v>Customer Operations Mass Ave</v>
          </cell>
          <cell r="H1328" t="str">
            <v>120</v>
          </cell>
          <cell r="I1328" t="str">
            <v>CO</v>
          </cell>
          <cell r="J1328">
            <v>-3380134.77</v>
          </cell>
          <cell r="K1328">
            <v>-212815.27</v>
          </cell>
          <cell r="L1328">
            <v>-220813.79</v>
          </cell>
        </row>
        <row r="1329">
          <cell r="A1329" t="str">
            <v>CAP</v>
          </cell>
          <cell r="B1329" t="str">
            <v>Hallstrom,Craig A</v>
          </cell>
          <cell r="C1329">
            <v>16710</v>
          </cell>
          <cell r="D1329" t="str">
            <v>16710</v>
          </cell>
          <cell r="E1329" t="str">
            <v>Customer Operations Mass Ave</v>
          </cell>
          <cell r="F1329" t="str">
            <v>Electric Operations</v>
          </cell>
          <cell r="G1329" t="str">
            <v>Customer Operations Mass Ave</v>
          </cell>
          <cell r="H1329" t="str">
            <v>120</v>
          </cell>
          <cell r="I1329" t="str">
            <v>CT</v>
          </cell>
          <cell r="J1329">
            <v>1377185.78</v>
          </cell>
          <cell r="K1329">
            <v>106232.31</v>
          </cell>
          <cell r="L1329">
            <v>41207.61</v>
          </cell>
        </row>
        <row r="1330">
          <cell r="A1330" t="str">
            <v>O&amp;M</v>
          </cell>
          <cell r="B1330" t="str">
            <v>Hallstrom,Craig A</v>
          </cell>
          <cell r="C1330">
            <v>16710</v>
          </cell>
          <cell r="D1330" t="str">
            <v>16710</v>
          </cell>
          <cell r="E1330" t="str">
            <v>Customer Operations Mass Ave</v>
          </cell>
          <cell r="F1330" t="str">
            <v>Electric Operations</v>
          </cell>
          <cell r="G1330" t="str">
            <v>Customer Operations Mass Ave</v>
          </cell>
          <cell r="H1330" t="str">
            <v>120</v>
          </cell>
          <cell r="I1330" t="str">
            <v>IT</v>
          </cell>
          <cell r="J1330">
            <v>1059643.92</v>
          </cell>
          <cell r="K1330">
            <v>322762.90000000002</v>
          </cell>
          <cell r="L1330">
            <v>215232.13</v>
          </cell>
        </row>
        <row r="1331">
          <cell r="A1331" t="str">
            <v>O&amp;M</v>
          </cell>
          <cell r="B1331" t="str">
            <v>Hallstrom,Craig A</v>
          </cell>
          <cell r="C1331">
            <v>16710</v>
          </cell>
          <cell r="D1331" t="str">
            <v>16710</v>
          </cell>
          <cell r="E1331" t="str">
            <v>Customer Operations Mass Ave</v>
          </cell>
          <cell r="F1331" t="str">
            <v>Electric Operations</v>
          </cell>
          <cell r="G1331" t="str">
            <v>Customer Operations Mass Ave</v>
          </cell>
          <cell r="H1331" t="str">
            <v>120</v>
          </cell>
          <cell r="I1331" t="str">
            <v>LT</v>
          </cell>
          <cell r="J1331">
            <v>6929728.0899999999</v>
          </cell>
          <cell r="K1331">
            <v>4193651.14</v>
          </cell>
          <cell r="L1331">
            <v>3403303.69</v>
          </cell>
        </row>
        <row r="1332">
          <cell r="A1332" t="str">
            <v>O&amp;M</v>
          </cell>
          <cell r="B1332" t="str">
            <v>Hallstrom,Craig A</v>
          </cell>
          <cell r="C1332">
            <v>16710</v>
          </cell>
          <cell r="D1332" t="str">
            <v>16710</v>
          </cell>
          <cell r="E1332" t="str">
            <v>Customer Operations Mass Ave</v>
          </cell>
          <cell r="F1332" t="str">
            <v>Electric Operations</v>
          </cell>
          <cell r="G1332" t="str">
            <v>Customer Operations Mass Ave</v>
          </cell>
          <cell r="H1332" t="str">
            <v>120</v>
          </cell>
          <cell r="I1332" t="str">
            <v>MT</v>
          </cell>
          <cell r="J1332">
            <v>639092.57999999996</v>
          </cell>
          <cell r="K1332">
            <v>649397.47</v>
          </cell>
          <cell r="L1332">
            <v>579164.02</v>
          </cell>
        </row>
        <row r="1333">
          <cell r="A1333" t="str">
            <v>O&amp;M</v>
          </cell>
          <cell r="B1333" t="str">
            <v>Hallstrom,Craig A</v>
          </cell>
          <cell r="C1333">
            <v>16710</v>
          </cell>
          <cell r="D1333" t="str">
            <v>16710</v>
          </cell>
          <cell r="E1333" t="str">
            <v>Customer Operations Mass Ave</v>
          </cell>
          <cell r="F1333" t="str">
            <v>Electric Operations</v>
          </cell>
          <cell r="G1333" t="str">
            <v>Customer Operations Mass Ave</v>
          </cell>
          <cell r="H1333" t="str">
            <v>120</v>
          </cell>
          <cell r="I1333" t="str">
            <v>OT</v>
          </cell>
          <cell r="J1333">
            <v>4054464.33</v>
          </cell>
          <cell r="K1333">
            <v>2933022.78</v>
          </cell>
          <cell r="L1333">
            <v>2636366.0499999998</v>
          </cell>
        </row>
        <row r="1334">
          <cell r="A1334" t="str">
            <v>O&amp;M</v>
          </cell>
          <cell r="B1334" t="str">
            <v>Hallstrom,Craig A</v>
          </cell>
          <cell r="C1334">
            <v>16710</v>
          </cell>
          <cell r="D1334" t="str">
            <v>16710</v>
          </cell>
          <cell r="E1334" t="str">
            <v>Customer Operations Mass Ave</v>
          </cell>
          <cell r="F1334" t="str">
            <v>Electric Operations</v>
          </cell>
          <cell r="G1334" t="str">
            <v>Customer Operations Mass Ave</v>
          </cell>
          <cell r="H1334" t="str">
            <v>120</v>
          </cell>
          <cell r="I1334" t="str">
            <v>TT</v>
          </cell>
          <cell r="J1334">
            <v>285121.76</v>
          </cell>
          <cell r="K1334">
            <v>154972.24</v>
          </cell>
          <cell r="L1334">
            <v>57223.15</v>
          </cell>
          <cell r="M1334">
            <v>-60430.51</v>
          </cell>
        </row>
        <row r="1335">
          <cell r="A1335" t="str">
            <v>O&amp;M</v>
          </cell>
          <cell r="B1335" t="str">
            <v>Hallstrom,Craig A</v>
          </cell>
          <cell r="C1335">
            <v>16715</v>
          </cell>
          <cell r="D1335" t="str">
            <v>16715</v>
          </cell>
          <cell r="E1335" t="str">
            <v>Walpole Customer Operations Admin</v>
          </cell>
          <cell r="F1335" t="str">
            <v>Electric Operations</v>
          </cell>
          <cell r="G1335" t="str">
            <v>Elect Maint &amp; Const-Hyde Park</v>
          </cell>
          <cell r="H1335" t="str">
            <v>120</v>
          </cell>
          <cell r="I1335" t="str">
            <v>BT</v>
          </cell>
          <cell r="J1335">
            <v>156.59</v>
          </cell>
          <cell r="K1335">
            <v>34.96</v>
          </cell>
          <cell r="L1335">
            <v>522.91999999999996</v>
          </cell>
        </row>
        <row r="1336">
          <cell r="A1336" t="str">
            <v>CAP</v>
          </cell>
          <cell r="B1336" t="str">
            <v>Hallstrom,Craig A</v>
          </cell>
          <cell r="C1336">
            <v>16715</v>
          </cell>
          <cell r="D1336" t="str">
            <v>16715</v>
          </cell>
          <cell r="E1336" t="str">
            <v>Elec. Maint. &amp; Const.- Hyde Park</v>
          </cell>
          <cell r="F1336" t="str">
            <v>Electric Operations</v>
          </cell>
          <cell r="G1336" t="str">
            <v>Elect Maint &amp; Const-Hyde Park</v>
          </cell>
          <cell r="H1336" t="str">
            <v>120</v>
          </cell>
          <cell r="I1336" t="str">
            <v>CB</v>
          </cell>
        </row>
        <row r="1337">
          <cell r="A1337" t="str">
            <v>CAP</v>
          </cell>
          <cell r="B1337" t="str">
            <v>Hallstrom,Craig A</v>
          </cell>
          <cell r="C1337">
            <v>16715</v>
          </cell>
          <cell r="D1337" t="str">
            <v>16715</v>
          </cell>
          <cell r="E1337" t="str">
            <v>Walpole Customer Operations Admin</v>
          </cell>
          <cell r="F1337" t="str">
            <v>Electric Operations</v>
          </cell>
          <cell r="G1337" t="str">
            <v>Elect Maint &amp; Const-Hyde Park</v>
          </cell>
          <cell r="H1337" t="str">
            <v>120</v>
          </cell>
          <cell r="I1337" t="str">
            <v>CB</v>
          </cell>
          <cell r="J1337">
            <v>63.56</v>
          </cell>
        </row>
        <row r="1338">
          <cell r="A1338" t="str">
            <v>CAP</v>
          </cell>
          <cell r="B1338" t="str">
            <v>Hallstrom,Craig A</v>
          </cell>
          <cell r="C1338">
            <v>16715</v>
          </cell>
          <cell r="D1338" t="str">
            <v>16715</v>
          </cell>
          <cell r="E1338" t="str">
            <v>Elec. Maint. &amp; Const.- Hyde Park</v>
          </cell>
          <cell r="F1338" t="str">
            <v>Electric Operations</v>
          </cell>
          <cell r="G1338" t="str">
            <v>Elect Maint &amp; Const-Hyde Park</v>
          </cell>
          <cell r="H1338" t="str">
            <v>120</v>
          </cell>
          <cell r="I1338" t="str">
            <v>CI</v>
          </cell>
          <cell r="M1338">
            <v>65685.73</v>
          </cell>
        </row>
        <row r="1339">
          <cell r="A1339" t="str">
            <v>CAP</v>
          </cell>
          <cell r="B1339" t="str">
            <v>Hallstrom,Craig A</v>
          </cell>
          <cell r="C1339">
            <v>16715</v>
          </cell>
          <cell r="D1339" t="str">
            <v>16715</v>
          </cell>
          <cell r="E1339" t="str">
            <v>Elec. Maint. &amp; Const.- Hyde Park</v>
          </cell>
          <cell r="F1339" t="str">
            <v>Electric Operations</v>
          </cell>
          <cell r="G1339" t="str">
            <v>Elect Maint &amp; Const-Hyde Park</v>
          </cell>
          <cell r="H1339" t="str">
            <v>120</v>
          </cell>
          <cell r="I1339" t="str">
            <v>CL</v>
          </cell>
        </row>
        <row r="1340">
          <cell r="A1340" t="str">
            <v>CAP</v>
          </cell>
          <cell r="B1340" t="str">
            <v>Hallstrom,Craig A</v>
          </cell>
          <cell r="C1340">
            <v>16715</v>
          </cell>
          <cell r="D1340" t="str">
            <v>16715</v>
          </cell>
          <cell r="E1340" t="str">
            <v>Walpole Customer Operations Admin</v>
          </cell>
          <cell r="F1340" t="str">
            <v>Electric Operations</v>
          </cell>
          <cell r="G1340" t="str">
            <v>Elect Maint &amp; Const-Hyde Park</v>
          </cell>
          <cell r="H1340" t="str">
            <v>120</v>
          </cell>
          <cell r="I1340" t="str">
            <v>CL</v>
          </cell>
          <cell r="J1340">
            <v>144.47999999999999</v>
          </cell>
        </row>
        <row r="1341">
          <cell r="A1341" t="str">
            <v>CAP</v>
          </cell>
          <cell r="B1341" t="str">
            <v>Hallstrom,Craig A</v>
          </cell>
          <cell r="C1341">
            <v>16715</v>
          </cell>
          <cell r="D1341" t="str">
            <v>16715</v>
          </cell>
          <cell r="E1341" t="str">
            <v>Elec. Maint. &amp; Const.- Hyde Park</v>
          </cell>
          <cell r="F1341" t="str">
            <v>Electric Operations</v>
          </cell>
          <cell r="G1341" t="str">
            <v>Elect Maint &amp; Const-Hyde Park</v>
          </cell>
          <cell r="H1341" t="str">
            <v>120</v>
          </cell>
          <cell r="I1341" t="str">
            <v>CT</v>
          </cell>
        </row>
        <row r="1342">
          <cell r="A1342" t="str">
            <v>O&amp;M</v>
          </cell>
          <cell r="B1342" t="str">
            <v>Hallstrom,Craig A</v>
          </cell>
          <cell r="C1342">
            <v>16715</v>
          </cell>
          <cell r="D1342" t="str">
            <v>16715</v>
          </cell>
          <cell r="E1342" t="str">
            <v>Walpole Customer Operations Admin</v>
          </cell>
          <cell r="F1342" t="str">
            <v>Electric Operations</v>
          </cell>
          <cell r="G1342" t="str">
            <v>Elect Maint &amp; Const-Hyde Park</v>
          </cell>
          <cell r="H1342" t="str">
            <v>120</v>
          </cell>
          <cell r="I1342" t="str">
            <v>LT</v>
          </cell>
          <cell r="J1342">
            <v>447.44</v>
          </cell>
          <cell r="K1342">
            <v>99.88</v>
          </cell>
          <cell r="L1342">
            <v>1568.38</v>
          </cell>
        </row>
        <row r="1343">
          <cell r="A1343" t="str">
            <v>O&amp;M</v>
          </cell>
          <cell r="B1343" t="str">
            <v>Hallstrom,Craig A</v>
          </cell>
          <cell r="C1343">
            <v>16715</v>
          </cell>
          <cell r="D1343" t="str">
            <v>16715</v>
          </cell>
          <cell r="E1343" t="str">
            <v>Elec. Maint. &amp; Const.- Hyde Park</v>
          </cell>
          <cell r="F1343" t="str">
            <v>Electric Operations</v>
          </cell>
          <cell r="G1343" t="str">
            <v>Elect Maint &amp; Const-Hyde Park</v>
          </cell>
          <cell r="H1343" t="str">
            <v>120</v>
          </cell>
          <cell r="I1343" t="str">
            <v>MT</v>
          </cell>
          <cell r="M1343">
            <v>1662.57</v>
          </cell>
        </row>
        <row r="1344">
          <cell r="A1344" t="str">
            <v>O&amp;M</v>
          </cell>
          <cell r="C1344">
            <v>16720</v>
          </cell>
          <cell r="D1344" t="str">
            <v>16720</v>
          </cell>
          <cell r="E1344" t="str">
            <v>T8 - NEW CUSTOMER CONNECTIONS - 2 PR XXX</v>
          </cell>
          <cell r="H1344" t="str">
            <v>120</v>
          </cell>
          <cell r="I1344" t="str">
            <v>BT</v>
          </cell>
          <cell r="J1344">
            <v>-4668.5</v>
          </cell>
          <cell r="K1344">
            <v>103.56</v>
          </cell>
          <cell r="M1344">
            <v>240.16</v>
          </cell>
        </row>
        <row r="1345">
          <cell r="A1345" t="str">
            <v>CAP</v>
          </cell>
          <cell r="C1345">
            <v>16720</v>
          </cell>
          <cell r="D1345" t="str">
            <v>16720</v>
          </cell>
          <cell r="E1345" t="str">
            <v>T8 - NEW CUSTOMER CONNECTIONS - 2 PR XXX</v>
          </cell>
          <cell r="H1345" t="str">
            <v>120</v>
          </cell>
          <cell r="I1345" t="str">
            <v>CB</v>
          </cell>
          <cell r="J1345">
            <v>88842.82</v>
          </cell>
          <cell r="K1345">
            <v>336.49</v>
          </cell>
          <cell r="L1345">
            <v>-991.68</v>
          </cell>
        </row>
        <row r="1346">
          <cell r="A1346" t="str">
            <v>CAP</v>
          </cell>
          <cell r="C1346">
            <v>16720</v>
          </cell>
          <cell r="D1346" t="str">
            <v>16720</v>
          </cell>
          <cell r="E1346" t="str">
            <v>T8 - NEW CUSTOMER CONNECTIONS - 2 PR XXX</v>
          </cell>
          <cell r="H1346" t="str">
            <v>120</v>
          </cell>
          <cell r="I1346" t="str">
            <v>CI</v>
          </cell>
          <cell r="J1346">
            <v>7954.45</v>
          </cell>
          <cell r="K1346">
            <v>1732.45</v>
          </cell>
          <cell r="L1346">
            <v>-3131.09</v>
          </cell>
        </row>
        <row r="1347">
          <cell r="A1347" t="str">
            <v>CAP</v>
          </cell>
          <cell r="C1347">
            <v>16720</v>
          </cell>
          <cell r="D1347" t="str">
            <v>16720</v>
          </cell>
          <cell r="E1347" t="str">
            <v>T8 - NEW CUSTOMER CONNECTIONS - 2 PR XXX</v>
          </cell>
          <cell r="H1347" t="str">
            <v>120</v>
          </cell>
          <cell r="I1347" t="str">
            <v>CL</v>
          </cell>
          <cell r="J1347">
            <v>205787.64</v>
          </cell>
          <cell r="K1347">
            <v>827.18</v>
          </cell>
          <cell r="L1347">
            <v>-4015.2</v>
          </cell>
        </row>
        <row r="1348">
          <cell r="A1348" t="str">
            <v>CAP</v>
          </cell>
          <cell r="C1348">
            <v>16720</v>
          </cell>
          <cell r="D1348" t="str">
            <v>16720</v>
          </cell>
          <cell r="E1348" t="str">
            <v>T8 - NEW CUSTOMER CONNECTIONS - 2 PR XXX</v>
          </cell>
          <cell r="H1348" t="str">
            <v>120</v>
          </cell>
          <cell r="I1348" t="str">
            <v>CM</v>
          </cell>
          <cell r="J1348">
            <v>631913.97</v>
          </cell>
          <cell r="K1348">
            <v>672.92</v>
          </cell>
          <cell r="L1348">
            <v>-5275.84</v>
          </cell>
        </row>
        <row r="1349">
          <cell r="A1349" t="str">
            <v>CAP</v>
          </cell>
          <cell r="C1349">
            <v>16720</v>
          </cell>
          <cell r="D1349" t="str">
            <v>16720</v>
          </cell>
          <cell r="E1349" t="str">
            <v>T8 - NEW CUSTOMER CONNECTIONS - 2 PR XXX</v>
          </cell>
          <cell r="H1349" t="str">
            <v>120</v>
          </cell>
          <cell r="I1349" t="str">
            <v>CO</v>
          </cell>
          <cell r="J1349">
            <v>-40407</v>
          </cell>
        </row>
        <row r="1350">
          <cell r="A1350" t="str">
            <v>CAP</v>
          </cell>
          <cell r="C1350">
            <v>16720</v>
          </cell>
          <cell r="D1350" t="str">
            <v>16720</v>
          </cell>
          <cell r="E1350" t="str">
            <v>T8 - NEW CUSTOMER CONNECTIONS - 2 PR XXX</v>
          </cell>
          <cell r="H1350" t="str">
            <v>120</v>
          </cell>
          <cell r="I1350" t="str">
            <v>CT</v>
          </cell>
          <cell r="J1350">
            <v>71971.11</v>
          </cell>
          <cell r="K1350">
            <v>83.75</v>
          </cell>
          <cell r="L1350">
            <v>-2094.06</v>
          </cell>
        </row>
        <row r="1351">
          <cell r="A1351" t="str">
            <v>O&amp;M</v>
          </cell>
          <cell r="C1351">
            <v>16720</v>
          </cell>
          <cell r="D1351" t="str">
            <v>16720</v>
          </cell>
          <cell r="E1351" t="str">
            <v>T8 - NEW CUSTOMER CONNECTIONS - 2 PR XXX</v>
          </cell>
          <cell r="H1351" t="str">
            <v>120</v>
          </cell>
          <cell r="I1351" t="str">
            <v>IT</v>
          </cell>
          <cell r="J1351">
            <v>6560.74</v>
          </cell>
          <cell r="K1351">
            <v>0</v>
          </cell>
        </row>
        <row r="1352">
          <cell r="A1352" t="str">
            <v>O&amp;M</v>
          </cell>
          <cell r="C1352">
            <v>16720</v>
          </cell>
          <cell r="D1352" t="str">
            <v>16720</v>
          </cell>
          <cell r="E1352" t="str">
            <v>T8 - NEW CUSTOMER CONNECTIONS - 2 PR XXX</v>
          </cell>
          <cell r="H1352" t="str">
            <v>120</v>
          </cell>
          <cell r="I1352" t="str">
            <v>LT</v>
          </cell>
          <cell r="J1352">
            <v>-11089.02</v>
          </cell>
          <cell r="K1352">
            <v>300.98</v>
          </cell>
          <cell r="M1352">
            <v>19836.060000000001</v>
          </cell>
        </row>
        <row r="1353">
          <cell r="A1353" t="str">
            <v>O&amp;M</v>
          </cell>
          <cell r="C1353">
            <v>16720</v>
          </cell>
          <cell r="D1353" t="str">
            <v>16720</v>
          </cell>
          <cell r="E1353" t="str">
            <v>T8 - NEW CUSTOMER CONNECTIONS - 2 PR XXX</v>
          </cell>
          <cell r="H1353" t="str">
            <v>120</v>
          </cell>
          <cell r="I1353" t="str">
            <v>MT</v>
          </cell>
          <cell r="J1353">
            <v>-2529.9499999999998</v>
          </cell>
          <cell r="K1353">
            <v>337.37</v>
          </cell>
          <cell r="L1353">
            <v>2966.31</v>
          </cell>
        </row>
        <row r="1354">
          <cell r="A1354" t="str">
            <v>O&amp;M</v>
          </cell>
          <cell r="C1354">
            <v>16720</v>
          </cell>
          <cell r="D1354" t="str">
            <v>16720</v>
          </cell>
          <cell r="E1354" t="str">
            <v>T8 - NEW CUSTOMER CONNECTIONS - 2 PR XXX</v>
          </cell>
          <cell r="H1354" t="str">
            <v>120</v>
          </cell>
          <cell r="I1354" t="str">
            <v>OT</v>
          </cell>
          <cell r="J1354">
            <v>-490.48</v>
          </cell>
          <cell r="K1354">
            <v>-700</v>
          </cell>
        </row>
        <row r="1355">
          <cell r="A1355" t="str">
            <v>O&amp;M</v>
          </cell>
          <cell r="C1355">
            <v>16720</v>
          </cell>
          <cell r="D1355" t="str">
            <v>16720</v>
          </cell>
          <cell r="E1355" t="str">
            <v>T8 - NEW CUSTOMER CONNECTIONS - 2 PR XXX</v>
          </cell>
          <cell r="H1355" t="str">
            <v>120</v>
          </cell>
          <cell r="I1355" t="str">
            <v>TT</v>
          </cell>
          <cell r="J1355">
            <v>494.58</v>
          </cell>
          <cell r="M1355">
            <v>259580.42</v>
          </cell>
        </row>
        <row r="1356">
          <cell r="A1356" t="str">
            <v>O&amp;M</v>
          </cell>
          <cell r="B1356" t="str">
            <v>Driscoll,Daniel C</v>
          </cell>
          <cell r="C1356">
            <v>16725</v>
          </cell>
          <cell r="D1356" t="str">
            <v>16725</v>
          </cell>
          <cell r="E1356" t="str">
            <v>Customer Operations Framingham</v>
          </cell>
          <cell r="F1356" t="str">
            <v>Electric Operations</v>
          </cell>
          <cell r="G1356" t="str">
            <v>Elect Maint &amp; Constr Framingham</v>
          </cell>
          <cell r="H1356" t="str">
            <v>120</v>
          </cell>
          <cell r="I1356" t="str">
            <v>BT</v>
          </cell>
          <cell r="J1356">
            <v>478949.64</v>
          </cell>
          <cell r="K1356">
            <v>790492.57</v>
          </cell>
        </row>
        <row r="1357">
          <cell r="A1357" t="str">
            <v>O&amp;M</v>
          </cell>
          <cell r="B1357" t="str">
            <v>Driscoll,Daniel C</v>
          </cell>
          <cell r="C1357">
            <v>16725</v>
          </cell>
          <cell r="D1357" t="str">
            <v>16725</v>
          </cell>
          <cell r="E1357" t="str">
            <v>Elect Maint &amp; Constr Framingham</v>
          </cell>
          <cell r="F1357" t="str">
            <v>Electric Operations</v>
          </cell>
          <cell r="G1357" t="str">
            <v>Elect Maint &amp; Constr Framingham</v>
          </cell>
          <cell r="H1357" t="str">
            <v>120</v>
          </cell>
          <cell r="I1357" t="str">
            <v>BT</v>
          </cell>
          <cell r="L1357">
            <v>694757.69</v>
          </cell>
        </row>
        <row r="1358">
          <cell r="A1358" t="str">
            <v>CAP</v>
          </cell>
          <cell r="B1358" t="str">
            <v>Driscoll,Daniel C</v>
          </cell>
          <cell r="C1358">
            <v>16725</v>
          </cell>
          <cell r="D1358" t="str">
            <v>16725</v>
          </cell>
          <cell r="E1358" t="str">
            <v>Customer Operations Framingham</v>
          </cell>
          <cell r="F1358" t="str">
            <v>Electric Operations</v>
          </cell>
          <cell r="G1358" t="str">
            <v>Elect Maint &amp; Constr Framingham</v>
          </cell>
          <cell r="H1358" t="str">
            <v>120</v>
          </cell>
          <cell r="I1358" t="str">
            <v>CB</v>
          </cell>
          <cell r="J1358">
            <v>409779.91</v>
          </cell>
        </row>
        <row r="1359">
          <cell r="A1359" t="str">
            <v>CAP</v>
          </cell>
          <cell r="B1359" t="str">
            <v>Driscoll,Daniel C</v>
          </cell>
          <cell r="C1359">
            <v>16725</v>
          </cell>
          <cell r="D1359" t="str">
            <v>16725</v>
          </cell>
          <cell r="E1359" t="str">
            <v>Distribution Operations Framingham</v>
          </cell>
          <cell r="F1359" t="str">
            <v>Electric Operations</v>
          </cell>
          <cell r="G1359" t="str">
            <v>Elect Maint &amp; Constr Framingham</v>
          </cell>
          <cell r="H1359" t="str">
            <v>120</v>
          </cell>
          <cell r="I1359" t="str">
            <v>CB</v>
          </cell>
          <cell r="K1359">
            <v>761744.6</v>
          </cell>
          <cell r="M1359">
            <v>417879.85</v>
          </cell>
        </row>
        <row r="1360">
          <cell r="A1360" t="str">
            <v>CAP</v>
          </cell>
          <cell r="B1360" t="str">
            <v>Driscoll,Daniel C</v>
          </cell>
          <cell r="C1360">
            <v>16725</v>
          </cell>
          <cell r="D1360" t="str">
            <v>16725</v>
          </cell>
          <cell r="E1360" t="str">
            <v>Elect Maint &amp; Constr Framingham</v>
          </cell>
          <cell r="F1360" t="str">
            <v>Electric Operations</v>
          </cell>
          <cell r="G1360" t="str">
            <v>Elect Maint &amp; Constr Framingham</v>
          </cell>
          <cell r="H1360" t="str">
            <v>120</v>
          </cell>
          <cell r="I1360" t="str">
            <v>CB</v>
          </cell>
          <cell r="L1360">
            <v>579484.71</v>
          </cell>
          <cell r="M1360">
            <v>28.47</v>
          </cell>
        </row>
        <row r="1361">
          <cell r="A1361" t="str">
            <v>CAP</v>
          </cell>
          <cell r="B1361" t="str">
            <v>Driscoll,Daniel C</v>
          </cell>
          <cell r="C1361">
            <v>16725</v>
          </cell>
          <cell r="D1361" t="str">
            <v>16725</v>
          </cell>
          <cell r="E1361" t="str">
            <v>Customer Operations Framingham</v>
          </cell>
          <cell r="F1361" t="str">
            <v>Electric Operations</v>
          </cell>
          <cell r="G1361" t="str">
            <v>Elect Maint &amp; Constr Framingham</v>
          </cell>
          <cell r="H1361" t="str">
            <v>120</v>
          </cell>
          <cell r="I1361" t="str">
            <v>CI</v>
          </cell>
          <cell r="J1361">
            <v>58263.87</v>
          </cell>
          <cell r="M1361">
            <v>230.4</v>
          </cell>
        </row>
        <row r="1362">
          <cell r="A1362" t="str">
            <v>CAP</v>
          </cell>
          <cell r="B1362" t="str">
            <v>Driscoll,Daniel C</v>
          </cell>
          <cell r="C1362">
            <v>16725</v>
          </cell>
          <cell r="D1362" t="str">
            <v>16725</v>
          </cell>
          <cell r="E1362" t="str">
            <v>Distribution Operations Framingham</v>
          </cell>
          <cell r="F1362" t="str">
            <v>Electric Operations</v>
          </cell>
          <cell r="G1362" t="str">
            <v>Elect Maint &amp; Constr Framingham</v>
          </cell>
          <cell r="H1362" t="str">
            <v>120</v>
          </cell>
          <cell r="I1362" t="str">
            <v>CI</v>
          </cell>
          <cell r="K1362">
            <v>486170.16</v>
          </cell>
          <cell r="M1362">
            <v>40.590000000000003</v>
          </cell>
        </row>
        <row r="1363">
          <cell r="A1363" t="str">
            <v>CAP</v>
          </cell>
          <cell r="B1363" t="str">
            <v>Driscoll,Daniel C</v>
          </cell>
          <cell r="C1363">
            <v>16725</v>
          </cell>
          <cell r="D1363" t="str">
            <v>16725</v>
          </cell>
          <cell r="E1363" t="str">
            <v>Elect Maint &amp; Constr Framingham</v>
          </cell>
          <cell r="F1363" t="str">
            <v>Electric Operations</v>
          </cell>
          <cell r="G1363" t="str">
            <v>Elect Maint &amp; Constr Framingham</v>
          </cell>
          <cell r="H1363" t="str">
            <v>120</v>
          </cell>
          <cell r="I1363" t="str">
            <v>CI</v>
          </cell>
          <cell r="L1363">
            <v>1517301.21</v>
          </cell>
          <cell r="M1363">
            <v>100335.34</v>
          </cell>
        </row>
        <row r="1364">
          <cell r="A1364" t="str">
            <v>CAP</v>
          </cell>
          <cell r="B1364" t="str">
            <v>Driscoll,Daniel C</v>
          </cell>
          <cell r="C1364">
            <v>16725</v>
          </cell>
          <cell r="D1364" t="str">
            <v>16725</v>
          </cell>
          <cell r="E1364" t="str">
            <v>Customer Operations Framingham</v>
          </cell>
          <cell r="F1364" t="str">
            <v>Electric Operations</v>
          </cell>
          <cell r="G1364" t="str">
            <v>Elect Maint &amp; Constr Framingham</v>
          </cell>
          <cell r="H1364" t="str">
            <v>120</v>
          </cell>
          <cell r="I1364" t="str">
            <v>CL</v>
          </cell>
          <cell r="J1364">
            <v>931672.16</v>
          </cell>
        </row>
        <row r="1365">
          <cell r="A1365" t="str">
            <v>CAP</v>
          </cell>
          <cell r="B1365" t="str">
            <v>Driscoll,Daniel C</v>
          </cell>
          <cell r="C1365">
            <v>16725</v>
          </cell>
          <cell r="D1365" t="str">
            <v>16725</v>
          </cell>
          <cell r="E1365" t="str">
            <v>Distribution Operations Framingham</v>
          </cell>
          <cell r="F1365" t="str">
            <v>Electric Operations</v>
          </cell>
          <cell r="G1365" t="str">
            <v>Elect Maint &amp; Constr Framingham</v>
          </cell>
          <cell r="H1365" t="str">
            <v>120</v>
          </cell>
          <cell r="I1365" t="str">
            <v>CL</v>
          </cell>
          <cell r="K1365">
            <v>1758387.41</v>
          </cell>
        </row>
        <row r="1366">
          <cell r="A1366" t="str">
            <v>CAP</v>
          </cell>
          <cell r="B1366" t="str">
            <v>Driscoll,Daniel C</v>
          </cell>
          <cell r="C1366">
            <v>16725</v>
          </cell>
          <cell r="D1366" t="str">
            <v>16725</v>
          </cell>
          <cell r="E1366" t="str">
            <v>Elect Maint &amp; Constr Framingham</v>
          </cell>
          <cell r="F1366" t="str">
            <v>Electric Operations</v>
          </cell>
          <cell r="G1366" t="str">
            <v>Elect Maint &amp; Constr Framingham</v>
          </cell>
          <cell r="H1366" t="str">
            <v>120</v>
          </cell>
          <cell r="I1366" t="str">
            <v>CL</v>
          </cell>
          <cell r="L1366">
            <v>1326338.54</v>
          </cell>
        </row>
        <row r="1367">
          <cell r="A1367" t="str">
            <v>CAP</v>
          </cell>
          <cell r="B1367" t="str">
            <v>Driscoll,Daniel C</v>
          </cell>
          <cell r="C1367">
            <v>16725</v>
          </cell>
          <cell r="D1367" t="str">
            <v>16725</v>
          </cell>
          <cell r="E1367" t="str">
            <v>Customer Operations Framingham</v>
          </cell>
          <cell r="F1367" t="str">
            <v>Electric Operations</v>
          </cell>
          <cell r="G1367" t="str">
            <v>Elect Maint &amp; Constr Framingham</v>
          </cell>
          <cell r="H1367" t="str">
            <v>120</v>
          </cell>
          <cell r="I1367" t="str">
            <v>CM</v>
          </cell>
          <cell r="J1367">
            <v>1080629.78</v>
          </cell>
        </row>
        <row r="1368">
          <cell r="A1368" t="str">
            <v>CAP</v>
          </cell>
          <cell r="B1368" t="str">
            <v>Driscoll,Daniel C</v>
          </cell>
          <cell r="C1368">
            <v>16725</v>
          </cell>
          <cell r="D1368" t="str">
            <v>16725</v>
          </cell>
          <cell r="E1368" t="str">
            <v>Distribution Operations Framingham</v>
          </cell>
          <cell r="F1368" t="str">
            <v>Electric Operations</v>
          </cell>
          <cell r="G1368" t="str">
            <v>Elect Maint &amp; Constr Framingham</v>
          </cell>
          <cell r="H1368" t="str">
            <v>120</v>
          </cell>
          <cell r="I1368" t="str">
            <v>CM</v>
          </cell>
          <cell r="K1368">
            <v>1975293.84</v>
          </cell>
        </row>
        <row r="1369">
          <cell r="A1369" t="str">
            <v>CAP</v>
          </cell>
          <cell r="B1369" t="str">
            <v>Driscoll,Daniel C</v>
          </cell>
          <cell r="C1369">
            <v>16725</v>
          </cell>
          <cell r="D1369" t="str">
            <v>16725</v>
          </cell>
          <cell r="E1369" t="str">
            <v>Elect Maint &amp; Constr Framingham</v>
          </cell>
          <cell r="F1369" t="str">
            <v>Electric Operations</v>
          </cell>
          <cell r="G1369" t="str">
            <v>Elect Maint &amp; Constr Framingham</v>
          </cell>
          <cell r="H1369" t="str">
            <v>120</v>
          </cell>
          <cell r="I1369" t="str">
            <v>CM</v>
          </cell>
          <cell r="L1369">
            <v>2293984.42</v>
          </cell>
        </row>
        <row r="1370">
          <cell r="A1370" t="str">
            <v>CAP</v>
          </cell>
          <cell r="B1370" t="str">
            <v>Driscoll,Daniel C</v>
          </cell>
          <cell r="C1370">
            <v>16725</v>
          </cell>
          <cell r="D1370" t="str">
            <v>16725</v>
          </cell>
          <cell r="E1370" t="str">
            <v>Customer Operations Framingham</v>
          </cell>
          <cell r="F1370" t="str">
            <v>Electric Operations</v>
          </cell>
          <cell r="G1370" t="str">
            <v>Elect Maint &amp; Constr Framingham</v>
          </cell>
          <cell r="H1370" t="str">
            <v>120</v>
          </cell>
          <cell r="I1370" t="str">
            <v>CO</v>
          </cell>
          <cell r="J1370">
            <v>-123435</v>
          </cell>
        </row>
        <row r="1371">
          <cell r="A1371" t="str">
            <v>CAP</v>
          </cell>
          <cell r="B1371" t="str">
            <v>Driscoll,Daniel C</v>
          </cell>
          <cell r="C1371">
            <v>16725</v>
          </cell>
          <cell r="D1371" t="str">
            <v>16725</v>
          </cell>
          <cell r="E1371" t="str">
            <v>Distribution Operations Framingham</v>
          </cell>
          <cell r="F1371" t="str">
            <v>Electric Operations</v>
          </cell>
          <cell r="G1371" t="str">
            <v>Elect Maint &amp; Constr Framingham</v>
          </cell>
          <cell r="H1371" t="str">
            <v>120</v>
          </cell>
          <cell r="I1371" t="str">
            <v>CO</v>
          </cell>
          <cell r="K1371">
            <v>5500888.7999999998</v>
          </cell>
          <cell r="M1371">
            <v>30.9</v>
          </cell>
        </row>
        <row r="1372">
          <cell r="A1372" t="str">
            <v>CAP</v>
          </cell>
          <cell r="B1372" t="str">
            <v>Driscoll,Daniel C</v>
          </cell>
          <cell r="C1372">
            <v>16725</v>
          </cell>
          <cell r="D1372" t="str">
            <v>16725</v>
          </cell>
          <cell r="E1372" t="str">
            <v>Elect Maint &amp; Constr Framingham</v>
          </cell>
          <cell r="F1372" t="str">
            <v>Electric Operations</v>
          </cell>
          <cell r="G1372" t="str">
            <v>Elect Maint &amp; Constr Framingham</v>
          </cell>
          <cell r="H1372" t="str">
            <v>120</v>
          </cell>
          <cell r="I1372" t="str">
            <v>CO</v>
          </cell>
          <cell r="L1372">
            <v>-403235.86</v>
          </cell>
        </row>
        <row r="1373">
          <cell r="A1373" t="str">
            <v>CAP</v>
          </cell>
          <cell r="B1373" t="str">
            <v>Driscoll,Daniel C</v>
          </cell>
          <cell r="C1373">
            <v>16725</v>
          </cell>
          <cell r="D1373" t="str">
            <v>16725</v>
          </cell>
          <cell r="E1373" t="str">
            <v>Customer Operations Framingham</v>
          </cell>
          <cell r="F1373" t="str">
            <v>Electric Operations</v>
          </cell>
          <cell r="G1373" t="str">
            <v>Elect Maint &amp; Constr Framingham</v>
          </cell>
          <cell r="H1373" t="str">
            <v>120</v>
          </cell>
          <cell r="I1373" t="str">
            <v>CT</v>
          </cell>
          <cell r="J1373">
            <v>440119.12</v>
          </cell>
        </row>
        <row r="1374">
          <cell r="A1374" t="str">
            <v>CAP</v>
          </cell>
          <cell r="B1374" t="str">
            <v>Driscoll,Daniel C</v>
          </cell>
          <cell r="C1374">
            <v>16725</v>
          </cell>
          <cell r="D1374" t="str">
            <v>16725</v>
          </cell>
          <cell r="E1374" t="str">
            <v>Distribution Operations Framingham</v>
          </cell>
          <cell r="F1374" t="str">
            <v>Electric Operations</v>
          </cell>
          <cell r="G1374" t="str">
            <v>Elect Maint &amp; Constr Framingham</v>
          </cell>
          <cell r="H1374" t="str">
            <v>120</v>
          </cell>
          <cell r="I1374" t="str">
            <v>CT</v>
          </cell>
          <cell r="K1374">
            <v>841019.6</v>
          </cell>
        </row>
        <row r="1375">
          <cell r="A1375" t="str">
            <v>CAP</v>
          </cell>
          <cell r="B1375" t="str">
            <v>Driscoll,Daniel C</v>
          </cell>
          <cell r="C1375">
            <v>16725</v>
          </cell>
          <cell r="D1375" t="str">
            <v>16725</v>
          </cell>
          <cell r="E1375" t="str">
            <v>Elect Maint &amp; Constr Framingham</v>
          </cell>
          <cell r="F1375" t="str">
            <v>Electric Operations</v>
          </cell>
          <cell r="G1375" t="str">
            <v>Elect Maint &amp; Constr Framingham</v>
          </cell>
          <cell r="H1375" t="str">
            <v>120</v>
          </cell>
          <cell r="I1375" t="str">
            <v>CT</v>
          </cell>
          <cell r="L1375">
            <v>718342.27</v>
          </cell>
        </row>
        <row r="1376">
          <cell r="A1376" t="str">
            <v>O&amp;M</v>
          </cell>
          <cell r="B1376" t="str">
            <v>Driscoll,Daniel C</v>
          </cell>
          <cell r="C1376">
            <v>16725</v>
          </cell>
          <cell r="D1376" t="str">
            <v>16725</v>
          </cell>
          <cell r="E1376" t="str">
            <v>Customer Operations Framingham</v>
          </cell>
          <cell r="F1376" t="str">
            <v>Electric Operations</v>
          </cell>
          <cell r="G1376" t="str">
            <v>Elect Maint &amp; Constr Framingham</v>
          </cell>
          <cell r="H1376" t="str">
            <v>120</v>
          </cell>
          <cell r="I1376" t="str">
            <v>IT</v>
          </cell>
          <cell r="J1376">
            <v>281538.62</v>
          </cell>
          <cell r="K1376">
            <v>513064.62</v>
          </cell>
          <cell r="M1376">
            <v>0</v>
          </cell>
        </row>
        <row r="1377">
          <cell r="A1377" t="str">
            <v>O&amp;M</v>
          </cell>
          <cell r="B1377" t="str">
            <v>Driscoll,Daniel C</v>
          </cell>
          <cell r="C1377">
            <v>16725</v>
          </cell>
          <cell r="D1377" t="str">
            <v>16725</v>
          </cell>
          <cell r="E1377" t="str">
            <v>Elect Maint &amp; Constr Framingham</v>
          </cell>
          <cell r="F1377" t="str">
            <v>Electric Operations</v>
          </cell>
          <cell r="G1377" t="str">
            <v>Elect Maint &amp; Constr Framingham</v>
          </cell>
          <cell r="H1377" t="str">
            <v>120</v>
          </cell>
          <cell r="I1377" t="str">
            <v>IT</v>
          </cell>
          <cell r="L1377">
            <v>550652.53</v>
          </cell>
          <cell r="M1377">
            <v>0</v>
          </cell>
        </row>
        <row r="1378">
          <cell r="A1378" t="str">
            <v>O&amp;M</v>
          </cell>
          <cell r="B1378" t="str">
            <v>Driscoll,Daniel C</v>
          </cell>
          <cell r="C1378">
            <v>16725</v>
          </cell>
          <cell r="D1378" t="str">
            <v>16725</v>
          </cell>
          <cell r="E1378" t="str">
            <v>Customer Operations Framingham</v>
          </cell>
          <cell r="F1378" t="str">
            <v>Electric Operations</v>
          </cell>
          <cell r="G1378" t="str">
            <v>Elect Maint &amp; Constr Framingham</v>
          </cell>
          <cell r="H1378" t="str">
            <v>120</v>
          </cell>
          <cell r="I1378" t="str">
            <v>LT</v>
          </cell>
          <cell r="J1378">
            <v>1275496.6399999999</v>
          </cell>
          <cell r="K1378">
            <v>2241109.79</v>
          </cell>
          <cell r="M1378">
            <v>2065.15</v>
          </cell>
        </row>
        <row r="1379">
          <cell r="A1379" t="str">
            <v>O&amp;M</v>
          </cell>
          <cell r="B1379" t="str">
            <v>Driscoll,Daniel C</v>
          </cell>
          <cell r="C1379">
            <v>16725</v>
          </cell>
          <cell r="D1379" t="str">
            <v>16725</v>
          </cell>
          <cell r="E1379" t="str">
            <v>Elect Maint &amp; Constr Framingham</v>
          </cell>
          <cell r="F1379" t="str">
            <v>Electric Operations</v>
          </cell>
          <cell r="G1379" t="str">
            <v>Elect Maint &amp; Constr Framingham</v>
          </cell>
          <cell r="H1379" t="str">
            <v>120</v>
          </cell>
          <cell r="I1379" t="str">
            <v>LT</v>
          </cell>
          <cell r="L1379">
            <v>1953421.91</v>
          </cell>
          <cell r="M1379">
            <v>27889.75</v>
          </cell>
        </row>
        <row r="1380">
          <cell r="A1380" t="str">
            <v>O&amp;M</v>
          </cell>
          <cell r="B1380" t="str">
            <v>Driscoll,Daniel C</v>
          </cell>
          <cell r="C1380">
            <v>16725</v>
          </cell>
          <cell r="D1380" t="str">
            <v>16725</v>
          </cell>
          <cell r="E1380" t="str">
            <v>Customer Operations Framingham</v>
          </cell>
          <cell r="F1380" t="str">
            <v>Electric Operations</v>
          </cell>
          <cell r="G1380" t="str">
            <v>Elect Maint &amp; Constr Framingham</v>
          </cell>
          <cell r="H1380" t="str">
            <v>120</v>
          </cell>
          <cell r="I1380" t="str">
            <v>MT</v>
          </cell>
          <cell r="J1380">
            <v>189094.28</v>
          </cell>
          <cell r="K1380">
            <v>332753.09000000003</v>
          </cell>
        </row>
        <row r="1381">
          <cell r="A1381" t="str">
            <v>O&amp;M</v>
          </cell>
          <cell r="B1381" t="str">
            <v>Driscoll,Daniel C</v>
          </cell>
          <cell r="C1381">
            <v>16725</v>
          </cell>
          <cell r="D1381" t="str">
            <v>16725</v>
          </cell>
          <cell r="E1381" t="str">
            <v>Elect Maint &amp; Constr Framingham</v>
          </cell>
          <cell r="F1381" t="str">
            <v>Electric Operations</v>
          </cell>
          <cell r="G1381" t="str">
            <v>Elect Maint &amp; Constr Framingham</v>
          </cell>
          <cell r="H1381" t="str">
            <v>120</v>
          </cell>
          <cell r="I1381" t="str">
            <v>MT</v>
          </cell>
          <cell r="L1381">
            <v>373543.2</v>
          </cell>
          <cell r="M1381">
            <v>-4111.1099999999997</v>
          </cell>
        </row>
        <row r="1382">
          <cell r="A1382" t="str">
            <v>O&amp;M</v>
          </cell>
          <cell r="B1382" t="str">
            <v>Driscoll,Daniel C</v>
          </cell>
          <cell r="C1382">
            <v>16725</v>
          </cell>
          <cell r="D1382" t="str">
            <v>16725</v>
          </cell>
          <cell r="E1382" t="str">
            <v>Customer Operations Framingham</v>
          </cell>
          <cell r="F1382" t="str">
            <v>Electric Operations</v>
          </cell>
          <cell r="G1382" t="str">
            <v>Elect Maint &amp; Constr Framingham</v>
          </cell>
          <cell r="H1382" t="str">
            <v>120</v>
          </cell>
          <cell r="I1382" t="str">
            <v>OT</v>
          </cell>
          <cell r="J1382">
            <v>795581.67</v>
          </cell>
          <cell r="K1382">
            <v>662529.68999999994</v>
          </cell>
        </row>
        <row r="1383">
          <cell r="A1383" t="str">
            <v>O&amp;M</v>
          </cell>
          <cell r="B1383" t="str">
            <v>Driscoll,Daniel C</v>
          </cell>
          <cell r="C1383">
            <v>16725</v>
          </cell>
          <cell r="D1383" t="str">
            <v>16725</v>
          </cell>
          <cell r="E1383" t="str">
            <v>Elect Maint &amp; Constr Framingham</v>
          </cell>
          <cell r="F1383" t="str">
            <v>Electric Operations</v>
          </cell>
          <cell r="G1383" t="str">
            <v>Elect Maint &amp; Constr Framingham</v>
          </cell>
          <cell r="H1383" t="str">
            <v>120</v>
          </cell>
          <cell r="I1383" t="str">
            <v>OT</v>
          </cell>
          <cell r="L1383">
            <v>595796.77</v>
          </cell>
        </row>
        <row r="1384">
          <cell r="A1384" t="str">
            <v>O&amp;M</v>
          </cell>
          <cell r="B1384" t="str">
            <v>Driscoll,Daniel C</v>
          </cell>
          <cell r="C1384">
            <v>16725</v>
          </cell>
          <cell r="D1384" t="str">
            <v>16725</v>
          </cell>
          <cell r="E1384" t="str">
            <v>Customer Operations Framingham</v>
          </cell>
          <cell r="F1384" t="str">
            <v>Electric Operations</v>
          </cell>
          <cell r="G1384" t="str">
            <v>Elect Maint &amp; Constr Framingham</v>
          </cell>
          <cell r="H1384" t="str">
            <v>120</v>
          </cell>
          <cell r="I1384" t="str">
            <v>TT</v>
          </cell>
          <cell r="J1384">
            <v>136922.82999999999</v>
          </cell>
          <cell r="K1384">
            <v>762388.06</v>
          </cell>
          <cell r="M1384">
            <v>-5917.88</v>
          </cell>
        </row>
        <row r="1385">
          <cell r="A1385" t="str">
            <v>O&amp;M</v>
          </cell>
          <cell r="B1385" t="str">
            <v>Driscoll,Daniel C</v>
          </cell>
          <cell r="C1385">
            <v>16725</v>
          </cell>
          <cell r="D1385" t="str">
            <v>16725</v>
          </cell>
          <cell r="E1385" t="str">
            <v>Elect Maint &amp; Constr Framingham</v>
          </cell>
          <cell r="F1385" t="str">
            <v>Electric Operations</v>
          </cell>
          <cell r="G1385" t="str">
            <v>Elect Maint &amp; Constr Framingham</v>
          </cell>
          <cell r="H1385" t="str">
            <v>120</v>
          </cell>
          <cell r="I1385" t="str">
            <v>TT</v>
          </cell>
          <cell r="L1385">
            <v>538322.55000000005</v>
          </cell>
          <cell r="M1385">
            <v>85788.68</v>
          </cell>
        </row>
        <row r="1386">
          <cell r="A1386" t="str">
            <v>O&amp;M</v>
          </cell>
          <cell r="C1386">
            <v>16730</v>
          </cell>
          <cell r="D1386" t="str">
            <v>16730</v>
          </cell>
          <cell r="E1386" t="str">
            <v>T9 - Customer Ops Fram, Walp</v>
          </cell>
          <cell r="H1386" t="str">
            <v>120</v>
          </cell>
          <cell r="I1386" t="str">
            <v>BT</v>
          </cell>
          <cell r="J1386">
            <v>36395.61</v>
          </cell>
        </row>
        <row r="1387">
          <cell r="A1387" t="str">
            <v>CAP</v>
          </cell>
          <cell r="C1387">
            <v>16730</v>
          </cell>
          <cell r="D1387" t="str">
            <v>16730</v>
          </cell>
          <cell r="E1387" t="str">
            <v>T9 - Customer Ops Fram, Walp</v>
          </cell>
          <cell r="H1387" t="str">
            <v>120</v>
          </cell>
          <cell r="I1387" t="str">
            <v>CB</v>
          </cell>
          <cell r="J1387">
            <v>72549.070000000007</v>
          </cell>
          <cell r="M1387">
            <v>533398.12</v>
          </cell>
        </row>
        <row r="1388">
          <cell r="A1388" t="str">
            <v>CAP</v>
          </cell>
          <cell r="C1388">
            <v>16730</v>
          </cell>
          <cell r="D1388" t="str">
            <v>16730</v>
          </cell>
          <cell r="E1388" t="str">
            <v>T9 - Customer Ops Fram, Walp</v>
          </cell>
          <cell r="H1388" t="str">
            <v>120</v>
          </cell>
          <cell r="I1388" t="str">
            <v>CI</v>
          </cell>
          <cell r="J1388">
            <v>56398.3</v>
          </cell>
          <cell r="K1388">
            <v>1866.76</v>
          </cell>
          <cell r="L1388">
            <v>0</v>
          </cell>
        </row>
        <row r="1389">
          <cell r="A1389" t="str">
            <v>CAP</v>
          </cell>
          <cell r="C1389">
            <v>16730</v>
          </cell>
          <cell r="D1389" t="str">
            <v>16730</v>
          </cell>
          <cell r="E1389" t="str">
            <v>T9 - Customer Ops Fram, Walp</v>
          </cell>
          <cell r="H1389" t="str">
            <v>120</v>
          </cell>
          <cell r="I1389" t="str">
            <v>CL</v>
          </cell>
          <cell r="J1389">
            <v>166258.84</v>
          </cell>
        </row>
        <row r="1390">
          <cell r="A1390" t="str">
            <v>CAP</v>
          </cell>
          <cell r="C1390">
            <v>16730</v>
          </cell>
          <cell r="D1390" t="str">
            <v>16730</v>
          </cell>
          <cell r="E1390" t="str">
            <v>T9 - Customer Ops Fram, Walp</v>
          </cell>
          <cell r="H1390" t="str">
            <v>120</v>
          </cell>
          <cell r="I1390" t="str">
            <v>CM</v>
          </cell>
          <cell r="J1390">
            <v>449042.93</v>
          </cell>
          <cell r="K1390">
            <v>768.26</v>
          </cell>
          <cell r="L1390">
            <v>873.67</v>
          </cell>
        </row>
        <row r="1391">
          <cell r="A1391" t="str">
            <v>CAP</v>
          </cell>
          <cell r="C1391">
            <v>16730</v>
          </cell>
          <cell r="D1391" t="str">
            <v>16730</v>
          </cell>
          <cell r="E1391" t="str">
            <v>T9 - Customer Ops Fram, Walp</v>
          </cell>
          <cell r="H1391" t="str">
            <v>120</v>
          </cell>
          <cell r="I1391" t="str">
            <v>CO</v>
          </cell>
          <cell r="J1391">
            <v>-1865</v>
          </cell>
        </row>
        <row r="1392">
          <cell r="A1392" t="str">
            <v>CAP</v>
          </cell>
          <cell r="C1392">
            <v>16730</v>
          </cell>
          <cell r="D1392" t="str">
            <v>16730</v>
          </cell>
          <cell r="E1392" t="str">
            <v>T9 - Customer Ops Fram, Walp</v>
          </cell>
          <cell r="H1392" t="str">
            <v>120</v>
          </cell>
          <cell r="I1392" t="str">
            <v>CT</v>
          </cell>
          <cell r="J1392">
            <v>65036.97</v>
          </cell>
          <cell r="K1392">
            <v>0</v>
          </cell>
        </row>
        <row r="1393">
          <cell r="A1393" t="str">
            <v>O&amp;M</v>
          </cell>
          <cell r="C1393">
            <v>16730</v>
          </cell>
          <cell r="D1393" t="str">
            <v>16730</v>
          </cell>
          <cell r="E1393" t="str">
            <v>T9 - Customer Ops Fram, Walp</v>
          </cell>
          <cell r="H1393" t="str">
            <v>120</v>
          </cell>
          <cell r="I1393" t="str">
            <v>IT</v>
          </cell>
          <cell r="J1393">
            <v>12371.13</v>
          </cell>
          <cell r="K1393">
            <v>-9.48</v>
          </cell>
          <cell r="L1393">
            <v>385.81</v>
          </cell>
          <cell r="M1393">
            <v>0</v>
          </cell>
        </row>
        <row r="1394">
          <cell r="A1394" t="str">
            <v>O&amp;M</v>
          </cell>
          <cell r="C1394">
            <v>16730</v>
          </cell>
          <cell r="D1394" t="str">
            <v>16730</v>
          </cell>
          <cell r="E1394" t="str">
            <v>T9 - Customer Ops Fram, Walp</v>
          </cell>
          <cell r="H1394" t="str">
            <v>120</v>
          </cell>
          <cell r="I1394" t="str">
            <v>LT</v>
          </cell>
          <cell r="J1394">
            <v>106382.7</v>
          </cell>
          <cell r="M1394">
            <v>54777.61</v>
          </cell>
        </row>
        <row r="1395">
          <cell r="A1395" t="str">
            <v>O&amp;M</v>
          </cell>
          <cell r="C1395">
            <v>16730</v>
          </cell>
          <cell r="D1395" t="str">
            <v>16730</v>
          </cell>
          <cell r="E1395" t="str">
            <v>T9 - Customer Ops Fram, Walp</v>
          </cell>
          <cell r="H1395" t="str">
            <v>120</v>
          </cell>
          <cell r="I1395" t="str">
            <v>MT</v>
          </cell>
          <cell r="J1395">
            <v>227412.82</v>
          </cell>
          <cell r="K1395">
            <v>-8394.2900000000009</v>
          </cell>
          <cell r="L1395">
            <v>14124.57</v>
          </cell>
        </row>
        <row r="1396">
          <cell r="A1396" t="str">
            <v>O&amp;M</v>
          </cell>
          <cell r="C1396">
            <v>16730</v>
          </cell>
          <cell r="D1396" t="str">
            <v>16730</v>
          </cell>
          <cell r="E1396" t="str">
            <v>T9 - Customer Ops Fram, Walp</v>
          </cell>
          <cell r="H1396" t="str">
            <v>120</v>
          </cell>
          <cell r="I1396" t="str">
            <v>OT</v>
          </cell>
          <cell r="J1396">
            <v>4582.3</v>
          </cell>
          <cell r="K1396">
            <v>44.82</v>
          </cell>
          <cell r="M1396">
            <v>1226.3900000000001</v>
          </cell>
        </row>
        <row r="1397">
          <cell r="A1397" t="str">
            <v>O&amp;M</v>
          </cell>
          <cell r="C1397">
            <v>16730</v>
          </cell>
          <cell r="D1397" t="str">
            <v>16730</v>
          </cell>
          <cell r="E1397" t="str">
            <v>T9 - Customer Ops Fram, Walp</v>
          </cell>
          <cell r="H1397" t="str">
            <v>120</v>
          </cell>
          <cell r="I1397" t="str">
            <v>TT</v>
          </cell>
          <cell r="J1397">
            <v>3117.45</v>
          </cell>
          <cell r="M1397">
            <v>2783.75</v>
          </cell>
        </row>
        <row r="1398">
          <cell r="A1398" t="str">
            <v>O&amp;M</v>
          </cell>
          <cell r="B1398" t="str">
            <v>Driscoll,Daniel C</v>
          </cell>
          <cell r="C1398">
            <v>16735</v>
          </cell>
          <cell r="D1398" t="str">
            <v>16735</v>
          </cell>
          <cell r="E1398" t="str">
            <v>Customer Operations Walpole</v>
          </cell>
          <cell r="F1398" t="str">
            <v>Electric Operations</v>
          </cell>
          <cell r="G1398" t="str">
            <v>Elect Maint &amp; Constr Walpole</v>
          </cell>
          <cell r="H1398" t="str">
            <v>120</v>
          </cell>
          <cell r="I1398" t="str">
            <v>BT</v>
          </cell>
          <cell r="J1398">
            <v>551029.27</v>
          </cell>
          <cell r="K1398">
            <v>768521.94</v>
          </cell>
          <cell r="M1398">
            <v>150.66</v>
          </cell>
        </row>
        <row r="1399">
          <cell r="A1399" t="str">
            <v>O&amp;M</v>
          </cell>
          <cell r="B1399" t="str">
            <v>Driscoll,Daniel C</v>
          </cell>
          <cell r="C1399">
            <v>16735</v>
          </cell>
          <cell r="D1399" t="str">
            <v>16735</v>
          </cell>
          <cell r="E1399" t="str">
            <v>Elect Maint &amp; Constr Walpole</v>
          </cell>
          <cell r="F1399" t="str">
            <v>Electric Operations</v>
          </cell>
          <cell r="G1399" t="str">
            <v>Elect Maint &amp; Constr Walpole</v>
          </cell>
          <cell r="H1399" t="str">
            <v>120</v>
          </cell>
          <cell r="I1399" t="str">
            <v>BT</v>
          </cell>
          <cell r="L1399">
            <v>617239.66</v>
          </cell>
        </row>
        <row r="1400">
          <cell r="A1400" t="str">
            <v>CAP</v>
          </cell>
          <cell r="B1400" t="str">
            <v>Driscoll,Daniel C</v>
          </cell>
          <cell r="C1400">
            <v>16735</v>
          </cell>
          <cell r="D1400" t="str">
            <v>16735</v>
          </cell>
          <cell r="E1400" t="str">
            <v>Customer Operations Walpole</v>
          </cell>
          <cell r="F1400" t="str">
            <v>Electric Operations</v>
          </cell>
          <cell r="G1400" t="str">
            <v>Elect Maint &amp; Constr Walpole</v>
          </cell>
          <cell r="H1400" t="str">
            <v>120</v>
          </cell>
          <cell r="I1400" t="str">
            <v>CB</v>
          </cell>
          <cell r="J1400">
            <v>236460.45</v>
          </cell>
          <cell r="K1400">
            <v>537308.48</v>
          </cell>
        </row>
        <row r="1401">
          <cell r="A1401" t="str">
            <v>CAP</v>
          </cell>
          <cell r="B1401" t="str">
            <v>Driscoll,Daniel C</v>
          </cell>
          <cell r="C1401">
            <v>16735</v>
          </cell>
          <cell r="D1401" t="str">
            <v>16735</v>
          </cell>
          <cell r="E1401" t="str">
            <v>Elect Maint &amp; Constr Walpole</v>
          </cell>
          <cell r="F1401" t="str">
            <v>Electric Operations</v>
          </cell>
          <cell r="G1401" t="str">
            <v>Elect Maint &amp; Constr Walpole</v>
          </cell>
          <cell r="H1401" t="str">
            <v>120</v>
          </cell>
          <cell r="I1401" t="str">
            <v>CB</v>
          </cell>
          <cell r="L1401">
            <v>486706.48</v>
          </cell>
        </row>
        <row r="1402">
          <cell r="A1402" t="str">
            <v>CAP</v>
          </cell>
          <cell r="B1402" t="str">
            <v>Driscoll,Daniel C</v>
          </cell>
          <cell r="C1402">
            <v>16735</v>
          </cell>
          <cell r="D1402" t="str">
            <v>16735</v>
          </cell>
          <cell r="E1402" t="str">
            <v>Customer Operations Walpole</v>
          </cell>
          <cell r="F1402" t="str">
            <v>Electric Operations</v>
          </cell>
          <cell r="G1402" t="str">
            <v>Elect Maint &amp; Constr Walpole</v>
          </cell>
          <cell r="H1402" t="str">
            <v>120</v>
          </cell>
          <cell r="I1402" t="str">
            <v>CI</v>
          </cell>
          <cell r="J1402">
            <v>211652.64</v>
          </cell>
          <cell r="K1402">
            <v>827382.03</v>
          </cell>
          <cell r="M1402">
            <v>128746.3</v>
          </cell>
        </row>
        <row r="1403">
          <cell r="A1403" t="str">
            <v>CAP</v>
          </cell>
          <cell r="B1403" t="str">
            <v>Driscoll,Daniel C</v>
          </cell>
          <cell r="C1403">
            <v>16735</v>
          </cell>
          <cell r="D1403" t="str">
            <v>16735</v>
          </cell>
          <cell r="E1403" t="str">
            <v>Elect Maint &amp; Constr Walpole</v>
          </cell>
          <cell r="F1403" t="str">
            <v>Electric Operations</v>
          </cell>
          <cell r="G1403" t="str">
            <v>Elect Maint &amp; Constr Walpole</v>
          </cell>
          <cell r="H1403" t="str">
            <v>120</v>
          </cell>
          <cell r="I1403" t="str">
            <v>CI</v>
          </cell>
          <cell r="L1403">
            <v>1117315.46</v>
          </cell>
          <cell r="M1403">
            <v>0</v>
          </cell>
        </row>
        <row r="1404">
          <cell r="A1404" t="str">
            <v>CAP</v>
          </cell>
          <cell r="B1404" t="str">
            <v>Driscoll,Daniel C</v>
          </cell>
          <cell r="C1404">
            <v>16735</v>
          </cell>
          <cell r="D1404" t="str">
            <v>16735</v>
          </cell>
          <cell r="E1404" t="str">
            <v>Customer Operations Walpole</v>
          </cell>
          <cell r="F1404" t="str">
            <v>Electric Operations</v>
          </cell>
          <cell r="G1404" t="str">
            <v>Elect Maint &amp; Constr Walpole</v>
          </cell>
          <cell r="H1404" t="str">
            <v>120</v>
          </cell>
          <cell r="I1404" t="str">
            <v>CL</v>
          </cell>
          <cell r="J1404">
            <v>539901.07999999996</v>
          </cell>
          <cell r="K1404">
            <v>1237158.6399999999</v>
          </cell>
        </row>
        <row r="1405">
          <cell r="A1405" t="str">
            <v>CAP</v>
          </cell>
          <cell r="B1405" t="str">
            <v>Driscoll,Daniel C</v>
          </cell>
          <cell r="C1405">
            <v>16735</v>
          </cell>
          <cell r="D1405" t="str">
            <v>16735</v>
          </cell>
          <cell r="E1405" t="str">
            <v>Elect Maint &amp; Constr Walpole</v>
          </cell>
          <cell r="F1405" t="str">
            <v>Electric Operations</v>
          </cell>
          <cell r="G1405" t="str">
            <v>Elect Maint &amp; Constr Walpole</v>
          </cell>
          <cell r="H1405" t="str">
            <v>120</v>
          </cell>
          <cell r="I1405" t="str">
            <v>CL</v>
          </cell>
          <cell r="L1405">
            <v>1115066.8500000001</v>
          </cell>
        </row>
        <row r="1406">
          <cell r="A1406" t="str">
            <v>CAP</v>
          </cell>
          <cell r="B1406" t="str">
            <v>Driscoll,Daniel C</v>
          </cell>
          <cell r="C1406">
            <v>16735</v>
          </cell>
          <cell r="D1406" t="str">
            <v>16735</v>
          </cell>
          <cell r="E1406" t="str">
            <v>Customer Operations Walpole</v>
          </cell>
          <cell r="F1406" t="str">
            <v>Electric Operations</v>
          </cell>
          <cell r="G1406" t="str">
            <v>Elect Maint &amp; Constr Walpole</v>
          </cell>
          <cell r="H1406" t="str">
            <v>120</v>
          </cell>
          <cell r="I1406" t="str">
            <v>CM</v>
          </cell>
          <cell r="J1406">
            <v>974147.94</v>
          </cell>
          <cell r="K1406">
            <v>1749207.67</v>
          </cell>
        </row>
        <row r="1407">
          <cell r="A1407" t="str">
            <v>CAP</v>
          </cell>
          <cell r="B1407" t="str">
            <v>Driscoll,Daniel C</v>
          </cell>
          <cell r="C1407">
            <v>16735</v>
          </cell>
          <cell r="D1407" t="str">
            <v>16735</v>
          </cell>
          <cell r="E1407" t="str">
            <v>Elect Maint &amp; Constr Walpole</v>
          </cell>
          <cell r="F1407" t="str">
            <v>Electric Operations</v>
          </cell>
          <cell r="G1407" t="str">
            <v>Elect Maint &amp; Constr Walpole</v>
          </cell>
          <cell r="H1407" t="str">
            <v>120</v>
          </cell>
          <cell r="I1407" t="str">
            <v>CM</v>
          </cell>
          <cell r="L1407">
            <v>1774315.83</v>
          </cell>
          <cell r="M1407">
            <v>1968.63</v>
          </cell>
        </row>
        <row r="1408">
          <cell r="A1408" t="str">
            <v>CAP</v>
          </cell>
          <cell r="B1408" t="str">
            <v>Driscoll,Daniel C</v>
          </cell>
          <cell r="C1408">
            <v>16735</v>
          </cell>
          <cell r="D1408" t="str">
            <v>16735</v>
          </cell>
          <cell r="E1408" t="str">
            <v>Customer Operations Walpole</v>
          </cell>
          <cell r="F1408" t="str">
            <v>Electric Operations</v>
          </cell>
          <cell r="G1408" t="str">
            <v>Elect Maint &amp; Constr Walpole</v>
          </cell>
          <cell r="H1408" t="str">
            <v>120</v>
          </cell>
          <cell r="I1408" t="str">
            <v>CO</v>
          </cell>
          <cell r="J1408">
            <v>-100718.77</v>
          </cell>
          <cell r="K1408">
            <v>-357945.58</v>
          </cell>
        </row>
        <row r="1409">
          <cell r="A1409" t="str">
            <v>CAP</v>
          </cell>
          <cell r="B1409" t="str">
            <v>Driscoll,Daniel C</v>
          </cell>
          <cell r="C1409">
            <v>16735</v>
          </cell>
          <cell r="D1409" t="str">
            <v>16735</v>
          </cell>
          <cell r="E1409" t="str">
            <v>Elect Maint &amp; Constr Walpole</v>
          </cell>
          <cell r="F1409" t="str">
            <v>Electric Operations</v>
          </cell>
          <cell r="G1409" t="str">
            <v>Elect Maint &amp; Constr Walpole</v>
          </cell>
          <cell r="H1409" t="str">
            <v>120</v>
          </cell>
          <cell r="I1409" t="str">
            <v>CO</v>
          </cell>
          <cell r="L1409">
            <v>-390929.32</v>
          </cell>
        </row>
        <row r="1410">
          <cell r="A1410" t="str">
            <v>CAP</v>
          </cell>
          <cell r="B1410" t="str">
            <v>Driscoll,Daniel C</v>
          </cell>
          <cell r="C1410">
            <v>16735</v>
          </cell>
          <cell r="D1410" t="str">
            <v>16735</v>
          </cell>
          <cell r="E1410" t="str">
            <v>Customer Operations Walpole</v>
          </cell>
          <cell r="F1410" t="str">
            <v>Electric Operations</v>
          </cell>
          <cell r="G1410" t="str">
            <v>Elect Maint &amp; Constr Walpole</v>
          </cell>
          <cell r="H1410" t="str">
            <v>120</v>
          </cell>
          <cell r="I1410" t="str">
            <v>CT</v>
          </cell>
          <cell r="J1410">
            <v>174464.99</v>
          </cell>
          <cell r="K1410">
            <v>594943.77</v>
          </cell>
        </row>
        <row r="1411">
          <cell r="A1411" t="str">
            <v>CAP</v>
          </cell>
          <cell r="B1411" t="str">
            <v>Driscoll,Daniel C</v>
          </cell>
          <cell r="C1411">
            <v>16735</v>
          </cell>
          <cell r="D1411" t="str">
            <v>16735</v>
          </cell>
          <cell r="E1411" t="str">
            <v>Elect Maint &amp; Constr Walpole</v>
          </cell>
          <cell r="F1411" t="str">
            <v>Electric Operations</v>
          </cell>
          <cell r="G1411" t="str">
            <v>Elect Maint &amp; Constr Walpole</v>
          </cell>
          <cell r="H1411" t="str">
            <v>120</v>
          </cell>
          <cell r="I1411" t="str">
            <v>CT</v>
          </cell>
          <cell r="L1411">
            <v>493910.49</v>
          </cell>
        </row>
        <row r="1412">
          <cell r="A1412" t="str">
            <v>O&amp;M</v>
          </cell>
          <cell r="B1412" t="str">
            <v>Driscoll,Daniel C</v>
          </cell>
          <cell r="C1412">
            <v>16735</v>
          </cell>
          <cell r="D1412" t="str">
            <v>16735</v>
          </cell>
          <cell r="E1412" t="str">
            <v>Customer Operations Walpole</v>
          </cell>
          <cell r="F1412" t="str">
            <v>Electric Operations</v>
          </cell>
          <cell r="G1412" t="str">
            <v>Elect Maint &amp; Constr Walpole</v>
          </cell>
          <cell r="H1412" t="str">
            <v>120</v>
          </cell>
          <cell r="I1412" t="str">
            <v>IT</v>
          </cell>
          <cell r="J1412">
            <v>146170.21</v>
          </cell>
          <cell r="K1412">
            <v>533016.4</v>
          </cell>
        </row>
        <row r="1413">
          <cell r="A1413" t="str">
            <v>O&amp;M</v>
          </cell>
          <cell r="B1413" t="str">
            <v>Driscoll,Daniel C</v>
          </cell>
          <cell r="C1413">
            <v>16735</v>
          </cell>
          <cell r="D1413" t="str">
            <v>16735</v>
          </cell>
          <cell r="E1413" t="str">
            <v>Elect Maint &amp; Constr Walpole</v>
          </cell>
          <cell r="F1413" t="str">
            <v>Electric Operations</v>
          </cell>
          <cell r="G1413" t="str">
            <v>Elect Maint &amp; Constr Walpole</v>
          </cell>
          <cell r="H1413" t="str">
            <v>120</v>
          </cell>
          <cell r="I1413" t="str">
            <v>IT</v>
          </cell>
          <cell r="L1413">
            <v>343356.03</v>
          </cell>
        </row>
        <row r="1414">
          <cell r="A1414" t="str">
            <v>O&amp;M</v>
          </cell>
          <cell r="B1414" t="str">
            <v>Driscoll,Daniel C</v>
          </cell>
          <cell r="C1414">
            <v>16735</v>
          </cell>
          <cell r="D1414" t="str">
            <v>16735</v>
          </cell>
          <cell r="E1414" t="str">
            <v>Customer Operations Walpole</v>
          </cell>
          <cell r="F1414" t="str">
            <v>Electric Operations</v>
          </cell>
          <cell r="G1414" t="str">
            <v>Elect Maint &amp; Constr Walpole</v>
          </cell>
          <cell r="H1414" t="str">
            <v>120</v>
          </cell>
          <cell r="I1414" t="str">
            <v>LT</v>
          </cell>
          <cell r="J1414">
            <v>1521265.67</v>
          </cell>
          <cell r="K1414">
            <v>2195583.7000000002</v>
          </cell>
          <cell r="M1414">
            <v>197739.14</v>
          </cell>
        </row>
        <row r="1415">
          <cell r="A1415" t="str">
            <v>O&amp;M</v>
          </cell>
          <cell r="B1415" t="str">
            <v>Driscoll,Daniel C</v>
          </cell>
          <cell r="C1415">
            <v>16735</v>
          </cell>
          <cell r="D1415" t="str">
            <v>16735</v>
          </cell>
          <cell r="E1415" t="str">
            <v>Elect Maint &amp; Constr Walpole</v>
          </cell>
          <cell r="F1415" t="str">
            <v>Electric Operations</v>
          </cell>
          <cell r="G1415" t="str">
            <v>Elect Maint &amp; Constr Walpole</v>
          </cell>
          <cell r="H1415" t="str">
            <v>120</v>
          </cell>
          <cell r="I1415" t="str">
            <v>LT</v>
          </cell>
          <cell r="L1415">
            <v>1762503.22</v>
          </cell>
          <cell r="M1415">
            <v>4133.8</v>
          </cell>
        </row>
        <row r="1416">
          <cell r="A1416" t="str">
            <v>O&amp;M</v>
          </cell>
          <cell r="B1416" t="str">
            <v>Driscoll,Daniel C</v>
          </cell>
          <cell r="C1416">
            <v>16735</v>
          </cell>
          <cell r="D1416" t="str">
            <v>16735</v>
          </cell>
          <cell r="E1416" t="str">
            <v>Customer Operations Walpole</v>
          </cell>
          <cell r="F1416" t="str">
            <v>Electric Operations</v>
          </cell>
          <cell r="G1416" t="str">
            <v>Elect Maint &amp; Constr Walpole</v>
          </cell>
          <cell r="H1416" t="str">
            <v>120</v>
          </cell>
          <cell r="I1416" t="str">
            <v>MT</v>
          </cell>
          <cell r="J1416">
            <v>160988.66</v>
          </cell>
          <cell r="K1416">
            <v>625219.55000000005</v>
          </cell>
          <cell r="M1416">
            <v>4111.1099999999997</v>
          </cell>
        </row>
        <row r="1417">
          <cell r="A1417" t="str">
            <v>O&amp;M</v>
          </cell>
          <cell r="B1417" t="str">
            <v>Driscoll,Daniel C</v>
          </cell>
          <cell r="C1417">
            <v>16735</v>
          </cell>
          <cell r="D1417" t="str">
            <v>16735</v>
          </cell>
          <cell r="E1417" t="str">
            <v>Elect Maint &amp; Constr Walpole</v>
          </cell>
          <cell r="F1417" t="str">
            <v>Electric Operations</v>
          </cell>
          <cell r="G1417" t="str">
            <v>Elect Maint &amp; Constr Walpole</v>
          </cell>
          <cell r="H1417" t="str">
            <v>120</v>
          </cell>
          <cell r="I1417" t="str">
            <v>MT</v>
          </cell>
          <cell r="L1417">
            <v>553298.92000000004</v>
          </cell>
        </row>
        <row r="1418">
          <cell r="A1418" t="str">
            <v>O&amp;M</v>
          </cell>
          <cell r="B1418" t="str">
            <v>Driscoll,Daniel C</v>
          </cell>
          <cell r="C1418">
            <v>16735</v>
          </cell>
          <cell r="D1418" t="str">
            <v>16735</v>
          </cell>
          <cell r="E1418" t="str">
            <v>Customer Operations Walpole</v>
          </cell>
          <cell r="F1418" t="str">
            <v>Electric Operations</v>
          </cell>
          <cell r="G1418" t="str">
            <v>Elect Maint &amp; Constr Walpole</v>
          </cell>
          <cell r="H1418" t="str">
            <v>120</v>
          </cell>
          <cell r="I1418" t="str">
            <v>OT</v>
          </cell>
          <cell r="J1418">
            <v>721049.42</v>
          </cell>
          <cell r="K1418">
            <v>499243.73</v>
          </cell>
        </row>
        <row r="1419">
          <cell r="A1419" t="str">
            <v>O&amp;M</v>
          </cell>
          <cell r="B1419" t="str">
            <v>Driscoll,Daniel C</v>
          </cell>
          <cell r="C1419">
            <v>16735</v>
          </cell>
          <cell r="D1419" t="str">
            <v>16735</v>
          </cell>
          <cell r="E1419" t="str">
            <v>Elect Maint &amp; Constr Walpole</v>
          </cell>
          <cell r="F1419" t="str">
            <v>Electric Operations</v>
          </cell>
          <cell r="G1419" t="str">
            <v>Elect Maint &amp; Constr Walpole</v>
          </cell>
          <cell r="H1419" t="str">
            <v>120</v>
          </cell>
          <cell r="I1419" t="str">
            <v>OT</v>
          </cell>
          <cell r="L1419">
            <v>443066.53</v>
          </cell>
        </row>
        <row r="1420">
          <cell r="A1420" t="str">
            <v>O&amp;M</v>
          </cell>
          <cell r="B1420" t="str">
            <v>Driscoll,Daniel C</v>
          </cell>
          <cell r="C1420">
            <v>16735</v>
          </cell>
          <cell r="D1420" t="str">
            <v>16735</v>
          </cell>
          <cell r="E1420" t="str">
            <v>Customer Operations Walpole</v>
          </cell>
          <cell r="F1420" t="str">
            <v>Electric Operations</v>
          </cell>
          <cell r="G1420" t="str">
            <v>Elect Maint &amp; Constr Walpole</v>
          </cell>
          <cell r="H1420" t="str">
            <v>120</v>
          </cell>
          <cell r="I1420" t="str">
            <v>TT</v>
          </cell>
          <cell r="J1420">
            <v>97291.68</v>
          </cell>
          <cell r="K1420">
            <v>775080.02</v>
          </cell>
          <cell r="M1420">
            <v>278.66000000000003</v>
          </cell>
        </row>
        <row r="1421">
          <cell r="A1421" t="str">
            <v>O&amp;M</v>
          </cell>
          <cell r="B1421" t="str">
            <v>Driscoll,Daniel C</v>
          </cell>
          <cell r="C1421">
            <v>16735</v>
          </cell>
          <cell r="D1421" t="str">
            <v>16735</v>
          </cell>
          <cell r="E1421" t="str">
            <v>Elect Maint &amp; Constr Walpole</v>
          </cell>
          <cell r="F1421" t="str">
            <v>Electric Operations</v>
          </cell>
          <cell r="G1421" t="str">
            <v>Elect Maint &amp; Constr Walpole</v>
          </cell>
          <cell r="H1421" t="str">
            <v>120</v>
          </cell>
          <cell r="I1421" t="str">
            <v>TT</v>
          </cell>
          <cell r="L1421">
            <v>462514.06</v>
          </cell>
          <cell r="M1421">
            <v>-39410.660000000003</v>
          </cell>
        </row>
        <row r="1422">
          <cell r="A1422" t="str">
            <v>O&amp;M</v>
          </cell>
          <cell r="B1422" t="str">
            <v>Tzimorangas,John G</v>
          </cell>
          <cell r="C1422">
            <v>16740</v>
          </cell>
          <cell r="D1422" t="str">
            <v>16740</v>
          </cell>
          <cell r="E1422" t="str">
            <v>Customer Operations Mgr Yarm, Vineyard</v>
          </cell>
          <cell r="F1422" t="str">
            <v>Electric Operations</v>
          </cell>
          <cell r="G1422" t="str">
            <v>Sub Station Operations</v>
          </cell>
          <cell r="H1422" t="str">
            <v>120</v>
          </cell>
          <cell r="I1422" t="str">
            <v>BT</v>
          </cell>
          <cell r="J1422">
            <v>931.48</v>
          </cell>
          <cell r="M1422">
            <v>183.72</v>
          </cell>
        </row>
        <row r="1423">
          <cell r="A1423" t="str">
            <v>O&amp;M</v>
          </cell>
          <cell r="B1423" t="str">
            <v>Tzimorangas,John G</v>
          </cell>
          <cell r="C1423">
            <v>16740</v>
          </cell>
          <cell r="D1423" t="str">
            <v>16740</v>
          </cell>
          <cell r="E1423" t="str">
            <v>Station Operations/Station Construction Distribution NS</v>
          </cell>
          <cell r="F1423" t="str">
            <v>Electric Operations</v>
          </cell>
          <cell r="G1423" t="str">
            <v>Sub Station Operations</v>
          </cell>
          <cell r="H1423" t="str">
            <v>120</v>
          </cell>
          <cell r="I1423" t="str">
            <v>BT</v>
          </cell>
          <cell r="K1423">
            <v>73903.91</v>
          </cell>
        </row>
        <row r="1424">
          <cell r="A1424" t="str">
            <v>O&amp;M</v>
          </cell>
          <cell r="B1424" t="str">
            <v>Tzimorangas,John G</v>
          </cell>
          <cell r="C1424">
            <v>16740</v>
          </cell>
          <cell r="D1424" t="str">
            <v>16740</v>
          </cell>
          <cell r="E1424" t="str">
            <v>Sub Station Operations</v>
          </cell>
          <cell r="F1424" t="str">
            <v>Electric Operations</v>
          </cell>
          <cell r="G1424" t="str">
            <v>Sub Station Operations</v>
          </cell>
          <cell r="H1424" t="str">
            <v>120</v>
          </cell>
          <cell r="I1424" t="str">
            <v>BT</v>
          </cell>
          <cell r="L1424">
            <v>115476.69</v>
          </cell>
        </row>
        <row r="1425">
          <cell r="A1425" t="str">
            <v>CAP</v>
          </cell>
          <cell r="B1425" t="str">
            <v>Tzimorangas,John G</v>
          </cell>
          <cell r="C1425">
            <v>16740</v>
          </cell>
          <cell r="D1425" t="str">
            <v>16740</v>
          </cell>
          <cell r="E1425" t="str">
            <v>Customer Operations Mgr Yarm, Vineyard</v>
          </cell>
          <cell r="F1425" t="str">
            <v>Electric Operations</v>
          </cell>
          <cell r="G1425" t="str">
            <v>Sub Station Operations</v>
          </cell>
          <cell r="H1425" t="str">
            <v>120</v>
          </cell>
          <cell r="I1425" t="str">
            <v>CB</v>
          </cell>
          <cell r="J1425">
            <v>306.52</v>
          </cell>
        </row>
        <row r="1426">
          <cell r="A1426" t="str">
            <v>CAP</v>
          </cell>
          <cell r="B1426" t="str">
            <v>Tzimorangas,John G</v>
          </cell>
          <cell r="C1426">
            <v>16740</v>
          </cell>
          <cell r="D1426" t="str">
            <v>16740</v>
          </cell>
          <cell r="E1426" t="str">
            <v>Station Operations/Station Construction Distribution NS</v>
          </cell>
          <cell r="F1426" t="str">
            <v>Electric Operations</v>
          </cell>
          <cell r="G1426" t="str">
            <v>Sub Station Operations</v>
          </cell>
          <cell r="H1426" t="str">
            <v>120</v>
          </cell>
          <cell r="I1426" t="str">
            <v>CB</v>
          </cell>
          <cell r="K1426">
            <v>397252.45</v>
          </cell>
        </row>
        <row r="1427">
          <cell r="A1427" t="str">
            <v>CAP</v>
          </cell>
          <cell r="B1427" t="str">
            <v>Tzimorangas,John G</v>
          </cell>
          <cell r="C1427">
            <v>16740</v>
          </cell>
          <cell r="D1427" t="str">
            <v>16740</v>
          </cell>
          <cell r="E1427" t="str">
            <v>Sub Station Operations</v>
          </cell>
          <cell r="F1427" t="str">
            <v>Electric Operations</v>
          </cell>
          <cell r="G1427" t="str">
            <v>Sub Station Operations</v>
          </cell>
          <cell r="H1427" t="str">
            <v>120</v>
          </cell>
          <cell r="I1427" t="str">
            <v>CB</v>
          </cell>
          <cell r="L1427">
            <v>525370</v>
          </cell>
        </row>
        <row r="1428">
          <cell r="A1428" t="str">
            <v>CAP</v>
          </cell>
          <cell r="B1428" t="str">
            <v>Tzimorangas,John G</v>
          </cell>
          <cell r="C1428">
            <v>16740</v>
          </cell>
          <cell r="D1428" t="str">
            <v>16740</v>
          </cell>
          <cell r="E1428" t="str">
            <v>Customer Operations Mgr Yarm, Vineyard</v>
          </cell>
          <cell r="F1428" t="str">
            <v>Electric Operations</v>
          </cell>
          <cell r="G1428" t="str">
            <v>Sub Station Operations</v>
          </cell>
          <cell r="H1428" t="str">
            <v>120</v>
          </cell>
          <cell r="I1428" t="str">
            <v>CI</v>
          </cell>
          <cell r="J1428">
            <v>683.2</v>
          </cell>
        </row>
        <row r="1429">
          <cell r="A1429" t="str">
            <v>CAP</v>
          </cell>
          <cell r="B1429" t="str">
            <v>Tzimorangas,John G</v>
          </cell>
          <cell r="C1429">
            <v>16740</v>
          </cell>
          <cell r="D1429" t="str">
            <v>16740</v>
          </cell>
          <cell r="E1429" t="str">
            <v>Station Operations/Station Construction Distribution NS</v>
          </cell>
          <cell r="F1429" t="str">
            <v>Electric Operations</v>
          </cell>
          <cell r="G1429" t="str">
            <v>Sub Station Operations</v>
          </cell>
          <cell r="H1429" t="str">
            <v>120</v>
          </cell>
          <cell r="I1429" t="str">
            <v>CI</v>
          </cell>
          <cell r="K1429">
            <v>3496834.76</v>
          </cell>
        </row>
        <row r="1430">
          <cell r="A1430" t="str">
            <v>CAP</v>
          </cell>
          <cell r="B1430" t="str">
            <v>Tzimorangas,John G</v>
          </cell>
          <cell r="C1430">
            <v>16740</v>
          </cell>
          <cell r="D1430" t="str">
            <v>16740</v>
          </cell>
          <cell r="E1430" t="str">
            <v>Sub Station Operations</v>
          </cell>
          <cell r="F1430" t="str">
            <v>Electric Operations</v>
          </cell>
          <cell r="G1430" t="str">
            <v>Sub Station Operations</v>
          </cell>
          <cell r="H1430" t="str">
            <v>120</v>
          </cell>
          <cell r="I1430" t="str">
            <v>CI</v>
          </cell>
          <cell r="L1430">
            <v>12425609.730000002</v>
          </cell>
          <cell r="M1430">
            <v>24504.42</v>
          </cell>
        </row>
        <row r="1431">
          <cell r="A1431" t="str">
            <v>CAP</v>
          </cell>
          <cell r="B1431" t="str">
            <v>Tzimorangas,John G</v>
          </cell>
          <cell r="C1431">
            <v>16740</v>
          </cell>
          <cell r="D1431" t="str">
            <v>16740</v>
          </cell>
          <cell r="E1431" t="str">
            <v>Customer Operations Mgr Yarm, Vineyard</v>
          </cell>
          <cell r="F1431" t="str">
            <v>Electric Operations</v>
          </cell>
          <cell r="G1431" t="str">
            <v>Sub Station Operations</v>
          </cell>
          <cell r="H1431" t="str">
            <v>120</v>
          </cell>
          <cell r="I1431" t="str">
            <v>CL</v>
          </cell>
          <cell r="J1431">
            <v>696.63</v>
          </cell>
        </row>
        <row r="1432">
          <cell r="A1432" t="str">
            <v>CAP</v>
          </cell>
          <cell r="B1432" t="str">
            <v>Tzimorangas,John G</v>
          </cell>
          <cell r="C1432">
            <v>16740</v>
          </cell>
          <cell r="D1432" t="str">
            <v>16740</v>
          </cell>
          <cell r="E1432" t="str">
            <v>Station Operations/Station Construction Distribution NS</v>
          </cell>
          <cell r="F1432" t="str">
            <v>Electric Operations</v>
          </cell>
          <cell r="G1432" t="str">
            <v>Sub Station Operations</v>
          </cell>
          <cell r="H1432" t="str">
            <v>120</v>
          </cell>
          <cell r="I1432" t="str">
            <v>CL</v>
          </cell>
          <cell r="K1432">
            <v>905164.86</v>
          </cell>
        </row>
        <row r="1433">
          <cell r="A1433" t="str">
            <v>CAP</v>
          </cell>
          <cell r="B1433" t="str">
            <v>Tzimorangas,John G</v>
          </cell>
          <cell r="C1433">
            <v>16740</v>
          </cell>
          <cell r="D1433" t="str">
            <v>16740</v>
          </cell>
          <cell r="E1433" t="str">
            <v>Sub Station Operations</v>
          </cell>
          <cell r="F1433" t="str">
            <v>Electric Operations</v>
          </cell>
          <cell r="G1433" t="str">
            <v>Sub Station Operations</v>
          </cell>
          <cell r="H1433" t="str">
            <v>120</v>
          </cell>
          <cell r="I1433" t="str">
            <v>CL</v>
          </cell>
          <cell r="L1433">
            <v>1197916.75</v>
          </cell>
          <cell r="M1433">
            <v>-32.01</v>
          </cell>
        </row>
        <row r="1434">
          <cell r="A1434" t="str">
            <v>CAP</v>
          </cell>
          <cell r="B1434" t="str">
            <v>Tzimorangas,John G</v>
          </cell>
          <cell r="C1434">
            <v>16740</v>
          </cell>
          <cell r="D1434" t="str">
            <v>16740</v>
          </cell>
          <cell r="E1434" t="str">
            <v>Station Operations/Station Construction Distribution NS</v>
          </cell>
          <cell r="F1434" t="str">
            <v>Electric Operations</v>
          </cell>
          <cell r="G1434" t="str">
            <v>Sub Station Operations</v>
          </cell>
          <cell r="H1434" t="str">
            <v>120</v>
          </cell>
          <cell r="I1434" t="str">
            <v>CM</v>
          </cell>
          <cell r="K1434">
            <v>248958.21</v>
          </cell>
        </row>
        <row r="1435">
          <cell r="A1435" t="str">
            <v>CAP</v>
          </cell>
          <cell r="B1435" t="str">
            <v>Tzimorangas,John G</v>
          </cell>
          <cell r="C1435">
            <v>16740</v>
          </cell>
          <cell r="D1435" t="str">
            <v>16740</v>
          </cell>
          <cell r="E1435" t="str">
            <v>Sub Station Operations</v>
          </cell>
          <cell r="F1435" t="str">
            <v>Electric Operations</v>
          </cell>
          <cell r="G1435" t="str">
            <v>Sub Station Operations</v>
          </cell>
          <cell r="H1435" t="str">
            <v>120</v>
          </cell>
          <cell r="I1435" t="str">
            <v>CM</v>
          </cell>
          <cell r="L1435">
            <v>551168.23</v>
          </cell>
          <cell r="M1435">
            <v>2752.94</v>
          </cell>
        </row>
        <row r="1436">
          <cell r="A1436" t="str">
            <v>CAP</v>
          </cell>
          <cell r="B1436" t="str">
            <v>Tzimorangas,John G</v>
          </cell>
          <cell r="C1436">
            <v>16740</v>
          </cell>
          <cell r="D1436" t="str">
            <v>16740</v>
          </cell>
          <cell r="E1436" t="str">
            <v>Station Operations/Station Construction Distribution NS</v>
          </cell>
          <cell r="F1436" t="str">
            <v>Electric Operations</v>
          </cell>
          <cell r="G1436" t="str">
            <v>Sub Station Operations</v>
          </cell>
          <cell r="H1436" t="str">
            <v>120</v>
          </cell>
          <cell r="I1436" t="str">
            <v>CO</v>
          </cell>
          <cell r="K1436">
            <v>-538.69000000000005</v>
          </cell>
        </row>
        <row r="1437">
          <cell r="A1437" t="str">
            <v>CAP</v>
          </cell>
          <cell r="B1437" t="str">
            <v>Tzimorangas,John G</v>
          </cell>
          <cell r="C1437">
            <v>16740</v>
          </cell>
          <cell r="D1437" t="str">
            <v>16740</v>
          </cell>
          <cell r="E1437" t="str">
            <v>Sub Station Operations</v>
          </cell>
          <cell r="F1437" t="str">
            <v>Electric Operations</v>
          </cell>
          <cell r="G1437" t="str">
            <v>Sub Station Operations</v>
          </cell>
          <cell r="H1437" t="str">
            <v>120</v>
          </cell>
          <cell r="I1437" t="str">
            <v>CO</v>
          </cell>
          <cell r="L1437">
            <v>196004.59</v>
          </cell>
        </row>
        <row r="1438">
          <cell r="A1438" t="str">
            <v>CAP</v>
          </cell>
          <cell r="B1438" t="str">
            <v>Tzimorangas,John G</v>
          </cell>
          <cell r="C1438">
            <v>16740</v>
          </cell>
          <cell r="D1438" t="str">
            <v>16740</v>
          </cell>
          <cell r="E1438" t="str">
            <v>Customer Operations Mgr Yarm, Vineyard</v>
          </cell>
          <cell r="F1438" t="str">
            <v>Electric Operations</v>
          </cell>
          <cell r="G1438" t="str">
            <v>Sub Station Operations</v>
          </cell>
          <cell r="H1438" t="str">
            <v>120</v>
          </cell>
          <cell r="I1438" t="str">
            <v>CT</v>
          </cell>
          <cell r="J1438">
            <v>425.77</v>
          </cell>
        </row>
        <row r="1439">
          <cell r="A1439" t="str">
            <v>CAP</v>
          </cell>
          <cell r="B1439" t="str">
            <v>Tzimorangas,John G</v>
          </cell>
          <cell r="C1439">
            <v>16740</v>
          </cell>
          <cell r="D1439" t="str">
            <v>16740</v>
          </cell>
          <cell r="E1439" t="str">
            <v>Station Operations/Station Construction Distribution NS</v>
          </cell>
          <cell r="F1439" t="str">
            <v>Electric Operations</v>
          </cell>
          <cell r="G1439" t="str">
            <v>Sub Station Operations</v>
          </cell>
          <cell r="H1439" t="str">
            <v>120</v>
          </cell>
          <cell r="I1439" t="str">
            <v>CT</v>
          </cell>
          <cell r="K1439">
            <v>553120.14</v>
          </cell>
        </row>
        <row r="1440">
          <cell r="A1440" t="str">
            <v>CAP</v>
          </cell>
          <cell r="B1440" t="str">
            <v>Tzimorangas,John G</v>
          </cell>
          <cell r="C1440">
            <v>16740</v>
          </cell>
          <cell r="D1440" t="str">
            <v>16740</v>
          </cell>
          <cell r="E1440" t="str">
            <v>Sub Station Operations</v>
          </cell>
          <cell r="F1440" t="str">
            <v>Electric Operations</v>
          </cell>
          <cell r="G1440" t="str">
            <v>Sub Station Operations</v>
          </cell>
          <cell r="H1440" t="str">
            <v>120</v>
          </cell>
          <cell r="I1440" t="str">
            <v>CT</v>
          </cell>
          <cell r="L1440">
            <v>654918.86</v>
          </cell>
        </row>
        <row r="1441">
          <cell r="A1441" t="str">
            <v>O&amp;M</v>
          </cell>
          <cell r="B1441" t="str">
            <v>Tzimorangas,John G</v>
          </cell>
          <cell r="C1441">
            <v>16740</v>
          </cell>
          <cell r="D1441" t="str">
            <v>16740</v>
          </cell>
          <cell r="E1441" t="str">
            <v>Customer Operations Mgr Yarm, Vineyard</v>
          </cell>
          <cell r="F1441" t="str">
            <v>Electric Operations</v>
          </cell>
          <cell r="G1441" t="str">
            <v>Sub Station Operations</v>
          </cell>
          <cell r="H1441" t="str">
            <v>120</v>
          </cell>
          <cell r="I1441" t="str">
            <v>IT</v>
          </cell>
          <cell r="J1441">
            <v>19.46</v>
          </cell>
        </row>
        <row r="1442">
          <cell r="A1442" t="str">
            <v>O&amp;M</v>
          </cell>
          <cell r="B1442" t="str">
            <v>Tzimorangas,John G</v>
          </cell>
          <cell r="C1442">
            <v>16740</v>
          </cell>
          <cell r="D1442" t="str">
            <v>16740</v>
          </cell>
          <cell r="E1442" t="str">
            <v>Station Operations/Station Construction Distribution NS</v>
          </cell>
          <cell r="F1442" t="str">
            <v>Electric Operations</v>
          </cell>
          <cell r="G1442" t="str">
            <v>Sub Station Operations</v>
          </cell>
          <cell r="H1442" t="str">
            <v>120</v>
          </cell>
          <cell r="I1442" t="str">
            <v>IT</v>
          </cell>
          <cell r="K1442">
            <v>25881.119999999999</v>
          </cell>
        </row>
        <row r="1443">
          <cell r="A1443" t="str">
            <v>O&amp;M</v>
          </cell>
          <cell r="B1443" t="str">
            <v>Tzimorangas,John G</v>
          </cell>
          <cell r="C1443">
            <v>16740</v>
          </cell>
          <cell r="D1443" t="str">
            <v>16740</v>
          </cell>
          <cell r="E1443" t="str">
            <v>Sub Station Operations</v>
          </cell>
          <cell r="F1443" t="str">
            <v>Electric Operations</v>
          </cell>
          <cell r="G1443" t="str">
            <v>Sub Station Operations</v>
          </cell>
          <cell r="H1443" t="str">
            <v>120</v>
          </cell>
          <cell r="I1443" t="str">
            <v>IT</v>
          </cell>
          <cell r="L1443">
            <v>164617.62</v>
          </cell>
        </row>
        <row r="1444">
          <cell r="A1444" t="str">
            <v>O&amp;M</v>
          </cell>
          <cell r="B1444" t="str">
            <v>Tzimorangas,John G</v>
          </cell>
          <cell r="C1444">
            <v>16740</v>
          </cell>
          <cell r="D1444" t="str">
            <v>16740</v>
          </cell>
          <cell r="E1444" t="str">
            <v>Customer Operations Mgr Yarm, Vineyard</v>
          </cell>
          <cell r="F1444" t="str">
            <v>Electric Operations</v>
          </cell>
          <cell r="G1444" t="str">
            <v>Sub Station Operations</v>
          </cell>
          <cell r="H1444" t="str">
            <v>120</v>
          </cell>
          <cell r="I1444" t="str">
            <v>LT</v>
          </cell>
          <cell r="J1444">
            <v>2371.63</v>
          </cell>
        </row>
        <row r="1445">
          <cell r="A1445" t="str">
            <v>O&amp;M</v>
          </cell>
          <cell r="B1445" t="str">
            <v>Tzimorangas,John G</v>
          </cell>
          <cell r="C1445">
            <v>16740</v>
          </cell>
          <cell r="D1445" t="str">
            <v>16740</v>
          </cell>
          <cell r="E1445" t="str">
            <v>Station Operations/Station Construction Distribution NS</v>
          </cell>
          <cell r="F1445" t="str">
            <v>Electric Operations</v>
          </cell>
          <cell r="G1445" t="str">
            <v>Sub Station Operations</v>
          </cell>
          <cell r="H1445" t="str">
            <v>120</v>
          </cell>
          <cell r="I1445" t="str">
            <v>LT</v>
          </cell>
          <cell r="K1445">
            <v>215238.73</v>
          </cell>
        </row>
        <row r="1446">
          <cell r="A1446" t="str">
            <v>O&amp;M</v>
          </cell>
          <cell r="B1446" t="str">
            <v>Tzimorangas,John G</v>
          </cell>
          <cell r="C1446">
            <v>16740</v>
          </cell>
          <cell r="D1446" t="str">
            <v>16740</v>
          </cell>
          <cell r="E1446" t="str">
            <v>Sub Station Operations</v>
          </cell>
          <cell r="F1446" t="str">
            <v>Electric Operations</v>
          </cell>
          <cell r="G1446" t="str">
            <v>Sub Station Operations</v>
          </cell>
          <cell r="H1446" t="str">
            <v>120</v>
          </cell>
          <cell r="I1446" t="str">
            <v>LT</v>
          </cell>
          <cell r="L1446">
            <v>265083.18</v>
          </cell>
        </row>
        <row r="1447">
          <cell r="A1447" t="str">
            <v>O&amp;M</v>
          </cell>
          <cell r="B1447" t="str">
            <v>Tzimorangas,John G</v>
          </cell>
          <cell r="C1447">
            <v>16740</v>
          </cell>
          <cell r="D1447" t="str">
            <v>16740</v>
          </cell>
          <cell r="E1447" t="str">
            <v>Sub Station Operations</v>
          </cell>
          <cell r="F1447" t="str">
            <v>Electric Operations</v>
          </cell>
          <cell r="G1447" t="str">
            <v>Sub Station Operations</v>
          </cell>
          <cell r="H1447" t="str">
            <v>120</v>
          </cell>
          <cell r="I1447" t="str">
            <v>MT</v>
          </cell>
          <cell r="L1447">
            <v>1762.95</v>
          </cell>
        </row>
        <row r="1448">
          <cell r="A1448" t="str">
            <v>O&amp;M</v>
          </cell>
          <cell r="B1448" t="str">
            <v>Tzimorangas,John G</v>
          </cell>
          <cell r="C1448">
            <v>16740</v>
          </cell>
          <cell r="D1448" t="str">
            <v>16740</v>
          </cell>
          <cell r="E1448" t="str">
            <v>Station Operations/Station Construction Distribution NS</v>
          </cell>
          <cell r="F1448" t="str">
            <v>Electric Operations</v>
          </cell>
          <cell r="G1448" t="str">
            <v>Sub Station Operations</v>
          </cell>
          <cell r="H1448" t="str">
            <v>120</v>
          </cell>
          <cell r="I1448" t="str">
            <v>OT</v>
          </cell>
          <cell r="K1448">
            <v>156071.78</v>
          </cell>
        </row>
        <row r="1449">
          <cell r="A1449" t="str">
            <v>O&amp;M</v>
          </cell>
          <cell r="B1449" t="str">
            <v>Tzimorangas,John G</v>
          </cell>
          <cell r="C1449">
            <v>16740</v>
          </cell>
          <cell r="D1449" t="str">
            <v>16740</v>
          </cell>
          <cell r="E1449" t="str">
            <v>Sub Station Operations</v>
          </cell>
          <cell r="F1449" t="str">
            <v>Electric Operations</v>
          </cell>
          <cell r="G1449" t="str">
            <v>Sub Station Operations</v>
          </cell>
          <cell r="H1449" t="str">
            <v>120</v>
          </cell>
          <cell r="I1449" t="str">
            <v>OT</v>
          </cell>
          <cell r="L1449">
            <v>63040.09</v>
          </cell>
        </row>
        <row r="1450">
          <cell r="A1450" t="str">
            <v>O&amp;M</v>
          </cell>
          <cell r="B1450" t="str">
            <v>Tzimorangas,John G</v>
          </cell>
          <cell r="C1450">
            <v>16740</v>
          </cell>
          <cell r="D1450" t="str">
            <v>16740</v>
          </cell>
          <cell r="E1450" t="str">
            <v>Customer Operations Mgr Yarm, Vineyard</v>
          </cell>
          <cell r="F1450" t="str">
            <v>Electric Operations</v>
          </cell>
          <cell r="G1450" t="str">
            <v>Sub Station Operations</v>
          </cell>
          <cell r="H1450" t="str">
            <v>120</v>
          </cell>
          <cell r="I1450" t="str">
            <v>TT</v>
          </cell>
          <cell r="J1450">
            <v>426.56</v>
          </cell>
          <cell r="M1450">
            <v>381.7</v>
          </cell>
        </row>
        <row r="1451">
          <cell r="A1451" t="str">
            <v>O&amp;M</v>
          </cell>
          <cell r="B1451" t="str">
            <v>Tzimorangas,John G</v>
          </cell>
          <cell r="C1451">
            <v>16740</v>
          </cell>
          <cell r="D1451" t="str">
            <v>16740</v>
          </cell>
          <cell r="E1451" t="str">
            <v>Station Operations/Station Construction Distribution NS</v>
          </cell>
          <cell r="F1451" t="str">
            <v>Electric Operations</v>
          </cell>
          <cell r="G1451" t="str">
            <v>Sub Station Operations</v>
          </cell>
          <cell r="H1451" t="str">
            <v>120</v>
          </cell>
          <cell r="I1451" t="str">
            <v>TT</v>
          </cell>
          <cell r="K1451">
            <v>6678.35</v>
          </cell>
        </row>
        <row r="1452">
          <cell r="A1452" t="str">
            <v>O&amp;M</v>
          </cell>
          <cell r="B1452" t="str">
            <v>Tzimorangas,John G</v>
          </cell>
          <cell r="C1452">
            <v>16740</v>
          </cell>
          <cell r="D1452" t="str">
            <v>16740</v>
          </cell>
          <cell r="E1452" t="str">
            <v>Sub Station Operations</v>
          </cell>
          <cell r="F1452" t="str">
            <v>Electric Operations</v>
          </cell>
          <cell r="G1452" t="str">
            <v>Sub Station Operations</v>
          </cell>
          <cell r="H1452" t="str">
            <v>120</v>
          </cell>
          <cell r="I1452" t="str">
            <v>TT</v>
          </cell>
          <cell r="L1452">
            <v>5132.66</v>
          </cell>
        </row>
        <row r="1453">
          <cell r="A1453" t="str">
            <v>O&amp;M</v>
          </cell>
          <cell r="B1453" t="str">
            <v>Sullivan,Stephen T</v>
          </cell>
          <cell r="C1453">
            <v>16745</v>
          </cell>
          <cell r="D1453" t="str">
            <v>16745</v>
          </cell>
          <cell r="E1453" t="str">
            <v>Customer Operations Vineyard/VH</v>
          </cell>
          <cell r="F1453" t="str">
            <v>Electric Operations</v>
          </cell>
          <cell r="G1453" t="str">
            <v>Elect Maint &amp; Constr Southern Div</v>
          </cell>
          <cell r="H1453" t="str">
            <v>120</v>
          </cell>
          <cell r="I1453" t="str">
            <v>BT</v>
          </cell>
          <cell r="J1453">
            <v>138355.57</v>
          </cell>
          <cell r="K1453">
            <v>39053.980000000003</v>
          </cell>
        </row>
        <row r="1454">
          <cell r="A1454" t="str">
            <v>O&amp;M</v>
          </cell>
          <cell r="B1454" t="str">
            <v>Sullivan,Stephen T</v>
          </cell>
          <cell r="C1454">
            <v>16745</v>
          </cell>
          <cell r="D1454" t="str">
            <v>16745</v>
          </cell>
          <cell r="E1454" t="str">
            <v>Elect Maint &amp; Constr Southern Div</v>
          </cell>
          <cell r="F1454" t="str">
            <v>Electric Operations</v>
          </cell>
          <cell r="G1454" t="str">
            <v>Elect Maint &amp; Constr Southern Div</v>
          </cell>
          <cell r="H1454" t="str">
            <v>120</v>
          </cell>
          <cell r="I1454" t="str">
            <v>BT</v>
          </cell>
          <cell r="L1454">
            <v>579.12</v>
          </cell>
        </row>
        <row r="1455">
          <cell r="A1455" t="str">
            <v>CAP</v>
          </cell>
          <cell r="B1455" t="str">
            <v>Sullivan,Stephen T</v>
          </cell>
          <cell r="C1455">
            <v>16745</v>
          </cell>
          <cell r="D1455" t="str">
            <v>16745</v>
          </cell>
          <cell r="E1455" t="str">
            <v>Customer Operations Vineyard/VH</v>
          </cell>
          <cell r="F1455" t="str">
            <v>Electric Operations</v>
          </cell>
          <cell r="G1455" t="str">
            <v>Elect Maint &amp; Constr Southern Div</v>
          </cell>
          <cell r="H1455" t="str">
            <v>120</v>
          </cell>
          <cell r="I1455" t="str">
            <v>CB</v>
          </cell>
          <cell r="J1455">
            <v>-852.61</v>
          </cell>
          <cell r="M1455">
            <v>514836.62</v>
          </cell>
        </row>
        <row r="1456">
          <cell r="A1456" t="str">
            <v>CAP</v>
          </cell>
          <cell r="B1456" t="str">
            <v>Sullivan,Stephen T</v>
          </cell>
          <cell r="C1456">
            <v>16745</v>
          </cell>
          <cell r="D1456" t="str">
            <v>16745</v>
          </cell>
          <cell r="E1456" t="str">
            <v>Distribution Operations Vineyard/VH</v>
          </cell>
          <cell r="F1456" t="str">
            <v>Electric Operations</v>
          </cell>
          <cell r="G1456" t="str">
            <v>Elect Maint &amp; Constr Southern Div</v>
          </cell>
          <cell r="H1456" t="str">
            <v>120</v>
          </cell>
          <cell r="I1456" t="str">
            <v>CB</v>
          </cell>
          <cell r="K1456">
            <v>26957.67</v>
          </cell>
          <cell r="M1456">
            <v>918.46</v>
          </cell>
        </row>
        <row r="1457">
          <cell r="A1457" t="str">
            <v>CAP</v>
          </cell>
          <cell r="B1457" t="str">
            <v>Sullivan,Stephen T</v>
          </cell>
          <cell r="C1457">
            <v>16745</v>
          </cell>
          <cell r="D1457" t="str">
            <v>16745</v>
          </cell>
          <cell r="E1457" t="str">
            <v>Elect Maint &amp; Constr Southern Div</v>
          </cell>
          <cell r="F1457" t="str">
            <v>Electric Operations</v>
          </cell>
          <cell r="G1457" t="str">
            <v>Elect Maint &amp; Constr Southern Div</v>
          </cell>
          <cell r="H1457" t="str">
            <v>120</v>
          </cell>
          <cell r="I1457" t="str">
            <v>CB</v>
          </cell>
          <cell r="L1457">
            <v>1006.21</v>
          </cell>
          <cell r="M1457">
            <v>665122.61</v>
          </cell>
        </row>
        <row r="1458">
          <cell r="A1458" t="str">
            <v>CAP</v>
          </cell>
          <cell r="B1458" t="str">
            <v>Sullivan,Stephen T</v>
          </cell>
          <cell r="C1458">
            <v>16745</v>
          </cell>
          <cell r="D1458" t="str">
            <v>16745</v>
          </cell>
          <cell r="E1458" t="str">
            <v>Customer Operations Vineyard/VH</v>
          </cell>
          <cell r="F1458" t="str">
            <v>Electric Operations</v>
          </cell>
          <cell r="G1458" t="str">
            <v>Elect Maint &amp; Constr Southern Div</v>
          </cell>
          <cell r="H1458" t="str">
            <v>120</v>
          </cell>
          <cell r="I1458" t="str">
            <v>CI</v>
          </cell>
          <cell r="J1458">
            <v>618.12</v>
          </cell>
        </row>
        <row r="1459">
          <cell r="A1459" t="str">
            <v>CAP</v>
          </cell>
          <cell r="B1459" t="str">
            <v>Sullivan,Stephen T</v>
          </cell>
          <cell r="C1459">
            <v>16745</v>
          </cell>
          <cell r="D1459" t="str">
            <v>16745</v>
          </cell>
          <cell r="E1459" t="str">
            <v>Distribution Operations Vineyard/VH</v>
          </cell>
          <cell r="F1459" t="str">
            <v>Electric Operations</v>
          </cell>
          <cell r="G1459" t="str">
            <v>Elect Maint &amp; Constr Southern Div</v>
          </cell>
          <cell r="H1459" t="str">
            <v>120</v>
          </cell>
          <cell r="I1459" t="str">
            <v>CI</v>
          </cell>
          <cell r="K1459">
            <v>56607.72</v>
          </cell>
          <cell r="M1459">
            <v>1660.04</v>
          </cell>
        </row>
        <row r="1460">
          <cell r="A1460" t="str">
            <v>CAP</v>
          </cell>
          <cell r="B1460" t="str">
            <v>Sullivan,Stephen T</v>
          </cell>
          <cell r="C1460">
            <v>16745</v>
          </cell>
          <cell r="D1460" t="str">
            <v>16745</v>
          </cell>
          <cell r="E1460" t="str">
            <v>Elect Maint &amp; Constr Southern Div</v>
          </cell>
          <cell r="F1460" t="str">
            <v>Electric Operations</v>
          </cell>
          <cell r="G1460" t="str">
            <v>Elect Maint &amp; Constr Southern Div</v>
          </cell>
          <cell r="H1460" t="str">
            <v>120</v>
          </cell>
          <cell r="I1460" t="str">
            <v>CI</v>
          </cell>
          <cell r="L1460">
            <v>32236.48</v>
          </cell>
        </row>
        <row r="1461">
          <cell r="A1461" t="str">
            <v>CAP</v>
          </cell>
          <cell r="B1461" t="str">
            <v>Sullivan,Stephen T</v>
          </cell>
          <cell r="C1461">
            <v>16745</v>
          </cell>
          <cell r="D1461" t="str">
            <v>16745</v>
          </cell>
          <cell r="E1461" t="str">
            <v>Customer Operations Vineyard/VH</v>
          </cell>
          <cell r="F1461" t="str">
            <v>Electric Operations</v>
          </cell>
          <cell r="G1461" t="str">
            <v>Elect Maint &amp; Constr Southern Div</v>
          </cell>
          <cell r="H1461" t="str">
            <v>120</v>
          </cell>
          <cell r="I1461" t="str">
            <v>CL</v>
          </cell>
          <cell r="J1461">
            <v>-1938.69</v>
          </cell>
        </row>
        <row r="1462">
          <cell r="A1462" t="str">
            <v>CAP</v>
          </cell>
          <cell r="B1462" t="str">
            <v>Sullivan,Stephen T</v>
          </cell>
          <cell r="C1462">
            <v>16745</v>
          </cell>
          <cell r="D1462" t="str">
            <v>16745</v>
          </cell>
          <cell r="E1462" t="str">
            <v>Distribution Operations Vineyard/VH</v>
          </cell>
          <cell r="F1462" t="str">
            <v>Electric Operations</v>
          </cell>
          <cell r="G1462" t="str">
            <v>Elect Maint &amp; Constr Southern Div</v>
          </cell>
          <cell r="H1462" t="str">
            <v>120</v>
          </cell>
          <cell r="I1462" t="str">
            <v>CL</v>
          </cell>
          <cell r="K1462">
            <v>60698.43</v>
          </cell>
        </row>
        <row r="1463">
          <cell r="A1463" t="str">
            <v>CAP</v>
          </cell>
          <cell r="B1463" t="str">
            <v>Sullivan,Stephen T</v>
          </cell>
          <cell r="C1463">
            <v>16745</v>
          </cell>
          <cell r="D1463" t="str">
            <v>16745</v>
          </cell>
          <cell r="E1463" t="str">
            <v>Elect Maint &amp; Constr Southern Div</v>
          </cell>
          <cell r="F1463" t="str">
            <v>Electric Operations</v>
          </cell>
          <cell r="G1463" t="str">
            <v>Elect Maint &amp; Constr Southern Div</v>
          </cell>
          <cell r="H1463" t="str">
            <v>120</v>
          </cell>
          <cell r="I1463" t="str">
            <v>CL</v>
          </cell>
          <cell r="L1463">
            <v>2286.9499999999998</v>
          </cell>
        </row>
        <row r="1464">
          <cell r="A1464" t="str">
            <v>CAP</v>
          </cell>
          <cell r="B1464" t="str">
            <v>Sullivan,Stephen T</v>
          </cell>
          <cell r="C1464">
            <v>16745</v>
          </cell>
          <cell r="D1464" t="str">
            <v>16745</v>
          </cell>
          <cell r="E1464" t="str">
            <v>Elect Maint &amp; Constr Southern Div</v>
          </cell>
          <cell r="F1464" t="str">
            <v>Electric Operations</v>
          </cell>
          <cell r="G1464" t="str">
            <v>Elect Maint &amp; Constr Southern Div</v>
          </cell>
          <cell r="H1464" t="str">
            <v>120</v>
          </cell>
          <cell r="I1464" t="str">
            <v>CM</v>
          </cell>
        </row>
        <row r="1465">
          <cell r="A1465" t="str">
            <v>CAP</v>
          </cell>
          <cell r="B1465" t="str">
            <v>Sullivan,Stephen T</v>
          </cell>
          <cell r="C1465">
            <v>16745</v>
          </cell>
          <cell r="D1465" t="str">
            <v>16745</v>
          </cell>
          <cell r="E1465" t="str">
            <v>Distribution Operations Vineyard/VH</v>
          </cell>
          <cell r="F1465" t="str">
            <v>Electric Operations</v>
          </cell>
          <cell r="G1465" t="str">
            <v>Elect Maint &amp; Constr Southern Div</v>
          </cell>
          <cell r="H1465" t="str">
            <v>120</v>
          </cell>
          <cell r="I1465" t="str">
            <v>CO</v>
          </cell>
          <cell r="K1465">
            <v>-200</v>
          </cell>
        </row>
        <row r="1466">
          <cell r="A1466" t="str">
            <v>CAP</v>
          </cell>
          <cell r="B1466" t="str">
            <v>Sullivan,Stephen T</v>
          </cell>
          <cell r="C1466">
            <v>16745</v>
          </cell>
          <cell r="D1466" t="str">
            <v>16745</v>
          </cell>
          <cell r="E1466" t="str">
            <v>Elect Maint &amp; Constr Southern Div</v>
          </cell>
          <cell r="F1466" t="str">
            <v>Electric Operations</v>
          </cell>
          <cell r="G1466" t="str">
            <v>Elect Maint &amp; Constr Southern Div</v>
          </cell>
          <cell r="H1466" t="str">
            <v>120</v>
          </cell>
          <cell r="I1466" t="str">
            <v>CO</v>
          </cell>
          <cell r="L1466">
            <v>-93651.63</v>
          </cell>
        </row>
        <row r="1467">
          <cell r="A1467" t="str">
            <v>CAP</v>
          </cell>
          <cell r="B1467" t="str">
            <v>Sullivan,Stephen T</v>
          </cell>
          <cell r="C1467">
            <v>16745</v>
          </cell>
          <cell r="D1467" t="str">
            <v>16745</v>
          </cell>
          <cell r="E1467" t="str">
            <v>Customer Operations Vineyard/VH</v>
          </cell>
          <cell r="F1467" t="str">
            <v>Electric Operations</v>
          </cell>
          <cell r="G1467" t="str">
            <v>Elect Maint &amp; Constr Southern Div</v>
          </cell>
          <cell r="H1467" t="str">
            <v>120</v>
          </cell>
          <cell r="I1467" t="str">
            <v>CT</v>
          </cell>
          <cell r="J1467">
            <v>-106.2</v>
          </cell>
        </row>
        <row r="1468">
          <cell r="A1468" t="str">
            <v>CAP</v>
          </cell>
          <cell r="B1468" t="str">
            <v>Sullivan,Stephen T</v>
          </cell>
          <cell r="C1468">
            <v>16745</v>
          </cell>
          <cell r="D1468" t="str">
            <v>16745</v>
          </cell>
          <cell r="E1468" t="str">
            <v>Distribution Operations Vineyard/VH</v>
          </cell>
          <cell r="F1468" t="str">
            <v>Electric Operations</v>
          </cell>
          <cell r="G1468" t="str">
            <v>Elect Maint &amp; Constr Southern Div</v>
          </cell>
          <cell r="H1468" t="str">
            <v>120</v>
          </cell>
          <cell r="I1468" t="str">
            <v>CT</v>
          </cell>
          <cell r="K1468">
            <v>6065.94</v>
          </cell>
        </row>
        <row r="1469">
          <cell r="A1469" t="str">
            <v>CAP</v>
          </cell>
          <cell r="B1469" t="str">
            <v>Sullivan,Stephen T</v>
          </cell>
          <cell r="C1469">
            <v>16745</v>
          </cell>
          <cell r="D1469" t="str">
            <v>16745</v>
          </cell>
          <cell r="E1469" t="str">
            <v>Elect Maint &amp; Constr Southern Div</v>
          </cell>
          <cell r="F1469" t="str">
            <v>Electric Operations</v>
          </cell>
          <cell r="G1469" t="str">
            <v>Elect Maint &amp; Constr Southern Div</v>
          </cell>
          <cell r="H1469" t="str">
            <v>120</v>
          </cell>
          <cell r="I1469" t="str">
            <v>CT</v>
          </cell>
          <cell r="L1469">
            <v>766.94</v>
          </cell>
          <cell r="M1469">
            <v>-1107453.75</v>
          </cell>
        </row>
        <row r="1470">
          <cell r="A1470" t="str">
            <v>O&amp;M</v>
          </cell>
          <cell r="B1470" t="str">
            <v>Sullivan,Stephen T</v>
          </cell>
          <cell r="C1470">
            <v>16745</v>
          </cell>
          <cell r="D1470" t="str">
            <v>16745</v>
          </cell>
          <cell r="E1470" t="str">
            <v>Customer Operations Vineyard/VH</v>
          </cell>
          <cell r="F1470" t="str">
            <v>Electric Operations</v>
          </cell>
          <cell r="G1470" t="str">
            <v>Elect Maint &amp; Constr Southern Div</v>
          </cell>
          <cell r="H1470" t="str">
            <v>120</v>
          </cell>
          <cell r="I1470" t="str">
            <v>IT</v>
          </cell>
          <cell r="J1470">
            <v>22939.98</v>
          </cell>
          <cell r="K1470">
            <v>29597.82</v>
          </cell>
        </row>
        <row r="1471">
          <cell r="A1471" t="str">
            <v>O&amp;M</v>
          </cell>
          <cell r="B1471" t="str">
            <v>Sullivan,Stephen T</v>
          </cell>
          <cell r="C1471">
            <v>16745</v>
          </cell>
          <cell r="D1471" t="str">
            <v>16745</v>
          </cell>
          <cell r="E1471" t="str">
            <v>Elect Maint &amp; Constr Southern Div</v>
          </cell>
          <cell r="F1471" t="str">
            <v>Electric Operations</v>
          </cell>
          <cell r="G1471" t="str">
            <v>Elect Maint &amp; Constr Southern Div</v>
          </cell>
          <cell r="H1471" t="str">
            <v>120</v>
          </cell>
          <cell r="I1471" t="str">
            <v>IT</v>
          </cell>
          <cell r="L1471">
            <v>17545.349999999999</v>
          </cell>
        </row>
        <row r="1472">
          <cell r="A1472" t="str">
            <v>O&amp;M</v>
          </cell>
          <cell r="B1472" t="str">
            <v>Sullivan,Stephen T</v>
          </cell>
          <cell r="C1472">
            <v>16745</v>
          </cell>
          <cell r="D1472" t="str">
            <v>16745</v>
          </cell>
          <cell r="E1472" t="str">
            <v>Customer Operations Vineyard/VH</v>
          </cell>
          <cell r="F1472" t="str">
            <v>Electric Operations</v>
          </cell>
          <cell r="G1472" t="str">
            <v>Elect Maint &amp; Constr Southern Div</v>
          </cell>
          <cell r="H1472" t="str">
            <v>120</v>
          </cell>
          <cell r="I1472" t="str">
            <v>LT</v>
          </cell>
          <cell r="J1472">
            <v>405450.42</v>
          </cell>
          <cell r="K1472">
            <v>112498.92</v>
          </cell>
        </row>
        <row r="1473">
          <cell r="A1473" t="str">
            <v>O&amp;M</v>
          </cell>
          <cell r="B1473" t="str">
            <v>Sullivan,Stephen T</v>
          </cell>
          <cell r="C1473">
            <v>16745</v>
          </cell>
          <cell r="D1473" t="str">
            <v>16745</v>
          </cell>
          <cell r="E1473" t="str">
            <v>Elect Maint &amp; Constr Southern Div</v>
          </cell>
          <cell r="F1473" t="str">
            <v>Electric Operations</v>
          </cell>
          <cell r="G1473" t="str">
            <v>Elect Maint &amp; Constr Southern Div</v>
          </cell>
          <cell r="H1473" t="str">
            <v>120</v>
          </cell>
          <cell r="I1473" t="str">
            <v>LT</v>
          </cell>
          <cell r="L1473">
            <v>1381.32</v>
          </cell>
        </row>
        <row r="1474">
          <cell r="A1474" t="str">
            <v>O&amp;M</v>
          </cell>
          <cell r="B1474" t="str">
            <v>Sullivan,Stephen T</v>
          </cell>
          <cell r="C1474">
            <v>16745</v>
          </cell>
          <cell r="D1474" t="str">
            <v>16745</v>
          </cell>
          <cell r="E1474" t="str">
            <v>Customer Operations Vineyard/VH</v>
          </cell>
          <cell r="F1474" t="str">
            <v>Electric Operations</v>
          </cell>
          <cell r="G1474" t="str">
            <v>Elect Maint &amp; Constr Southern Div</v>
          </cell>
          <cell r="H1474" t="str">
            <v>120</v>
          </cell>
          <cell r="I1474" t="str">
            <v>MT</v>
          </cell>
          <cell r="K1474">
            <v>186.13</v>
          </cell>
        </row>
        <row r="1475">
          <cell r="A1475" t="str">
            <v>O&amp;M</v>
          </cell>
          <cell r="B1475" t="str">
            <v>Sullivan,Stephen T</v>
          </cell>
          <cell r="C1475">
            <v>16745</v>
          </cell>
          <cell r="D1475" t="str">
            <v>16745</v>
          </cell>
          <cell r="E1475" t="str">
            <v>Elect Maint &amp; Constr Southern Div</v>
          </cell>
          <cell r="F1475" t="str">
            <v>Electric Operations</v>
          </cell>
          <cell r="G1475" t="str">
            <v>Elect Maint &amp; Constr Southern Div</v>
          </cell>
          <cell r="H1475" t="str">
            <v>120</v>
          </cell>
          <cell r="I1475" t="str">
            <v>MT</v>
          </cell>
          <cell r="L1475">
            <v>39.36</v>
          </cell>
        </row>
        <row r="1476">
          <cell r="A1476" t="str">
            <v>O&amp;M</v>
          </cell>
          <cell r="B1476" t="str">
            <v>Sullivan,Stephen T</v>
          </cell>
          <cell r="C1476">
            <v>16745</v>
          </cell>
          <cell r="D1476" t="str">
            <v>16745</v>
          </cell>
          <cell r="E1476" t="str">
            <v>Customer Operations Vineyard/VH</v>
          </cell>
          <cell r="F1476" t="str">
            <v>Electric Operations</v>
          </cell>
          <cell r="G1476" t="str">
            <v>Elect Maint &amp; Constr Southern Div</v>
          </cell>
          <cell r="H1476" t="str">
            <v>120</v>
          </cell>
          <cell r="I1476" t="str">
            <v>OT</v>
          </cell>
          <cell r="J1476">
            <v>23877.79</v>
          </cell>
          <cell r="K1476">
            <v>-47452.959999999999</v>
          </cell>
        </row>
        <row r="1477">
          <cell r="A1477" t="str">
            <v>O&amp;M</v>
          </cell>
          <cell r="B1477" t="str">
            <v>Sullivan,Stephen T</v>
          </cell>
          <cell r="C1477">
            <v>16745</v>
          </cell>
          <cell r="D1477" t="str">
            <v>16745</v>
          </cell>
          <cell r="E1477" t="str">
            <v>Elect Maint &amp; Constr Southern Div</v>
          </cell>
          <cell r="F1477" t="str">
            <v>Electric Operations</v>
          </cell>
          <cell r="G1477" t="str">
            <v>Elect Maint &amp; Constr Southern Div</v>
          </cell>
          <cell r="H1477" t="str">
            <v>120</v>
          </cell>
          <cell r="I1477" t="str">
            <v>OT</v>
          </cell>
          <cell r="L1477">
            <v>-120150.33</v>
          </cell>
        </row>
        <row r="1478">
          <cell r="A1478" t="str">
            <v>O&amp;M</v>
          </cell>
          <cell r="B1478" t="str">
            <v>Sullivan,Stephen T</v>
          </cell>
          <cell r="C1478">
            <v>16745</v>
          </cell>
          <cell r="D1478" t="str">
            <v>16745</v>
          </cell>
          <cell r="E1478" t="str">
            <v>Customer Operations Vineyard/VH</v>
          </cell>
          <cell r="F1478" t="str">
            <v>Electric Operations</v>
          </cell>
          <cell r="G1478" t="str">
            <v>Elect Maint &amp; Constr Southern Div</v>
          </cell>
          <cell r="H1478" t="str">
            <v>120</v>
          </cell>
          <cell r="I1478" t="str">
            <v>TT</v>
          </cell>
          <cell r="J1478">
            <v>39402.720000000001</v>
          </cell>
          <cell r="K1478">
            <v>23479.42</v>
          </cell>
        </row>
        <row r="1479">
          <cell r="A1479" t="str">
            <v>O&amp;M</v>
          </cell>
          <cell r="B1479" t="str">
            <v>Sullivan,Stephen T</v>
          </cell>
          <cell r="C1479">
            <v>16745</v>
          </cell>
          <cell r="D1479" t="str">
            <v>16745</v>
          </cell>
          <cell r="E1479" t="str">
            <v>Elect Maint &amp; Constr Southern Div</v>
          </cell>
          <cell r="F1479" t="str">
            <v>Electric Operations</v>
          </cell>
          <cell r="G1479" t="str">
            <v>Elect Maint &amp; Constr Southern Div</v>
          </cell>
          <cell r="H1479" t="str">
            <v>120</v>
          </cell>
          <cell r="I1479" t="str">
            <v>TT</v>
          </cell>
          <cell r="L1479">
            <v>551.09</v>
          </cell>
        </row>
        <row r="1480">
          <cell r="A1480" t="str">
            <v>O&amp;M</v>
          </cell>
          <cell r="C1480">
            <v>16750</v>
          </cell>
          <cell r="D1480" t="str">
            <v>16750</v>
          </cell>
          <cell r="E1480" t="str">
            <v>Customer Ops Mgr Plymouth</v>
          </cell>
          <cell r="H1480" t="str">
            <v>120</v>
          </cell>
          <cell r="I1480" t="str">
            <v>BT</v>
          </cell>
          <cell r="K1480">
            <v>41.4</v>
          </cell>
        </row>
        <row r="1481">
          <cell r="A1481" t="str">
            <v>CAP</v>
          </cell>
          <cell r="C1481">
            <v>16750</v>
          </cell>
          <cell r="D1481" t="str">
            <v>16750</v>
          </cell>
          <cell r="E1481" t="str">
            <v>Customer Ops Mgr Plymouth</v>
          </cell>
          <cell r="H1481" t="str">
            <v>120</v>
          </cell>
          <cell r="I1481" t="str">
            <v>CB</v>
          </cell>
          <cell r="J1481">
            <v>75.92</v>
          </cell>
          <cell r="K1481">
            <v>204.22</v>
          </cell>
        </row>
        <row r="1482">
          <cell r="A1482" t="str">
            <v>CAP</v>
          </cell>
          <cell r="C1482">
            <v>16750</v>
          </cell>
          <cell r="D1482" t="str">
            <v>16750</v>
          </cell>
          <cell r="E1482" t="str">
            <v>Customer Ops Mgr Plymouth</v>
          </cell>
          <cell r="H1482" t="str">
            <v>120</v>
          </cell>
          <cell r="I1482" t="str">
            <v>CI</v>
          </cell>
          <cell r="J1482">
            <v>524.86</v>
          </cell>
          <cell r="M1482">
            <v>866210</v>
          </cell>
        </row>
        <row r="1483">
          <cell r="A1483" t="str">
            <v>CAP</v>
          </cell>
          <cell r="C1483">
            <v>16750</v>
          </cell>
          <cell r="D1483" t="str">
            <v>16750</v>
          </cell>
          <cell r="E1483" t="str">
            <v>Customer Ops Mgr Plymouth</v>
          </cell>
          <cell r="H1483" t="str">
            <v>120</v>
          </cell>
          <cell r="I1483" t="str">
            <v>CL</v>
          </cell>
          <cell r="J1483">
            <v>172.57</v>
          </cell>
          <cell r="K1483">
            <v>464.16</v>
          </cell>
          <cell r="M1483">
            <v>87.6</v>
          </cell>
        </row>
        <row r="1484">
          <cell r="A1484" t="str">
            <v>CAP</v>
          </cell>
          <cell r="C1484">
            <v>16750</v>
          </cell>
          <cell r="D1484" t="str">
            <v>16750</v>
          </cell>
          <cell r="E1484" t="str">
            <v>Customer Ops Mgr Plymouth</v>
          </cell>
          <cell r="H1484" t="str">
            <v>120</v>
          </cell>
          <cell r="I1484" t="str">
            <v>CM</v>
          </cell>
          <cell r="K1484">
            <v>994.65</v>
          </cell>
        </row>
        <row r="1485">
          <cell r="A1485" t="str">
            <v>CAP</v>
          </cell>
          <cell r="C1485">
            <v>16750</v>
          </cell>
          <cell r="D1485" t="str">
            <v>16750</v>
          </cell>
          <cell r="E1485" t="str">
            <v>Customer Ops Mgr Plymouth</v>
          </cell>
          <cell r="H1485" t="str">
            <v>120</v>
          </cell>
          <cell r="I1485" t="str">
            <v>CO</v>
          </cell>
          <cell r="K1485">
            <v>-146100</v>
          </cell>
        </row>
        <row r="1486">
          <cell r="A1486" t="str">
            <v>CAP</v>
          </cell>
          <cell r="C1486">
            <v>16750</v>
          </cell>
          <cell r="D1486" t="str">
            <v>16750</v>
          </cell>
          <cell r="E1486" t="str">
            <v>Customer Ops Mgr Plymouth</v>
          </cell>
          <cell r="H1486" t="str">
            <v>120</v>
          </cell>
          <cell r="I1486" t="str">
            <v>CT</v>
          </cell>
          <cell r="K1486">
            <v>989.99</v>
          </cell>
        </row>
        <row r="1487">
          <cell r="A1487" t="str">
            <v>O&amp;M</v>
          </cell>
          <cell r="C1487">
            <v>16750</v>
          </cell>
          <cell r="D1487" t="str">
            <v>16750</v>
          </cell>
          <cell r="E1487" t="str">
            <v>Customer Ops Mgr Plymouth</v>
          </cell>
          <cell r="H1487" t="str">
            <v>120</v>
          </cell>
          <cell r="I1487" t="str">
            <v>LT</v>
          </cell>
          <cell r="K1487">
            <v>118.29</v>
          </cell>
        </row>
        <row r="1488">
          <cell r="A1488" t="str">
            <v>O&amp;M</v>
          </cell>
          <cell r="C1488">
            <v>16750</v>
          </cell>
          <cell r="D1488" t="str">
            <v>16750</v>
          </cell>
          <cell r="E1488" t="str">
            <v>Customer Ops Mgr Plymouth</v>
          </cell>
          <cell r="H1488" t="str">
            <v>120</v>
          </cell>
          <cell r="I1488" t="str">
            <v>MT</v>
          </cell>
          <cell r="J1488">
            <v>0</v>
          </cell>
        </row>
        <row r="1489">
          <cell r="A1489" t="str">
            <v>O&amp;M</v>
          </cell>
          <cell r="C1489">
            <v>16750</v>
          </cell>
          <cell r="D1489" t="str">
            <v>16750</v>
          </cell>
          <cell r="E1489" t="str">
            <v>Customer Ops Mgr Plymouth</v>
          </cell>
          <cell r="H1489" t="str">
            <v>120</v>
          </cell>
          <cell r="I1489" t="str">
            <v>TT</v>
          </cell>
          <cell r="J1489">
            <v>315.11</v>
          </cell>
        </row>
        <row r="1490">
          <cell r="A1490" t="str">
            <v>O&amp;M</v>
          </cell>
          <cell r="B1490" t="str">
            <v>Sullivan,Stephen T</v>
          </cell>
          <cell r="C1490">
            <v>16755</v>
          </cell>
          <cell r="D1490" t="str">
            <v>16755</v>
          </cell>
          <cell r="E1490" t="str">
            <v>Customer Operations Plymouth</v>
          </cell>
          <cell r="F1490" t="str">
            <v>Electric Operations</v>
          </cell>
          <cell r="G1490" t="str">
            <v>Elect Maint &amp; Constr Plymouth</v>
          </cell>
          <cell r="H1490" t="str">
            <v>120</v>
          </cell>
          <cell r="I1490" t="str">
            <v>BT</v>
          </cell>
          <cell r="J1490">
            <v>205963.41</v>
          </cell>
          <cell r="K1490">
            <v>51747.519999999997</v>
          </cell>
        </row>
        <row r="1491">
          <cell r="A1491" t="str">
            <v>O&amp;M</v>
          </cell>
          <cell r="B1491" t="str">
            <v>Sullivan,Stephen T</v>
          </cell>
          <cell r="C1491">
            <v>16755</v>
          </cell>
          <cell r="D1491" t="str">
            <v>16755</v>
          </cell>
          <cell r="E1491" t="str">
            <v>Elect Maint &amp; Constr Plymouth</v>
          </cell>
          <cell r="F1491" t="str">
            <v>Electric Operations</v>
          </cell>
          <cell r="G1491" t="str">
            <v>Elect Maint &amp; Constr Plymouth</v>
          </cell>
          <cell r="H1491" t="str">
            <v>120</v>
          </cell>
          <cell r="I1491" t="str">
            <v>BT</v>
          </cell>
          <cell r="L1491">
            <v>21880.3</v>
          </cell>
        </row>
        <row r="1492">
          <cell r="A1492" t="str">
            <v>CAP</v>
          </cell>
          <cell r="B1492" t="str">
            <v>Sullivan,Stephen T</v>
          </cell>
          <cell r="C1492">
            <v>16755</v>
          </cell>
          <cell r="D1492" t="str">
            <v>16755</v>
          </cell>
          <cell r="E1492" t="str">
            <v>Distribution Operations Plymouth</v>
          </cell>
          <cell r="F1492" t="str">
            <v>Electric Operations</v>
          </cell>
          <cell r="G1492" t="str">
            <v>Elect Maint &amp; Constr Plymouth</v>
          </cell>
          <cell r="H1492" t="str">
            <v>120</v>
          </cell>
          <cell r="I1492" t="str">
            <v>CB</v>
          </cell>
          <cell r="K1492">
            <v>2451.52</v>
          </cell>
          <cell r="M1492">
            <v>6263.03</v>
          </cell>
        </row>
        <row r="1493">
          <cell r="A1493" t="str">
            <v>CAP</v>
          </cell>
          <cell r="B1493" t="str">
            <v>Sullivan,Stephen T</v>
          </cell>
          <cell r="C1493">
            <v>16755</v>
          </cell>
          <cell r="D1493" t="str">
            <v>16755</v>
          </cell>
          <cell r="E1493" t="str">
            <v>Elect Maint &amp; Constr Plymouth</v>
          </cell>
          <cell r="F1493" t="str">
            <v>Electric Operations</v>
          </cell>
          <cell r="G1493" t="str">
            <v>Elect Maint &amp; Constr Plymouth</v>
          </cell>
          <cell r="H1493" t="str">
            <v>120</v>
          </cell>
          <cell r="I1493" t="str">
            <v>CB</v>
          </cell>
          <cell r="L1493">
            <v>1228.0899999999999</v>
          </cell>
          <cell r="M1493">
            <v>48666</v>
          </cell>
        </row>
        <row r="1494">
          <cell r="A1494" t="str">
            <v>CAP</v>
          </cell>
          <cell r="B1494" t="str">
            <v>Sullivan,Stephen T</v>
          </cell>
          <cell r="C1494">
            <v>16755</v>
          </cell>
          <cell r="D1494" t="str">
            <v>16755</v>
          </cell>
          <cell r="E1494" t="str">
            <v>Distribution Operations Plymouth</v>
          </cell>
          <cell r="F1494" t="str">
            <v>Electric Operations</v>
          </cell>
          <cell r="G1494" t="str">
            <v>Elect Maint &amp; Constr Plymouth</v>
          </cell>
          <cell r="H1494" t="str">
            <v>120</v>
          </cell>
          <cell r="I1494" t="str">
            <v>CI</v>
          </cell>
          <cell r="K1494">
            <v>135889.74</v>
          </cell>
        </row>
        <row r="1495">
          <cell r="A1495" t="str">
            <v>CAP</v>
          </cell>
          <cell r="B1495" t="str">
            <v>Sullivan,Stephen T</v>
          </cell>
          <cell r="C1495">
            <v>16755</v>
          </cell>
          <cell r="D1495" t="str">
            <v>16755</v>
          </cell>
          <cell r="E1495" t="str">
            <v>Elect Maint &amp; Constr Plymouth</v>
          </cell>
          <cell r="F1495" t="str">
            <v>Electric Operations</v>
          </cell>
          <cell r="G1495" t="str">
            <v>Elect Maint &amp; Constr Plymouth</v>
          </cell>
          <cell r="H1495" t="str">
            <v>120</v>
          </cell>
          <cell r="I1495" t="str">
            <v>CI</v>
          </cell>
          <cell r="L1495">
            <v>61362.86</v>
          </cell>
        </row>
        <row r="1496">
          <cell r="A1496" t="str">
            <v>CAP</v>
          </cell>
          <cell r="B1496" t="str">
            <v>Sullivan,Stephen T</v>
          </cell>
          <cell r="C1496">
            <v>16755</v>
          </cell>
          <cell r="D1496" t="str">
            <v>16755</v>
          </cell>
          <cell r="E1496" t="str">
            <v>Distribution Operations Plymouth</v>
          </cell>
          <cell r="F1496" t="str">
            <v>Electric Operations</v>
          </cell>
          <cell r="G1496" t="str">
            <v>Elect Maint &amp; Constr Plymouth</v>
          </cell>
          <cell r="H1496" t="str">
            <v>120</v>
          </cell>
          <cell r="I1496" t="str">
            <v>CL</v>
          </cell>
          <cell r="K1496">
            <v>5550.61</v>
          </cell>
          <cell r="M1496">
            <v>120</v>
          </cell>
        </row>
        <row r="1497">
          <cell r="A1497" t="str">
            <v>CAP</v>
          </cell>
          <cell r="B1497" t="str">
            <v>Sullivan,Stephen T</v>
          </cell>
          <cell r="C1497">
            <v>16755</v>
          </cell>
          <cell r="D1497" t="str">
            <v>16755</v>
          </cell>
          <cell r="E1497" t="str">
            <v>Elect Maint &amp; Constr Plymouth</v>
          </cell>
          <cell r="F1497" t="str">
            <v>Electric Operations</v>
          </cell>
          <cell r="G1497" t="str">
            <v>Elect Maint &amp; Constr Plymouth</v>
          </cell>
          <cell r="H1497" t="str">
            <v>120</v>
          </cell>
          <cell r="I1497" t="str">
            <v>CL</v>
          </cell>
          <cell r="L1497">
            <v>2894.28</v>
          </cell>
        </row>
        <row r="1498">
          <cell r="A1498" t="str">
            <v>CAP</v>
          </cell>
          <cell r="B1498" t="str">
            <v>Sullivan,Stephen T</v>
          </cell>
          <cell r="C1498">
            <v>16755</v>
          </cell>
          <cell r="D1498" t="str">
            <v>16755</v>
          </cell>
          <cell r="E1498" t="str">
            <v>Distribution Operations Plymouth</v>
          </cell>
          <cell r="F1498" t="str">
            <v>Electric Operations</v>
          </cell>
          <cell r="G1498" t="str">
            <v>Elect Maint &amp; Constr Plymouth</v>
          </cell>
          <cell r="H1498" t="str">
            <v>120</v>
          </cell>
          <cell r="I1498" t="str">
            <v>CM</v>
          </cell>
          <cell r="K1498">
            <v>1569.45</v>
          </cell>
          <cell r="M1498">
            <v>533.12</v>
          </cell>
        </row>
        <row r="1499">
          <cell r="A1499" t="str">
            <v>CAP</v>
          </cell>
          <cell r="B1499" t="str">
            <v>Sullivan,Stephen T</v>
          </cell>
          <cell r="C1499">
            <v>16755</v>
          </cell>
          <cell r="D1499" t="str">
            <v>16755</v>
          </cell>
          <cell r="E1499" t="str">
            <v>Elect Maint &amp; Constr Plymouth</v>
          </cell>
          <cell r="F1499" t="str">
            <v>Electric Operations</v>
          </cell>
          <cell r="G1499" t="str">
            <v>Elect Maint &amp; Constr Plymouth</v>
          </cell>
          <cell r="H1499" t="str">
            <v>120</v>
          </cell>
          <cell r="I1499" t="str">
            <v>CM</v>
          </cell>
          <cell r="L1499">
            <v>7501.21</v>
          </cell>
        </row>
        <row r="1500">
          <cell r="A1500" t="str">
            <v>CAP</v>
          </cell>
          <cell r="B1500" t="str">
            <v>Sullivan,Stephen T</v>
          </cell>
          <cell r="C1500">
            <v>16755</v>
          </cell>
          <cell r="D1500" t="str">
            <v>16755</v>
          </cell>
          <cell r="E1500" t="str">
            <v>Distribution Operations Plymouth</v>
          </cell>
          <cell r="F1500" t="str">
            <v>Electric Operations</v>
          </cell>
          <cell r="G1500" t="str">
            <v>Elect Maint &amp; Constr Plymouth</v>
          </cell>
          <cell r="H1500" t="str">
            <v>120</v>
          </cell>
          <cell r="I1500" t="str">
            <v>CO</v>
          </cell>
          <cell r="K1500">
            <v>-3391</v>
          </cell>
        </row>
        <row r="1501">
          <cell r="A1501" t="str">
            <v>CAP</v>
          </cell>
          <cell r="B1501" t="str">
            <v>Sullivan,Stephen T</v>
          </cell>
          <cell r="C1501">
            <v>16755</v>
          </cell>
          <cell r="D1501" t="str">
            <v>16755</v>
          </cell>
          <cell r="E1501" t="str">
            <v>Elect Maint &amp; Constr Plymouth</v>
          </cell>
          <cell r="F1501" t="str">
            <v>Electric Operations</v>
          </cell>
          <cell r="G1501" t="str">
            <v>Elect Maint &amp; Constr Plymouth</v>
          </cell>
          <cell r="H1501" t="str">
            <v>120</v>
          </cell>
          <cell r="I1501" t="str">
            <v>CO</v>
          </cell>
          <cell r="L1501">
            <v>-83315.86</v>
          </cell>
          <cell r="M1501">
            <v>-2820</v>
          </cell>
        </row>
        <row r="1502">
          <cell r="A1502" t="str">
            <v>CAP</v>
          </cell>
          <cell r="B1502" t="str">
            <v>Sullivan,Stephen T</v>
          </cell>
          <cell r="C1502">
            <v>16755</v>
          </cell>
          <cell r="D1502" t="str">
            <v>16755</v>
          </cell>
          <cell r="E1502" t="str">
            <v>Distribution Operations Plymouth</v>
          </cell>
          <cell r="F1502" t="str">
            <v>Electric Operations</v>
          </cell>
          <cell r="G1502" t="str">
            <v>Elect Maint &amp; Constr Plymouth</v>
          </cell>
          <cell r="H1502" t="str">
            <v>120</v>
          </cell>
          <cell r="I1502" t="str">
            <v>CT</v>
          </cell>
          <cell r="K1502">
            <v>556.02</v>
          </cell>
        </row>
        <row r="1503">
          <cell r="A1503" t="str">
            <v>CAP</v>
          </cell>
          <cell r="B1503" t="str">
            <v>Sullivan,Stephen T</v>
          </cell>
          <cell r="C1503">
            <v>16755</v>
          </cell>
          <cell r="D1503" t="str">
            <v>16755</v>
          </cell>
          <cell r="E1503" t="str">
            <v>Elect Maint &amp; Constr Plymouth</v>
          </cell>
          <cell r="F1503" t="str">
            <v>Electric Operations</v>
          </cell>
          <cell r="G1503" t="str">
            <v>Elect Maint &amp; Constr Plymouth</v>
          </cell>
          <cell r="H1503" t="str">
            <v>120</v>
          </cell>
          <cell r="I1503" t="str">
            <v>CT</v>
          </cell>
          <cell r="L1503">
            <v>1552.5</v>
          </cell>
        </row>
        <row r="1504">
          <cell r="A1504" t="str">
            <v>O&amp;M</v>
          </cell>
          <cell r="B1504" t="str">
            <v>Sullivan,Stephen T</v>
          </cell>
          <cell r="C1504">
            <v>16755</v>
          </cell>
          <cell r="D1504" t="str">
            <v>16755</v>
          </cell>
          <cell r="E1504" t="str">
            <v>Customer Operations Plymouth</v>
          </cell>
          <cell r="F1504" t="str">
            <v>Electric Operations</v>
          </cell>
          <cell r="G1504" t="str">
            <v>Elect Maint &amp; Constr Plymouth</v>
          </cell>
          <cell r="H1504" t="str">
            <v>120</v>
          </cell>
          <cell r="I1504" t="str">
            <v>IT</v>
          </cell>
          <cell r="J1504">
            <v>15300.37</v>
          </cell>
          <cell r="K1504">
            <v>45752.18</v>
          </cell>
        </row>
        <row r="1505">
          <cell r="A1505" t="str">
            <v>O&amp;M</v>
          </cell>
          <cell r="B1505" t="str">
            <v>Sullivan,Stephen T</v>
          </cell>
          <cell r="C1505">
            <v>16755</v>
          </cell>
          <cell r="D1505" t="str">
            <v>16755</v>
          </cell>
          <cell r="E1505" t="str">
            <v>Elect Maint &amp; Constr Plymouth</v>
          </cell>
          <cell r="F1505" t="str">
            <v>Electric Operations</v>
          </cell>
          <cell r="G1505" t="str">
            <v>Elect Maint &amp; Constr Plymouth</v>
          </cell>
          <cell r="H1505" t="str">
            <v>120</v>
          </cell>
          <cell r="I1505" t="str">
            <v>IT</v>
          </cell>
          <cell r="L1505">
            <v>45928.18</v>
          </cell>
        </row>
        <row r="1506">
          <cell r="A1506" t="str">
            <v>O&amp;M</v>
          </cell>
          <cell r="B1506" t="str">
            <v>Sullivan,Stephen T</v>
          </cell>
          <cell r="C1506">
            <v>16755</v>
          </cell>
          <cell r="D1506" t="str">
            <v>16755</v>
          </cell>
          <cell r="E1506" t="str">
            <v>Customer Operations Plymouth</v>
          </cell>
          <cell r="F1506" t="str">
            <v>Electric Operations</v>
          </cell>
          <cell r="G1506" t="str">
            <v>Elect Maint &amp; Constr Plymouth</v>
          </cell>
          <cell r="H1506" t="str">
            <v>120</v>
          </cell>
          <cell r="I1506" t="str">
            <v>LT</v>
          </cell>
          <cell r="J1506">
            <v>620322.03</v>
          </cell>
          <cell r="K1506">
            <v>147367.39000000001</v>
          </cell>
          <cell r="M1506">
            <v>1114.95</v>
          </cell>
        </row>
        <row r="1507">
          <cell r="A1507" t="str">
            <v>O&amp;M</v>
          </cell>
          <cell r="B1507" t="str">
            <v>Sullivan,Stephen T</v>
          </cell>
          <cell r="C1507">
            <v>16755</v>
          </cell>
          <cell r="D1507" t="str">
            <v>16755</v>
          </cell>
          <cell r="E1507" t="str">
            <v>Elect Maint &amp; Constr Plymouth</v>
          </cell>
          <cell r="F1507" t="str">
            <v>Electric Operations</v>
          </cell>
          <cell r="G1507" t="str">
            <v>Elect Maint &amp; Constr Plymouth</v>
          </cell>
          <cell r="H1507" t="str">
            <v>120</v>
          </cell>
          <cell r="I1507" t="str">
            <v>LT</v>
          </cell>
          <cell r="L1507">
            <v>61440.57</v>
          </cell>
          <cell r="M1507">
            <v>9.9</v>
          </cell>
        </row>
        <row r="1508">
          <cell r="A1508" t="str">
            <v>O&amp;M</v>
          </cell>
          <cell r="B1508" t="str">
            <v>Sullivan,Stephen T</v>
          </cell>
          <cell r="C1508">
            <v>16755</v>
          </cell>
          <cell r="D1508" t="str">
            <v>16755</v>
          </cell>
          <cell r="E1508" t="str">
            <v>Customer Operations Plymouth</v>
          </cell>
          <cell r="F1508" t="str">
            <v>Electric Operations</v>
          </cell>
          <cell r="G1508" t="str">
            <v>Elect Maint &amp; Constr Plymouth</v>
          </cell>
          <cell r="H1508" t="str">
            <v>120</v>
          </cell>
          <cell r="I1508" t="str">
            <v>MT</v>
          </cell>
          <cell r="K1508">
            <v>6675.62</v>
          </cell>
        </row>
        <row r="1509">
          <cell r="A1509" t="str">
            <v>O&amp;M</v>
          </cell>
          <cell r="B1509" t="str">
            <v>Sullivan,Stephen T</v>
          </cell>
          <cell r="C1509">
            <v>16755</v>
          </cell>
          <cell r="D1509" t="str">
            <v>16755</v>
          </cell>
          <cell r="E1509" t="str">
            <v>Elect Maint &amp; Constr Plymouth</v>
          </cell>
          <cell r="F1509" t="str">
            <v>Electric Operations</v>
          </cell>
          <cell r="G1509" t="str">
            <v>Elect Maint &amp; Constr Plymouth</v>
          </cell>
          <cell r="H1509" t="str">
            <v>120</v>
          </cell>
          <cell r="I1509" t="str">
            <v>MT</v>
          </cell>
          <cell r="L1509">
            <v>2098.19</v>
          </cell>
        </row>
        <row r="1510">
          <cell r="A1510" t="str">
            <v>O&amp;M</v>
          </cell>
          <cell r="B1510" t="str">
            <v>Sullivan,Stephen T</v>
          </cell>
          <cell r="C1510">
            <v>16755</v>
          </cell>
          <cell r="D1510" t="str">
            <v>16755</v>
          </cell>
          <cell r="E1510" t="str">
            <v>Customer Operations Plymouth</v>
          </cell>
          <cell r="F1510" t="str">
            <v>Electric Operations</v>
          </cell>
          <cell r="G1510" t="str">
            <v>Elect Maint &amp; Constr Plymouth</v>
          </cell>
          <cell r="H1510" t="str">
            <v>120</v>
          </cell>
          <cell r="I1510" t="str">
            <v>OT</v>
          </cell>
          <cell r="J1510">
            <v>22860.22</v>
          </cell>
          <cell r="K1510">
            <v>-20049.05</v>
          </cell>
        </row>
        <row r="1511">
          <cell r="A1511" t="str">
            <v>O&amp;M</v>
          </cell>
          <cell r="B1511" t="str">
            <v>Sullivan,Stephen T</v>
          </cell>
          <cell r="C1511">
            <v>16755</v>
          </cell>
          <cell r="D1511" t="str">
            <v>16755</v>
          </cell>
          <cell r="E1511" t="str">
            <v>Elect Maint &amp; Constr Plymouth</v>
          </cell>
          <cell r="F1511" t="str">
            <v>Electric Operations</v>
          </cell>
          <cell r="G1511" t="str">
            <v>Elect Maint &amp; Constr Plymouth</v>
          </cell>
          <cell r="H1511" t="str">
            <v>120</v>
          </cell>
          <cell r="I1511" t="str">
            <v>OT</v>
          </cell>
          <cell r="L1511">
            <v>-58992.5</v>
          </cell>
        </row>
        <row r="1512">
          <cell r="A1512" t="str">
            <v>O&amp;M</v>
          </cell>
          <cell r="B1512" t="str">
            <v>Sullivan,Stephen T</v>
          </cell>
          <cell r="C1512">
            <v>16755</v>
          </cell>
          <cell r="D1512" t="str">
            <v>16755</v>
          </cell>
          <cell r="E1512" t="str">
            <v>Customer Operations Plymouth</v>
          </cell>
          <cell r="F1512" t="str">
            <v>Electric Operations</v>
          </cell>
          <cell r="G1512" t="str">
            <v>Elect Maint &amp; Constr Plymouth</v>
          </cell>
          <cell r="H1512" t="str">
            <v>120</v>
          </cell>
          <cell r="I1512" t="str">
            <v>TT</v>
          </cell>
          <cell r="J1512">
            <v>7925.46</v>
          </cell>
          <cell r="K1512">
            <v>5201.75</v>
          </cell>
        </row>
        <row r="1513">
          <cell r="A1513" t="str">
            <v>O&amp;M</v>
          </cell>
          <cell r="B1513" t="str">
            <v>Sullivan,Stephen T</v>
          </cell>
          <cell r="C1513">
            <v>16755</v>
          </cell>
          <cell r="D1513" t="str">
            <v>16755</v>
          </cell>
          <cell r="E1513" t="str">
            <v>Elect Maint &amp; Constr Plymouth</v>
          </cell>
          <cell r="F1513" t="str">
            <v>Electric Operations</v>
          </cell>
          <cell r="G1513" t="str">
            <v>Elect Maint &amp; Constr Plymouth</v>
          </cell>
          <cell r="H1513" t="str">
            <v>120</v>
          </cell>
          <cell r="I1513" t="str">
            <v>TT</v>
          </cell>
          <cell r="L1513">
            <v>3655.29</v>
          </cell>
        </row>
        <row r="1514">
          <cell r="A1514" t="str">
            <v>O&amp;M</v>
          </cell>
          <cell r="B1514" t="str">
            <v>Tzimorangas,John G</v>
          </cell>
          <cell r="C1514">
            <v>16760</v>
          </cell>
          <cell r="D1514" t="str">
            <v>16760</v>
          </cell>
          <cell r="E1514" t="str">
            <v>Station Construction Transmission NSTAR</v>
          </cell>
          <cell r="F1514" t="str">
            <v>Electric Operations</v>
          </cell>
          <cell r="G1514" t="str">
            <v>Station Construction Transmission NSTAR</v>
          </cell>
          <cell r="H1514" t="str">
            <v>120</v>
          </cell>
          <cell r="I1514" t="str">
            <v>BT</v>
          </cell>
          <cell r="K1514">
            <v>3497.28</v>
          </cell>
          <cell r="L1514">
            <v>139.35</v>
          </cell>
        </row>
        <row r="1515">
          <cell r="A1515" t="str">
            <v>CAP</v>
          </cell>
          <cell r="B1515" t="str">
            <v>Tzimorangas,John G</v>
          </cell>
          <cell r="C1515">
            <v>16760</v>
          </cell>
          <cell r="D1515" t="str">
            <v>16760</v>
          </cell>
          <cell r="E1515" t="str">
            <v>Station Construction Transmission NSTAR</v>
          </cell>
          <cell r="F1515" t="str">
            <v>Electric Operations</v>
          </cell>
          <cell r="G1515" t="str">
            <v>Station Construction Transmission NSTAR</v>
          </cell>
          <cell r="H1515" t="str">
            <v>120</v>
          </cell>
          <cell r="I1515" t="str">
            <v>CB</v>
          </cell>
          <cell r="K1515">
            <v>111395.93</v>
          </cell>
          <cell r="L1515">
            <v>105002.25</v>
          </cell>
          <cell r="M1515">
            <v>2952.6</v>
          </cell>
        </row>
        <row r="1516">
          <cell r="A1516" t="str">
            <v>CAP</v>
          </cell>
          <cell r="B1516" t="str">
            <v>Tzimorangas,John G</v>
          </cell>
          <cell r="C1516">
            <v>16760</v>
          </cell>
          <cell r="D1516" t="str">
            <v>16760</v>
          </cell>
          <cell r="E1516" t="str">
            <v>Station Construction Transmission NSTAR</v>
          </cell>
          <cell r="F1516" t="str">
            <v>Electric Operations</v>
          </cell>
          <cell r="G1516" t="str">
            <v>Station Construction Transmission NSTAR</v>
          </cell>
          <cell r="H1516" t="str">
            <v>120</v>
          </cell>
          <cell r="I1516" t="str">
            <v>CI</v>
          </cell>
          <cell r="K1516">
            <v>1313459.27</v>
          </cell>
          <cell r="L1516">
            <v>2464860.7799999998</v>
          </cell>
        </row>
        <row r="1517">
          <cell r="A1517" t="str">
            <v>CAP</v>
          </cell>
          <cell r="B1517" t="str">
            <v>Tzimorangas,John G</v>
          </cell>
          <cell r="C1517">
            <v>16760</v>
          </cell>
          <cell r="D1517" t="str">
            <v>16760</v>
          </cell>
          <cell r="E1517" t="str">
            <v>Station Construction Transmission NSTAR</v>
          </cell>
          <cell r="F1517" t="str">
            <v>Electric Operations</v>
          </cell>
          <cell r="G1517" t="str">
            <v>Station Construction Transmission NSTAR</v>
          </cell>
          <cell r="H1517" t="str">
            <v>120</v>
          </cell>
          <cell r="I1517" t="str">
            <v>CL</v>
          </cell>
          <cell r="K1517">
            <v>254018.51</v>
          </cell>
          <cell r="L1517">
            <v>239151.28</v>
          </cell>
        </row>
        <row r="1518">
          <cell r="A1518" t="str">
            <v>CAP</v>
          </cell>
          <cell r="B1518" t="str">
            <v>Tzimorangas,John G</v>
          </cell>
          <cell r="C1518">
            <v>16760</v>
          </cell>
          <cell r="D1518" t="str">
            <v>16760</v>
          </cell>
          <cell r="E1518" t="str">
            <v>Station Construction Transmission NSTAR</v>
          </cell>
          <cell r="F1518" t="str">
            <v>Electric Operations</v>
          </cell>
          <cell r="G1518" t="str">
            <v>Station Construction Transmission NSTAR</v>
          </cell>
          <cell r="H1518" t="str">
            <v>120</v>
          </cell>
          <cell r="I1518" t="str">
            <v>CM</v>
          </cell>
          <cell r="K1518">
            <v>8832.82</v>
          </cell>
          <cell r="L1518">
            <v>10197.27</v>
          </cell>
        </row>
        <row r="1519">
          <cell r="A1519" t="str">
            <v>CAP</v>
          </cell>
          <cell r="B1519" t="str">
            <v>Tzimorangas,John G</v>
          </cell>
          <cell r="C1519">
            <v>16760</v>
          </cell>
          <cell r="D1519" t="str">
            <v>16760</v>
          </cell>
          <cell r="E1519" t="str">
            <v>Station Construction Transmission NSTAR</v>
          </cell>
          <cell r="F1519" t="str">
            <v>Electric Operations</v>
          </cell>
          <cell r="G1519" t="str">
            <v>Station Construction Transmission NSTAR</v>
          </cell>
          <cell r="H1519" t="str">
            <v>120</v>
          </cell>
          <cell r="I1519" t="str">
            <v>CO</v>
          </cell>
          <cell r="K1519">
            <v>13991.99</v>
          </cell>
          <cell r="L1519">
            <v>890.98</v>
          </cell>
        </row>
        <row r="1520">
          <cell r="A1520" t="str">
            <v>CAP</v>
          </cell>
          <cell r="B1520" t="str">
            <v>Tzimorangas,John G</v>
          </cell>
          <cell r="C1520">
            <v>16760</v>
          </cell>
          <cell r="D1520" t="str">
            <v>16760</v>
          </cell>
          <cell r="E1520" t="str">
            <v>Asst District Mgr Camb</v>
          </cell>
          <cell r="F1520" t="str">
            <v>Electric Operations</v>
          </cell>
          <cell r="G1520" t="str">
            <v>Station Construction Transmission NSTAR</v>
          </cell>
          <cell r="H1520" t="str">
            <v>120</v>
          </cell>
          <cell r="I1520" t="str">
            <v>CT</v>
          </cell>
          <cell r="J1520">
            <v>1668.47</v>
          </cell>
        </row>
        <row r="1521">
          <cell r="A1521" t="str">
            <v>CAP</v>
          </cell>
          <cell r="B1521" t="str">
            <v>Tzimorangas,John G</v>
          </cell>
          <cell r="C1521">
            <v>16760</v>
          </cell>
          <cell r="D1521" t="str">
            <v>16760</v>
          </cell>
          <cell r="E1521" t="str">
            <v>Station Construction Transmission NSTAR</v>
          </cell>
          <cell r="F1521" t="str">
            <v>Electric Operations</v>
          </cell>
          <cell r="G1521" t="str">
            <v>Station Construction Transmission NSTAR</v>
          </cell>
          <cell r="H1521" t="str">
            <v>120</v>
          </cell>
          <cell r="I1521" t="str">
            <v>CT</v>
          </cell>
          <cell r="K1521">
            <v>129219.62</v>
          </cell>
          <cell r="L1521">
            <v>162931.85999999999</v>
          </cell>
        </row>
        <row r="1522">
          <cell r="A1522" t="str">
            <v>O&amp;M</v>
          </cell>
          <cell r="B1522" t="str">
            <v>Tzimorangas,John G</v>
          </cell>
          <cell r="C1522">
            <v>16760</v>
          </cell>
          <cell r="D1522" t="str">
            <v>16760</v>
          </cell>
          <cell r="E1522" t="str">
            <v>Station Construction Transmission NSTAR</v>
          </cell>
          <cell r="F1522" t="str">
            <v>Electric Operations</v>
          </cell>
          <cell r="G1522" t="str">
            <v>Station Construction Transmission NSTAR</v>
          </cell>
          <cell r="H1522" t="str">
            <v>120</v>
          </cell>
          <cell r="I1522" t="str">
            <v>IT</v>
          </cell>
          <cell r="K1522">
            <v>88312.13</v>
          </cell>
          <cell r="L1522">
            <v>-21973.98</v>
          </cell>
        </row>
        <row r="1523">
          <cell r="A1523" t="str">
            <v>O&amp;M</v>
          </cell>
          <cell r="B1523" t="str">
            <v>Tzimorangas,John G</v>
          </cell>
          <cell r="C1523">
            <v>16760</v>
          </cell>
          <cell r="D1523" t="str">
            <v>16760</v>
          </cell>
          <cell r="E1523" t="str">
            <v>Station Construction Transmission NSTAR</v>
          </cell>
          <cell r="F1523" t="str">
            <v>Electric Operations</v>
          </cell>
          <cell r="G1523" t="str">
            <v>Station Construction Transmission NSTAR</v>
          </cell>
          <cell r="H1523" t="str">
            <v>120</v>
          </cell>
          <cell r="I1523" t="str">
            <v>LT</v>
          </cell>
          <cell r="K1523">
            <v>9992.2199999999993</v>
          </cell>
          <cell r="L1523">
            <v>398.15</v>
          </cell>
          <cell r="M1523">
            <v>1516.72</v>
          </cell>
        </row>
        <row r="1524">
          <cell r="A1524" t="str">
            <v>O&amp;M</v>
          </cell>
          <cell r="B1524" t="str">
            <v>Tzimorangas,John G</v>
          </cell>
          <cell r="C1524">
            <v>16760</v>
          </cell>
          <cell r="D1524" t="str">
            <v>16760</v>
          </cell>
          <cell r="E1524" t="str">
            <v>Station Construction Transmission NSTAR</v>
          </cell>
          <cell r="F1524" t="str">
            <v>Electric Operations</v>
          </cell>
          <cell r="G1524" t="str">
            <v>Station Construction Transmission NSTAR</v>
          </cell>
          <cell r="H1524" t="str">
            <v>120</v>
          </cell>
          <cell r="I1524" t="str">
            <v>OT</v>
          </cell>
          <cell r="L1524">
            <v>-69.17</v>
          </cell>
          <cell r="M1524">
            <v>40230.39</v>
          </cell>
        </row>
        <row r="1525">
          <cell r="A1525" t="str">
            <v>O&amp;M</v>
          </cell>
          <cell r="B1525" t="str">
            <v>Tzimorangas,John G</v>
          </cell>
          <cell r="C1525">
            <v>16760</v>
          </cell>
          <cell r="D1525" t="str">
            <v>16760</v>
          </cell>
          <cell r="E1525" t="str">
            <v>Station Construction Transmission NSTAR</v>
          </cell>
          <cell r="F1525" t="str">
            <v>Electric Operations</v>
          </cell>
          <cell r="G1525" t="str">
            <v>Station Construction Transmission NSTAR</v>
          </cell>
          <cell r="H1525" t="str">
            <v>120</v>
          </cell>
          <cell r="I1525" t="str">
            <v>TT</v>
          </cell>
          <cell r="K1525">
            <v>764.04</v>
          </cell>
        </row>
        <row r="1526">
          <cell r="A1526" t="str">
            <v>O&amp;M</v>
          </cell>
          <cell r="B1526" t="str">
            <v>Andreas,Philip B</v>
          </cell>
          <cell r="C1526">
            <v>16765</v>
          </cell>
          <cell r="D1526" t="str">
            <v>16765</v>
          </cell>
          <cell r="E1526" t="str">
            <v>Customer Operations Cambridge</v>
          </cell>
          <cell r="F1526" t="str">
            <v>Electric Operations</v>
          </cell>
          <cell r="G1526" t="str">
            <v>Customer Operations Cambridge</v>
          </cell>
          <cell r="H1526" t="str">
            <v>120</v>
          </cell>
          <cell r="I1526" t="str">
            <v>BT</v>
          </cell>
          <cell r="J1526">
            <v>2584.84</v>
          </cell>
          <cell r="K1526">
            <v>19.79</v>
          </cell>
        </row>
        <row r="1527">
          <cell r="A1527" t="str">
            <v>CAP</v>
          </cell>
          <cell r="B1527" t="str">
            <v>Andreas,Philip B</v>
          </cell>
          <cell r="C1527">
            <v>16765</v>
          </cell>
          <cell r="D1527" t="str">
            <v>16765</v>
          </cell>
          <cell r="E1527" t="str">
            <v>Customer Operations Cambridge</v>
          </cell>
          <cell r="F1527" t="str">
            <v>Electric Operations</v>
          </cell>
          <cell r="G1527" t="str">
            <v>Customer Operations Cambridge</v>
          </cell>
          <cell r="H1527" t="str">
            <v>120</v>
          </cell>
          <cell r="I1527" t="str">
            <v>CB</v>
          </cell>
          <cell r="J1527">
            <v>7523.74</v>
          </cell>
          <cell r="K1527">
            <v>8120.31</v>
          </cell>
          <cell r="L1527">
            <v>-5866.45</v>
          </cell>
        </row>
        <row r="1528">
          <cell r="A1528" t="str">
            <v>CAP</v>
          </cell>
          <cell r="B1528" t="str">
            <v>Andreas,Philip B</v>
          </cell>
          <cell r="C1528">
            <v>16765</v>
          </cell>
          <cell r="D1528" t="str">
            <v>16765</v>
          </cell>
          <cell r="E1528" t="str">
            <v>Customer Operations Cambridge</v>
          </cell>
          <cell r="F1528" t="str">
            <v>Electric Operations</v>
          </cell>
          <cell r="G1528" t="str">
            <v>Customer Operations Cambridge</v>
          </cell>
          <cell r="H1528" t="str">
            <v>120</v>
          </cell>
          <cell r="I1528" t="str">
            <v>CI</v>
          </cell>
          <cell r="J1528">
            <v>-35548.47</v>
          </cell>
          <cell r="K1528">
            <v>90413.82</v>
          </cell>
        </row>
        <row r="1529">
          <cell r="A1529" t="str">
            <v>CAP</v>
          </cell>
          <cell r="B1529" t="str">
            <v>Andreas,Philip B</v>
          </cell>
          <cell r="C1529">
            <v>16765</v>
          </cell>
          <cell r="D1529" t="str">
            <v>16765</v>
          </cell>
          <cell r="E1529" t="str">
            <v>Customer Operations Cambridge</v>
          </cell>
          <cell r="F1529" t="str">
            <v>Electric Operations</v>
          </cell>
          <cell r="G1529" t="str">
            <v>Customer Operations Cambridge</v>
          </cell>
          <cell r="H1529" t="str">
            <v>120</v>
          </cell>
          <cell r="I1529" t="str">
            <v>CL</v>
          </cell>
          <cell r="J1529">
            <v>17760.97</v>
          </cell>
          <cell r="K1529">
            <v>17765.990000000002</v>
          </cell>
          <cell r="L1529">
            <v>-13332.82</v>
          </cell>
        </row>
        <row r="1530">
          <cell r="A1530" t="str">
            <v>CAP</v>
          </cell>
          <cell r="B1530" t="str">
            <v>Andreas,Philip B</v>
          </cell>
          <cell r="C1530">
            <v>16765</v>
          </cell>
          <cell r="D1530" t="str">
            <v>16765</v>
          </cell>
          <cell r="E1530" t="str">
            <v>Customer Operations Cambridge</v>
          </cell>
          <cell r="F1530" t="str">
            <v>Electric Operations</v>
          </cell>
          <cell r="G1530" t="str">
            <v>Customer Operations Cambridge</v>
          </cell>
          <cell r="H1530" t="str">
            <v>120</v>
          </cell>
          <cell r="I1530" t="str">
            <v>CM</v>
          </cell>
          <cell r="J1530">
            <v>13152.98</v>
          </cell>
          <cell r="M1530">
            <v>309.08999999999997</v>
          </cell>
        </row>
        <row r="1531">
          <cell r="A1531" t="str">
            <v>CAP</v>
          </cell>
          <cell r="B1531" t="str">
            <v>Andreas,Philip B</v>
          </cell>
          <cell r="C1531">
            <v>16765</v>
          </cell>
          <cell r="D1531" t="str">
            <v>16765</v>
          </cell>
          <cell r="E1531" t="str">
            <v>Customer Operations Cambridge</v>
          </cell>
          <cell r="F1531" t="str">
            <v>Electric Operations</v>
          </cell>
          <cell r="G1531" t="str">
            <v>Customer Operations Cambridge</v>
          </cell>
          <cell r="H1531" t="str">
            <v>120</v>
          </cell>
          <cell r="I1531" t="str">
            <v>CT</v>
          </cell>
          <cell r="J1531">
            <v>2286.91</v>
          </cell>
          <cell r="K1531">
            <v>3006.21</v>
          </cell>
          <cell r="L1531">
            <v>-525.45000000000005</v>
          </cell>
        </row>
        <row r="1532">
          <cell r="A1532" t="str">
            <v>O&amp;M</v>
          </cell>
          <cell r="B1532" t="str">
            <v>Andreas,Philip B</v>
          </cell>
          <cell r="C1532">
            <v>16765</v>
          </cell>
          <cell r="D1532" t="str">
            <v>16765</v>
          </cell>
          <cell r="E1532" t="str">
            <v>Customer Operations Cambridge</v>
          </cell>
          <cell r="F1532" t="str">
            <v>Electric Operations</v>
          </cell>
          <cell r="G1532" t="str">
            <v>Customer Operations Cambridge</v>
          </cell>
          <cell r="H1532" t="str">
            <v>120</v>
          </cell>
          <cell r="I1532" t="str">
            <v>IT</v>
          </cell>
          <cell r="J1532">
            <v>530.79</v>
          </cell>
          <cell r="K1532">
            <v>1056.01</v>
          </cell>
        </row>
        <row r="1533">
          <cell r="A1533" t="str">
            <v>O&amp;M</v>
          </cell>
          <cell r="B1533" t="str">
            <v>Andreas,Philip B</v>
          </cell>
          <cell r="C1533">
            <v>16765</v>
          </cell>
          <cell r="D1533" t="str">
            <v>16765</v>
          </cell>
          <cell r="E1533" t="str">
            <v>Customer Operations Cambridge</v>
          </cell>
          <cell r="F1533" t="str">
            <v>Electric Operations</v>
          </cell>
          <cell r="G1533" t="str">
            <v>Customer Operations Cambridge</v>
          </cell>
          <cell r="H1533" t="str">
            <v>120</v>
          </cell>
          <cell r="I1533" t="str">
            <v>LT</v>
          </cell>
          <cell r="J1533">
            <v>7021.89</v>
          </cell>
          <cell r="K1533">
            <v>320.45</v>
          </cell>
          <cell r="M1533">
            <v>11716.58</v>
          </cell>
        </row>
        <row r="1534">
          <cell r="A1534" t="str">
            <v>O&amp;M</v>
          </cell>
          <cell r="B1534" t="str">
            <v>Andreas,Philip B</v>
          </cell>
          <cell r="C1534">
            <v>16765</v>
          </cell>
          <cell r="D1534" t="str">
            <v>16765</v>
          </cell>
          <cell r="E1534" t="str">
            <v>Customer Operations Cambridge</v>
          </cell>
          <cell r="F1534" t="str">
            <v>Electric Operations</v>
          </cell>
          <cell r="G1534" t="str">
            <v>Customer Operations Cambridge</v>
          </cell>
          <cell r="H1534" t="str">
            <v>120</v>
          </cell>
          <cell r="I1534" t="str">
            <v>MT</v>
          </cell>
          <cell r="K1534">
            <v>216.66</v>
          </cell>
        </row>
        <row r="1535">
          <cell r="A1535" t="str">
            <v>O&amp;M</v>
          </cell>
          <cell r="B1535" t="str">
            <v>Andreas,Philip B</v>
          </cell>
          <cell r="C1535">
            <v>16765</v>
          </cell>
          <cell r="D1535" t="str">
            <v>16765</v>
          </cell>
          <cell r="E1535" t="str">
            <v>Customer Operations Cambridge</v>
          </cell>
          <cell r="F1535" t="str">
            <v>Electric Operations</v>
          </cell>
          <cell r="G1535" t="str">
            <v>Customer Operations Cambridge</v>
          </cell>
          <cell r="H1535" t="str">
            <v>120</v>
          </cell>
          <cell r="I1535" t="str">
            <v>OT</v>
          </cell>
          <cell r="J1535">
            <v>85.27</v>
          </cell>
        </row>
        <row r="1536">
          <cell r="A1536" t="str">
            <v>O&amp;M</v>
          </cell>
          <cell r="B1536" t="str">
            <v>Andreas,Philip B</v>
          </cell>
          <cell r="C1536">
            <v>16765</v>
          </cell>
          <cell r="D1536" t="str">
            <v>16765</v>
          </cell>
          <cell r="E1536" t="str">
            <v>Customer Operations Cambridge</v>
          </cell>
          <cell r="F1536" t="str">
            <v>Electric Operations</v>
          </cell>
          <cell r="G1536" t="str">
            <v>Customer Operations Cambridge</v>
          </cell>
          <cell r="H1536" t="str">
            <v>120</v>
          </cell>
          <cell r="I1536" t="str">
            <v>TT</v>
          </cell>
          <cell r="J1536">
            <v>3115.57</v>
          </cell>
          <cell r="K1536">
            <v>1675</v>
          </cell>
        </row>
        <row r="1537">
          <cell r="A1537" t="str">
            <v>O&amp;M</v>
          </cell>
          <cell r="B1537" t="str">
            <v>Tzimorangas,John G</v>
          </cell>
          <cell r="C1537">
            <v>16770</v>
          </cell>
          <cell r="D1537" t="str">
            <v>16770</v>
          </cell>
          <cell r="E1537" t="str">
            <v>Asst District Mgr Som.</v>
          </cell>
          <cell r="F1537" t="str">
            <v>Electric Operations</v>
          </cell>
          <cell r="G1537" t="str">
            <v>Sub Station Operations Western Div</v>
          </cell>
          <cell r="H1537" t="str">
            <v>120</v>
          </cell>
          <cell r="I1537" t="str">
            <v>BT</v>
          </cell>
          <cell r="J1537">
            <v>58.82</v>
          </cell>
          <cell r="M1537">
            <v>160.78</v>
          </cell>
        </row>
        <row r="1538">
          <cell r="A1538" t="str">
            <v>O&amp;M</v>
          </cell>
          <cell r="B1538" t="str">
            <v>Tzimorangas,John G</v>
          </cell>
          <cell r="C1538">
            <v>16770</v>
          </cell>
          <cell r="D1538" t="str">
            <v>16770</v>
          </cell>
          <cell r="E1538" t="str">
            <v>Station Operations Distribution North</v>
          </cell>
          <cell r="F1538" t="str">
            <v>Electric Operations</v>
          </cell>
          <cell r="G1538" t="str">
            <v>Sub Station Operations Western Div</v>
          </cell>
          <cell r="H1538" t="str">
            <v>120</v>
          </cell>
          <cell r="I1538" t="str">
            <v>BT</v>
          </cell>
          <cell r="K1538">
            <v>1811498.07</v>
          </cell>
        </row>
        <row r="1539">
          <cell r="A1539" t="str">
            <v>O&amp;M</v>
          </cell>
          <cell r="B1539" t="str">
            <v>Tzimorangas,John G</v>
          </cell>
          <cell r="C1539">
            <v>16770</v>
          </cell>
          <cell r="D1539" t="str">
            <v>16770</v>
          </cell>
          <cell r="E1539" t="str">
            <v>Sub Station Operations Western Div</v>
          </cell>
          <cell r="F1539" t="str">
            <v>Electric Operations</v>
          </cell>
          <cell r="G1539" t="str">
            <v>Sub Station Operations Western Div</v>
          </cell>
          <cell r="H1539" t="str">
            <v>120</v>
          </cell>
          <cell r="I1539" t="str">
            <v>BT</v>
          </cell>
          <cell r="L1539">
            <v>931586.79</v>
          </cell>
          <cell r="M1539">
            <v>389.28</v>
          </cell>
        </row>
        <row r="1540">
          <cell r="A1540" t="str">
            <v>CAP</v>
          </cell>
          <cell r="B1540" t="str">
            <v>Tzimorangas,John G</v>
          </cell>
          <cell r="C1540">
            <v>16770</v>
          </cell>
          <cell r="D1540" t="str">
            <v>16770</v>
          </cell>
          <cell r="E1540" t="str">
            <v>Sta Ops Dist North Suburban</v>
          </cell>
          <cell r="F1540" t="str">
            <v>Electric Operations</v>
          </cell>
          <cell r="G1540" t="str">
            <v>Sub Station Operations Western Div</v>
          </cell>
          <cell r="H1540" t="str">
            <v>120</v>
          </cell>
          <cell r="I1540" t="str">
            <v>CB</v>
          </cell>
          <cell r="K1540">
            <v>282322.15000000002</v>
          </cell>
          <cell r="M1540">
            <v>2610.38</v>
          </cell>
        </row>
        <row r="1541">
          <cell r="A1541" t="str">
            <v>CAP</v>
          </cell>
          <cell r="B1541" t="str">
            <v>Tzimorangas,John G</v>
          </cell>
          <cell r="C1541">
            <v>16770</v>
          </cell>
          <cell r="D1541" t="str">
            <v>16770</v>
          </cell>
          <cell r="E1541" t="str">
            <v>Sub Station Operations Western Div</v>
          </cell>
          <cell r="F1541" t="str">
            <v>Electric Operations</v>
          </cell>
          <cell r="G1541" t="str">
            <v>Sub Station Operations Western Div</v>
          </cell>
          <cell r="H1541" t="str">
            <v>120</v>
          </cell>
          <cell r="I1541" t="str">
            <v>CB</v>
          </cell>
          <cell r="L1541">
            <v>326589.12</v>
          </cell>
          <cell r="M1541">
            <v>101.4</v>
          </cell>
        </row>
        <row r="1542">
          <cell r="A1542" t="str">
            <v>CAP</v>
          </cell>
          <cell r="B1542" t="str">
            <v>Tzimorangas,John G</v>
          </cell>
          <cell r="C1542">
            <v>16770</v>
          </cell>
          <cell r="D1542" t="str">
            <v>16770</v>
          </cell>
          <cell r="E1542" t="str">
            <v>Sta Ops Dist North Suburban</v>
          </cell>
          <cell r="F1542" t="str">
            <v>Electric Operations</v>
          </cell>
          <cell r="G1542" t="str">
            <v>Sub Station Operations Western Div</v>
          </cell>
          <cell r="H1542" t="str">
            <v>120</v>
          </cell>
          <cell r="I1542" t="str">
            <v>CI</v>
          </cell>
          <cell r="K1542">
            <v>398247.15</v>
          </cell>
        </row>
        <row r="1543">
          <cell r="A1543" t="str">
            <v>CAP</v>
          </cell>
          <cell r="B1543" t="str">
            <v>Tzimorangas,John G</v>
          </cell>
          <cell r="C1543">
            <v>16770</v>
          </cell>
          <cell r="D1543" t="str">
            <v>16770</v>
          </cell>
          <cell r="E1543" t="str">
            <v>Sub Station Operations Western Div</v>
          </cell>
          <cell r="F1543" t="str">
            <v>Electric Operations</v>
          </cell>
          <cell r="G1543" t="str">
            <v>Sub Station Operations Western Div</v>
          </cell>
          <cell r="H1543" t="str">
            <v>120</v>
          </cell>
          <cell r="I1543" t="str">
            <v>CI</v>
          </cell>
          <cell r="L1543">
            <v>904606.85</v>
          </cell>
        </row>
        <row r="1544">
          <cell r="A1544" t="str">
            <v>CAP</v>
          </cell>
          <cell r="B1544" t="str">
            <v>Tzimorangas,John G</v>
          </cell>
          <cell r="C1544">
            <v>16770</v>
          </cell>
          <cell r="D1544" t="str">
            <v>16770</v>
          </cell>
          <cell r="E1544" t="str">
            <v>Sta Ops Dist North Suburban</v>
          </cell>
          <cell r="F1544" t="str">
            <v>Electric Operations</v>
          </cell>
          <cell r="G1544" t="str">
            <v>Sub Station Operations Western Div</v>
          </cell>
          <cell r="H1544" t="str">
            <v>120</v>
          </cell>
          <cell r="I1544" t="str">
            <v>CL</v>
          </cell>
          <cell r="K1544">
            <v>650937.77</v>
          </cell>
        </row>
        <row r="1545">
          <cell r="A1545" t="str">
            <v>CAP</v>
          </cell>
          <cell r="B1545" t="str">
            <v>Tzimorangas,John G</v>
          </cell>
          <cell r="C1545">
            <v>16770</v>
          </cell>
          <cell r="D1545" t="str">
            <v>16770</v>
          </cell>
          <cell r="E1545" t="str">
            <v>Sub Station Operations Western Div</v>
          </cell>
          <cell r="F1545" t="str">
            <v>Electric Operations</v>
          </cell>
          <cell r="G1545" t="str">
            <v>Sub Station Operations Western Div</v>
          </cell>
          <cell r="H1545" t="str">
            <v>120</v>
          </cell>
          <cell r="I1545" t="str">
            <v>CL</v>
          </cell>
          <cell r="L1545">
            <v>758120.1</v>
          </cell>
        </row>
        <row r="1546">
          <cell r="A1546" t="str">
            <v>CAP</v>
          </cell>
          <cell r="B1546" t="str">
            <v>Tzimorangas,John G</v>
          </cell>
          <cell r="C1546">
            <v>16770</v>
          </cell>
          <cell r="D1546" t="str">
            <v>16770</v>
          </cell>
          <cell r="E1546" t="str">
            <v>Sta Ops Dist North Suburban</v>
          </cell>
          <cell r="F1546" t="str">
            <v>Electric Operations</v>
          </cell>
          <cell r="G1546" t="str">
            <v>Sub Station Operations Western Div</v>
          </cell>
          <cell r="H1546" t="str">
            <v>120</v>
          </cell>
          <cell r="I1546" t="str">
            <v>CM</v>
          </cell>
          <cell r="K1546">
            <v>848604.21</v>
          </cell>
        </row>
        <row r="1547">
          <cell r="A1547" t="str">
            <v>CAP</v>
          </cell>
          <cell r="B1547" t="str">
            <v>Tzimorangas,John G</v>
          </cell>
          <cell r="C1547">
            <v>16770</v>
          </cell>
          <cell r="D1547" t="str">
            <v>16770</v>
          </cell>
          <cell r="E1547" t="str">
            <v>Sub Station Operations Western Div</v>
          </cell>
          <cell r="F1547" t="str">
            <v>Electric Operations</v>
          </cell>
          <cell r="G1547" t="str">
            <v>Sub Station Operations Western Div</v>
          </cell>
          <cell r="H1547" t="str">
            <v>120</v>
          </cell>
          <cell r="I1547" t="str">
            <v>CM</v>
          </cell>
          <cell r="L1547">
            <v>608751.44999999995</v>
          </cell>
        </row>
        <row r="1548">
          <cell r="A1548" t="str">
            <v>CAP</v>
          </cell>
          <cell r="B1548" t="str">
            <v>Tzimorangas,John G</v>
          </cell>
          <cell r="C1548">
            <v>16770</v>
          </cell>
          <cell r="D1548" t="str">
            <v>16770</v>
          </cell>
          <cell r="E1548" t="str">
            <v>Sub Station Operations Western Div</v>
          </cell>
          <cell r="F1548" t="str">
            <v>Electric Operations</v>
          </cell>
          <cell r="G1548" t="str">
            <v>Sub Station Operations Western Div</v>
          </cell>
          <cell r="H1548" t="str">
            <v>120</v>
          </cell>
          <cell r="I1548" t="str">
            <v>CO</v>
          </cell>
          <cell r="L1548">
            <v>-981137.82</v>
          </cell>
          <cell r="M1548">
            <v>46.33</v>
          </cell>
        </row>
        <row r="1549">
          <cell r="A1549" t="str">
            <v>CAP</v>
          </cell>
          <cell r="B1549" t="str">
            <v>Tzimorangas,John G</v>
          </cell>
          <cell r="C1549">
            <v>16770</v>
          </cell>
          <cell r="D1549" t="str">
            <v>16770</v>
          </cell>
          <cell r="E1549" t="str">
            <v>Asst District Mgr Som.</v>
          </cell>
          <cell r="F1549" t="str">
            <v>Electric Operations</v>
          </cell>
          <cell r="G1549" t="str">
            <v>Sub Station Operations Western Div</v>
          </cell>
          <cell r="H1549" t="str">
            <v>120</v>
          </cell>
          <cell r="I1549" t="str">
            <v>CT</v>
          </cell>
          <cell r="J1549">
            <v>472.85</v>
          </cell>
        </row>
        <row r="1550">
          <cell r="A1550" t="str">
            <v>CAP</v>
          </cell>
          <cell r="B1550" t="str">
            <v>Tzimorangas,John G</v>
          </cell>
          <cell r="C1550">
            <v>16770</v>
          </cell>
          <cell r="D1550" t="str">
            <v>16770</v>
          </cell>
          <cell r="E1550" t="str">
            <v>Sta Ops Dist North Suburban</v>
          </cell>
          <cell r="F1550" t="str">
            <v>Electric Operations</v>
          </cell>
          <cell r="G1550" t="str">
            <v>Sub Station Operations Western Div</v>
          </cell>
          <cell r="H1550" t="str">
            <v>120</v>
          </cell>
          <cell r="I1550" t="str">
            <v>CT</v>
          </cell>
          <cell r="K1550">
            <v>234378.62</v>
          </cell>
        </row>
        <row r="1551">
          <cell r="A1551" t="str">
            <v>CAP</v>
          </cell>
          <cell r="B1551" t="str">
            <v>Tzimorangas,John G</v>
          </cell>
          <cell r="C1551">
            <v>16770</v>
          </cell>
          <cell r="D1551" t="str">
            <v>16770</v>
          </cell>
          <cell r="E1551" t="str">
            <v>Sub Station Operations Western Div</v>
          </cell>
          <cell r="F1551" t="str">
            <v>Electric Operations</v>
          </cell>
          <cell r="G1551" t="str">
            <v>Sub Station Operations Western Div</v>
          </cell>
          <cell r="H1551" t="str">
            <v>120</v>
          </cell>
          <cell r="I1551" t="str">
            <v>CT</v>
          </cell>
          <cell r="L1551">
            <v>366999.21</v>
          </cell>
        </row>
        <row r="1552">
          <cell r="A1552" t="str">
            <v>O&amp;M</v>
          </cell>
          <cell r="B1552" t="str">
            <v>Tzimorangas,John G</v>
          </cell>
          <cell r="C1552">
            <v>16770</v>
          </cell>
          <cell r="D1552" t="str">
            <v>16770</v>
          </cell>
          <cell r="E1552" t="str">
            <v>Station Operations Distribution North</v>
          </cell>
          <cell r="F1552" t="str">
            <v>Electric Operations</v>
          </cell>
          <cell r="G1552" t="str">
            <v>Sub Station Operations Western Div</v>
          </cell>
          <cell r="H1552" t="str">
            <v>120</v>
          </cell>
          <cell r="I1552" t="str">
            <v>IT</v>
          </cell>
          <cell r="K1552">
            <v>2144315.48</v>
          </cell>
          <cell r="M1552">
            <v>212.5</v>
          </cell>
        </row>
        <row r="1553">
          <cell r="A1553" t="str">
            <v>O&amp;M</v>
          </cell>
          <cell r="B1553" t="str">
            <v>Tzimorangas,John G</v>
          </cell>
          <cell r="C1553">
            <v>16770</v>
          </cell>
          <cell r="D1553" t="str">
            <v>16770</v>
          </cell>
          <cell r="E1553" t="str">
            <v>Sub Station Operations Western Div</v>
          </cell>
          <cell r="F1553" t="str">
            <v>Electric Operations</v>
          </cell>
          <cell r="G1553" t="str">
            <v>Sub Station Operations Western Div</v>
          </cell>
          <cell r="H1553" t="str">
            <v>120</v>
          </cell>
          <cell r="I1553" t="str">
            <v>IT</v>
          </cell>
          <cell r="L1553">
            <v>1243334.32</v>
          </cell>
        </row>
        <row r="1554">
          <cell r="A1554" t="str">
            <v>O&amp;M</v>
          </cell>
          <cell r="B1554" t="str">
            <v>Tzimorangas,John G</v>
          </cell>
          <cell r="C1554">
            <v>16770</v>
          </cell>
          <cell r="D1554" t="str">
            <v>16770</v>
          </cell>
          <cell r="E1554" t="str">
            <v>Asst District Mgr Som.</v>
          </cell>
          <cell r="F1554" t="str">
            <v>Electric Operations</v>
          </cell>
          <cell r="G1554" t="str">
            <v>Sub Station Operations Western Div</v>
          </cell>
          <cell r="H1554" t="str">
            <v>120</v>
          </cell>
          <cell r="I1554" t="str">
            <v>LT</v>
          </cell>
          <cell r="J1554">
            <v>168.06</v>
          </cell>
          <cell r="M1554">
            <v>75848.759999999995</v>
          </cell>
        </row>
        <row r="1555">
          <cell r="A1555" t="str">
            <v>O&amp;M</v>
          </cell>
          <cell r="B1555" t="str">
            <v>Tzimorangas,John G</v>
          </cell>
          <cell r="C1555">
            <v>16770</v>
          </cell>
          <cell r="D1555" t="str">
            <v>16770</v>
          </cell>
          <cell r="E1555" t="str">
            <v>Station Operations Distribution North</v>
          </cell>
          <cell r="F1555" t="str">
            <v>Electric Operations</v>
          </cell>
          <cell r="G1555" t="str">
            <v>Sub Station Operations Western Div</v>
          </cell>
          <cell r="H1555" t="str">
            <v>120</v>
          </cell>
          <cell r="I1555" t="str">
            <v>LT</v>
          </cell>
          <cell r="K1555">
            <v>5236999.29</v>
          </cell>
          <cell r="M1555">
            <v>132.9</v>
          </cell>
        </row>
        <row r="1556">
          <cell r="A1556" t="str">
            <v>O&amp;M</v>
          </cell>
          <cell r="B1556" t="str">
            <v>Tzimorangas,John G</v>
          </cell>
          <cell r="C1556">
            <v>16770</v>
          </cell>
          <cell r="D1556" t="str">
            <v>16770</v>
          </cell>
          <cell r="E1556" t="str">
            <v>Sub Station Operations Western Div</v>
          </cell>
          <cell r="F1556" t="str">
            <v>Electric Operations</v>
          </cell>
          <cell r="G1556" t="str">
            <v>Sub Station Operations Western Div</v>
          </cell>
          <cell r="H1556" t="str">
            <v>120</v>
          </cell>
          <cell r="I1556" t="str">
            <v>LT</v>
          </cell>
          <cell r="L1556">
            <v>2704753.62</v>
          </cell>
        </row>
        <row r="1557">
          <cell r="A1557" t="str">
            <v>O&amp;M</v>
          </cell>
          <cell r="B1557" t="str">
            <v>Tzimorangas,John G</v>
          </cell>
          <cell r="C1557">
            <v>16770</v>
          </cell>
          <cell r="D1557" t="str">
            <v>16770</v>
          </cell>
          <cell r="E1557" t="str">
            <v>Station Operations Distribution North</v>
          </cell>
          <cell r="F1557" t="str">
            <v>Electric Operations</v>
          </cell>
          <cell r="G1557" t="str">
            <v>Sub Station Operations Western Div</v>
          </cell>
          <cell r="H1557" t="str">
            <v>120</v>
          </cell>
          <cell r="I1557" t="str">
            <v>MT</v>
          </cell>
          <cell r="K1557">
            <v>278597.51</v>
          </cell>
        </row>
        <row r="1558">
          <cell r="A1558" t="str">
            <v>O&amp;M</v>
          </cell>
          <cell r="B1558" t="str">
            <v>Tzimorangas,John G</v>
          </cell>
          <cell r="C1558">
            <v>16770</v>
          </cell>
          <cell r="D1558" t="str">
            <v>16770</v>
          </cell>
          <cell r="E1558" t="str">
            <v>Sub Station Operations Western Div</v>
          </cell>
          <cell r="F1558" t="str">
            <v>Electric Operations</v>
          </cell>
          <cell r="G1558" t="str">
            <v>Sub Station Operations Western Div</v>
          </cell>
          <cell r="H1558" t="str">
            <v>120</v>
          </cell>
          <cell r="I1558" t="str">
            <v>MT</v>
          </cell>
          <cell r="L1558">
            <v>156675.42000000001</v>
          </cell>
        </row>
        <row r="1559">
          <cell r="A1559" t="str">
            <v>O&amp;M</v>
          </cell>
          <cell r="B1559" t="str">
            <v>Tzimorangas,John G</v>
          </cell>
          <cell r="C1559">
            <v>16770</v>
          </cell>
          <cell r="D1559" t="str">
            <v>16770</v>
          </cell>
          <cell r="E1559" t="str">
            <v>Station Operations Distribution North</v>
          </cell>
          <cell r="F1559" t="str">
            <v>Electric Operations</v>
          </cell>
          <cell r="G1559" t="str">
            <v>Sub Station Operations Western Div</v>
          </cell>
          <cell r="H1559" t="str">
            <v>120</v>
          </cell>
          <cell r="I1559" t="str">
            <v>OT</v>
          </cell>
          <cell r="K1559">
            <v>1120681.9099999999</v>
          </cell>
        </row>
        <row r="1560">
          <cell r="A1560" t="str">
            <v>O&amp;M</v>
          </cell>
          <cell r="B1560" t="str">
            <v>Tzimorangas,John G</v>
          </cell>
          <cell r="C1560">
            <v>16770</v>
          </cell>
          <cell r="D1560" t="str">
            <v>16770</v>
          </cell>
          <cell r="E1560" t="str">
            <v>Sub Station Operations Western Div</v>
          </cell>
          <cell r="F1560" t="str">
            <v>Electric Operations</v>
          </cell>
          <cell r="G1560" t="str">
            <v>Sub Station Operations Western Div</v>
          </cell>
          <cell r="H1560" t="str">
            <v>120</v>
          </cell>
          <cell r="I1560" t="str">
            <v>OT</v>
          </cell>
          <cell r="L1560">
            <v>500594.95</v>
          </cell>
        </row>
        <row r="1561">
          <cell r="A1561" t="str">
            <v>O&amp;M</v>
          </cell>
          <cell r="B1561" t="str">
            <v>Tzimorangas,John G</v>
          </cell>
          <cell r="C1561">
            <v>16770</v>
          </cell>
          <cell r="D1561" t="str">
            <v>16770</v>
          </cell>
          <cell r="E1561" t="str">
            <v>Station Operations Distribution North</v>
          </cell>
          <cell r="F1561" t="str">
            <v>Electric Operations</v>
          </cell>
          <cell r="G1561" t="str">
            <v>Sub Station Operations Western Div</v>
          </cell>
          <cell r="H1561" t="str">
            <v>120</v>
          </cell>
          <cell r="I1561" t="str">
            <v>TT</v>
          </cell>
          <cell r="K1561">
            <v>1853756.39</v>
          </cell>
        </row>
        <row r="1562">
          <cell r="A1562" t="str">
            <v>O&amp;M</v>
          </cell>
          <cell r="B1562" t="str">
            <v>Tzimorangas,John G</v>
          </cell>
          <cell r="C1562">
            <v>16770</v>
          </cell>
          <cell r="D1562" t="str">
            <v>16770</v>
          </cell>
          <cell r="E1562" t="str">
            <v>Sub Station Operations Western Div</v>
          </cell>
          <cell r="F1562" t="str">
            <v>Electric Operations</v>
          </cell>
          <cell r="G1562" t="str">
            <v>Sub Station Operations Western Div</v>
          </cell>
          <cell r="H1562" t="str">
            <v>120</v>
          </cell>
          <cell r="I1562" t="str">
            <v>TT</v>
          </cell>
          <cell r="L1562">
            <v>859858.58</v>
          </cell>
          <cell r="M1562">
            <v>2270448.58</v>
          </cell>
        </row>
        <row r="1563">
          <cell r="A1563" t="str">
            <v>O&amp;M</v>
          </cell>
          <cell r="B1563" t="str">
            <v>Driscoll,Daniel C</v>
          </cell>
          <cell r="C1563">
            <v>16775</v>
          </cell>
          <cell r="D1563" t="str">
            <v>16775</v>
          </cell>
          <cell r="E1563" t="str">
            <v>Customer Operations Somerville</v>
          </cell>
          <cell r="F1563" t="str">
            <v>Electric Operations</v>
          </cell>
          <cell r="G1563" t="str">
            <v>Elect Maint &amp; Constr Somerville</v>
          </cell>
          <cell r="H1563" t="str">
            <v>120</v>
          </cell>
          <cell r="I1563" t="str">
            <v>BT</v>
          </cell>
          <cell r="J1563">
            <v>859874.45</v>
          </cell>
          <cell r="K1563">
            <v>1112899.1200000001</v>
          </cell>
          <cell r="M1563">
            <v>12867.57</v>
          </cell>
        </row>
        <row r="1564">
          <cell r="A1564" t="str">
            <v>O&amp;M</v>
          </cell>
          <cell r="B1564" t="str">
            <v>Driscoll,Daniel C</v>
          </cell>
          <cell r="C1564">
            <v>16775</v>
          </cell>
          <cell r="D1564" t="str">
            <v>16775</v>
          </cell>
          <cell r="E1564" t="str">
            <v>Elect Maint &amp; Constr Somerville</v>
          </cell>
          <cell r="F1564" t="str">
            <v>Electric Operations</v>
          </cell>
          <cell r="G1564" t="str">
            <v>Elect Maint &amp; Constr Somerville</v>
          </cell>
          <cell r="H1564" t="str">
            <v>120</v>
          </cell>
          <cell r="I1564" t="str">
            <v>BT</v>
          </cell>
          <cell r="L1564">
            <v>900582.07</v>
          </cell>
        </row>
        <row r="1565">
          <cell r="A1565" t="str">
            <v>CAP</v>
          </cell>
          <cell r="B1565" t="str">
            <v>Driscoll,Daniel C</v>
          </cell>
          <cell r="C1565">
            <v>16775</v>
          </cell>
          <cell r="D1565" t="str">
            <v>16775</v>
          </cell>
          <cell r="E1565" t="str">
            <v>Customer Operations Somerville</v>
          </cell>
          <cell r="F1565" t="str">
            <v>Electric Operations</v>
          </cell>
          <cell r="G1565" t="str">
            <v>Elect Maint &amp; Constr Somerville</v>
          </cell>
          <cell r="H1565" t="str">
            <v>120</v>
          </cell>
          <cell r="I1565" t="str">
            <v>CB</v>
          </cell>
          <cell r="J1565">
            <v>566822.93999999994</v>
          </cell>
          <cell r="K1565">
            <v>833485.04</v>
          </cell>
        </row>
        <row r="1566">
          <cell r="A1566" t="str">
            <v>CAP</v>
          </cell>
          <cell r="B1566" t="str">
            <v>Driscoll,Daniel C</v>
          </cell>
          <cell r="C1566">
            <v>16775</v>
          </cell>
          <cell r="D1566" t="str">
            <v>16775</v>
          </cell>
          <cell r="E1566" t="str">
            <v>Elect Maint &amp; Constr Somerville</v>
          </cell>
          <cell r="F1566" t="str">
            <v>Electric Operations</v>
          </cell>
          <cell r="G1566" t="str">
            <v>Elect Maint &amp; Constr Somerville</v>
          </cell>
          <cell r="H1566" t="str">
            <v>120</v>
          </cell>
          <cell r="I1566" t="str">
            <v>CB</v>
          </cell>
          <cell r="L1566">
            <v>774492.02</v>
          </cell>
        </row>
        <row r="1567">
          <cell r="A1567" t="str">
            <v>CAP</v>
          </cell>
          <cell r="B1567" t="str">
            <v>Driscoll,Daniel C</v>
          </cell>
          <cell r="C1567">
            <v>16775</v>
          </cell>
          <cell r="D1567" t="str">
            <v>16775</v>
          </cell>
          <cell r="E1567" t="str">
            <v>Customer Operations Somerville</v>
          </cell>
          <cell r="F1567" t="str">
            <v>Electric Operations</v>
          </cell>
          <cell r="G1567" t="str">
            <v>Elect Maint &amp; Constr Somerville</v>
          </cell>
          <cell r="H1567" t="str">
            <v>120</v>
          </cell>
          <cell r="I1567" t="str">
            <v>CI</v>
          </cell>
          <cell r="J1567">
            <v>1513331.04</v>
          </cell>
          <cell r="K1567">
            <v>2582800.0099999998</v>
          </cell>
        </row>
        <row r="1568">
          <cell r="A1568" t="str">
            <v>CAP</v>
          </cell>
          <cell r="B1568" t="str">
            <v>Driscoll,Daniel C</v>
          </cell>
          <cell r="C1568">
            <v>16775</v>
          </cell>
          <cell r="D1568" t="str">
            <v>16775</v>
          </cell>
          <cell r="E1568" t="str">
            <v>Elect Maint &amp; Constr Somerville</v>
          </cell>
          <cell r="F1568" t="str">
            <v>Electric Operations</v>
          </cell>
          <cell r="G1568" t="str">
            <v>Elect Maint &amp; Constr Somerville</v>
          </cell>
          <cell r="H1568" t="str">
            <v>120</v>
          </cell>
          <cell r="I1568" t="str">
            <v>CI</v>
          </cell>
          <cell r="L1568">
            <v>2710326.6</v>
          </cell>
        </row>
        <row r="1569">
          <cell r="A1569" t="str">
            <v>CAP</v>
          </cell>
          <cell r="B1569" t="str">
            <v>Driscoll,Daniel C</v>
          </cell>
          <cell r="C1569">
            <v>16775</v>
          </cell>
          <cell r="D1569" t="str">
            <v>16775</v>
          </cell>
          <cell r="E1569" t="str">
            <v>Customer Operations Somerville</v>
          </cell>
          <cell r="F1569" t="str">
            <v>Electric Operations</v>
          </cell>
          <cell r="G1569" t="str">
            <v>Elect Maint &amp; Constr Somerville</v>
          </cell>
          <cell r="H1569" t="str">
            <v>120</v>
          </cell>
          <cell r="I1569" t="str">
            <v>CL</v>
          </cell>
          <cell r="J1569">
            <v>1293419.03</v>
          </cell>
          <cell r="K1569">
            <v>1906214.07</v>
          </cell>
        </row>
        <row r="1570">
          <cell r="A1570" t="str">
            <v>CAP</v>
          </cell>
          <cell r="B1570" t="str">
            <v>Driscoll,Daniel C</v>
          </cell>
          <cell r="C1570">
            <v>16775</v>
          </cell>
          <cell r="D1570" t="str">
            <v>16775</v>
          </cell>
          <cell r="E1570" t="str">
            <v>Elect Maint &amp; Constr Somerville</v>
          </cell>
          <cell r="F1570" t="str">
            <v>Electric Operations</v>
          </cell>
          <cell r="G1570" t="str">
            <v>Elect Maint &amp; Constr Somerville</v>
          </cell>
          <cell r="H1570" t="str">
            <v>120</v>
          </cell>
          <cell r="I1570" t="str">
            <v>CL</v>
          </cell>
          <cell r="L1570">
            <v>1772213.79</v>
          </cell>
        </row>
        <row r="1571">
          <cell r="A1571" t="str">
            <v>CAP</v>
          </cell>
          <cell r="B1571" t="str">
            <v>Driscoll,Daniel C</v>
          </cell>
          <cell r="C1571">
            <v>16775</v>
          </cell>
          <cell r="D1571" t="str">
            <v>16775</v>
          </cell>
          <cell r="E1571" t="str">
            <v>Customer Operations Somerville</v>
          </cell>
          <cell r="F1571" t="str">
            <v>Electric Operations</v>
          </cell>
          <cell r="G1571" t="str">
            <v>Elect Maint &amp; Constr Somerville</v>
          </cell>
          <cell r="H1571" t="str">
            <v>120</v>
          </cell>
          <cell r="I1571" t="str">
            <v>CM</v>
          </cell>
          <cell r="J1571">
            <v>1248506.46</v>
          </cell>
          <cell r="K1571">
            <v>2982921.78</v>
          </cell>
        </row>
        <row r="1572">
          <cell r="A1572" t="str">
            <v>CAP</v>
          </cell>
          <cell r="B1572" t="str">
            <v>Driscoll,Daniel C</v>
          </cell>
          <cell r="C1572">
            <v>16775</v>
          </cell>
          <cell r="D1572" t="str">
            <v>16775</v>
          </cell>
          <cell r="E1572" t="str">
            <v>Elect Maint &amp; Constr Somerville</v>
          </cell>
          <cell r="F1572" t="str">
            <v>Electric Operations</v>
          </cell>
          <cell r="G1572" t="str">
            <v>Elect Maint &amp; Constr Somerville</v>
          </cell>
          <cell r="H1572" t="str">
            <v>120</v>
          </cell>
          <cell r="I1572" t="str">
            <v>CM</v>
          </cell>
          <cell r="L1572">
            <v>2732040.82</v>
          </cell>
        </row>
        <row r="1573">
          <cell r="A1573" t="str">
            <v>CAP</v>
          </cell>
          <cell r="B1573" t="str">
            <v>Driscoll,Daniel C</v>
          </cell>
          <cell r="C1573">
            <v>16775</v>
          </cell>
          <cell r="D1573" t="str">
            <v>16775</v>
          </cell>
          <cell r="E1573" t="str">
            <v>Customer Operations Somerville</v>
          </cell>
          <cell r="F1573" t="str">
            <v>Electric Operations</v>
          </cell>
          <cell r="G1573" t="str">
            <v>Elect Maint &amp; Constr Somerville</v>
          </cell>
          <cell r="H1573" t="str">
            <v>120</v>
          </cell>
          <cell r="I1573" t="str">
            <v>CO</v>
          </cell>
          <cell r="J1573">
            <v>-602268.12</v>
          </cell>
          <cell r="K1573">
            <v>-1625449.45</v>
          </cell>
          <cell r="M1573">
            <v>1540</v>
          </cell>
        </row>
        <row r="1574">
          <cell r="A1574" t="str">
            <v>CAP</v>
          </cell>
          <cell r="B1574" t="str">
            <v>Driscoll,Daniel C</v>
          </cell>
          <cell r="C1574">
            <v>16775</v>
          </cell>
          <cell r="D1574" t="str">
            <v>16775</v>
          </cell>
          <cell r="E1574" t="str">
            <v>Elect Maint &amp; Constr Somerville</v>
          </cell>
          <cell r="F1574" t="str">
            <v>Electric Operations</v>
          </cell>
          <cell r="G1574" t="str">
            <v>Elect Maint &amp; Constr Somerville</v>
          </cell>
          <cell r="H1574" t="str">
            <v>120</v>
          </cell>
          <cell r="I1574" t="str">
            <v>CO</v>
          </cell>
          <cell r="L1574">
            <v>-1099122.1399999999</v>
          </cell>
        </row>
        <row r="1575">
          <cell r="A1575" t="str">
            <v>CAP</v>
          </cell>
          <cell r="B1575" t="str">
            <v>Driscoll,Daniel C</v>
          </cell>
          <cell r="C1575">
            <v>16775</v>
          </cell>
          <cell r="D1575" t="str">
            <v>16775</v>
          </cell>
          <cell r="E1575" t="str">
            <v>Customer Operations Somerville</v>
          </cell>
          <cell r="F1575" t="str">
            <v>Electric Operations</v>
          </cell>
          <cell r="G1575" t="str">
            <v>Elect Maint &amp; Constr Somerville</v>
          </cell>
          <cell r="H1575" t="str">
            <v>120</v>
          </cell>
          <cell r="I1575" t="str">
            <v>CT</v>
          </cell>
          <cell r="J1575">
            <v>481638.54</v>
          </cell>
          <cell r="K1575">
            <v>1113205.6000000001</v>
          </cell>
        </row>
        <row r="1576">
          <cell r="A1576" t="str">
            <v>CAP</v>
          </cell>
          <cell r="B1576" t="str">
            <v>Driscoll,Daniel C</v>
          </cell>
          <cell r="C1576">
            <v>16775</v>
          </cell>
          <cell r="D1576" t="str">
            <v>16775</v>
          </cell>
          <cell r="E1576" t="str">
            <v>Elect Maint &amp; Constr Somerville</v>
          </cell>
          <cell r="F1576" t="str">
            <v>Electric Operations</v>
          </cell>
          <cell r="G1576" t="str">
            <v>Elect Maint &amp; Constr Somerville</v>
          </cell>
          <cell r="H1576" t="str">
            <v>120</v>
          </cell>
          <cell r="I1576" t="str">
            <v>CT</v>
          </cell>
          <cell r="L1576">
            <v>1177116.07</v>
          </cell>
        </row>
        <row r="1577">
          <cell r="A1577" t="str">
            <v>O&amp;M</v>
          </cell>
          <cell r="B1577" t="str">
            <v>Driscoll,Daniel C</v>
          </cell>
          <cell r="C1577">
            <v>16775</v>
          </cell>
          <cell r="D1577" t="str">
            <v>16775</v>
          </cell>
          <cell r="E1577" t="str">
            <v>Customer Operations Somerville</v>
          </cell>
          <cell r="F1577" t="str">
            <v>Electric Operations</v>
          </cell>
          <cell r="G1577" t="str">
            <v>Elect Maint &amp; Constr Somerville</v>
          </cell>
          <cell r="H1577" t="str">
            <v>120</v>
          </cell>
          <cell r="I1577" t="str">
            <v>IT</v>
          </cell>
          <cell r="J1577">
            <v>232759.71</v>
          </cell>
          <cell r="K1577">
            <v>569567.93999999994</v>
          </cell>
        </row>
        <row r="1578">
          <cell r="A1578" t="str">
            <v>O&amp;M</v>
          </cell>
          <cell r="B1578" t="str">
            <v>Driscoll,Daniel C</v>
          </cell>
          <cell r="C1578">
            <v>16775</v>
          </cell>
          <cell r="D1578" t="str">
            <v>16775</v>
          </cell>
          <cell r="E1578" t="str">
            <v>Elect Maint &amp; Constr Somerville</v>
          </cell>
          <cell r="F1578" t="str">
            <v>Electric Operations</v>
          </cell>
          <cell r="G1578" t="str">
            <v>Elect Maint &amp; Constr Somerville</v>
          </cell>
          <cell r="H1578" t="str">
            <v>120</v>
          </cell>
          <cell r="I1578" t="str">
            <v>IT</v>
          </cell>
          <cell r="L1578">
            <v>468593.44</v>
          </cell>
        </row>
        <row r="1579">
          <cell r="A1579" t="str">
            <v>O&amp;M</v>
          </cell>
          <cell r="B1579" t="str">
            <v>Driscoll,Daniel C</v>
          </cell>
          <cell r="C1579">
            <v>16775</v>
          </cell>
          <cell r="D1579" t="str">
            <v>16775</v>
          </cell>
          <cell r="E1579" t="str">
            <v>Customer Operations Somerville</v>
          </cell>
          <cell r="F1579" t="str">
            <v>Electric Operations</v>
          </cell>
          <cell r="G1579" t="str">
            <v>Elect Maint &amp; Constr Somerville</v>
          </cell>
          <cell r="H1579" t="str">
            <v>120</v>
          </cell>
          <cell r="I1579" t="str">
            <v>LT</v>
          </cell>
          <cell r="J1579">
            <v>2362130.2599999998</v>
          </cell>
          <cell r="K1579">
            <v>3211166.9</v>
          </cell>
        </row>
        <row r="1580">
          <cell r="A1580" t="str">
            <v>O&amp;M</v>
          </cell>
          <cell r="B1580" t="str">
            <v>Driscoll,Daniel C</v>
          </cell>
          <cell r="C1580">
            <v>16775</v>
          </cell>
          <cell r="D1580" t="str">
            <v>16775</v>
          </cell>
          <cell r="E1580" t="str">
            <v>Elect Maint &amp; Constr Somerville</v>
          </cell>
          <cell r="F1580" t="str">
            <v>Electric Operations</v>
          </cell>
          <cell r="G1580" t="str">
            <v>Elect Maint &amp; Constr Somerville</v>
          </cell>
          <cell r="H1580" t="str">
            <v>120</v>
          </cell>
          <cell r="I1580" t="str">
            <v>LT</v>
          </cell>
          <cell r="L1580">
            <v>2550431.35</v>
          </cell>
        </row>
        <row r="1581">
          <cell r="A1581" t="str">
            <v>O&amp;M</v>
          </cell>
          <cell r="B1581" t="str">
            <v>Driscoll,Daniel C</v>
          </cell>
          <cell r="C1581">
            <v>16775</v>
          </cell>
          <cell r="D1581" t="str">
            <v>16775</v>
          </cell>
          <cell r="E1581" t="str">
            <v>Customer Operations Somerville</v>
          </cell>
          <cell r="F1581" t="str">
            <v>Electric Operations</v>
          </cell>
          <cell r="G1581" t="str">
            <v>Elect Maint &amp; Constr Somerville</v>
          </cell>
          <cell r="H1581" t="str">
            <v>120</v>
          </cell>
          <cell r="I1581" t="str">
            <v>MT</v>
          </cell>
          <cell r="J1581">
            <v>-54499.39</v>
          </cell>
          <cell r="K1581">
            <v>460999.77</v>
          </cell>
        </row>
        <row r="1582">
          <cell r="A1582" t="str">
            <v>O&amp;M</v>
          </cell>
          <cell r="B1582" t="str">
            <v>Driscoll,Daniel C</v>
          </cell>
          <cell r="C1582">
            <v>16775</v>
          </cell>
          <cell r="D1582" t="str">
            <v>16775</v>
          </cell>
          <cell r="E1582" t="str">
            <v>Elect Maint &amp; Constr Somerville</v>
          </cell>
          <cell r="F1582" t="str">
            <v>Electric Operations</v>
          </cell>
          <cell r="G1582" t="str">
            <v>Elect Maint &amp; Constr Somerville</v>
          </cell>
          <cell r="H1582" t="str">
            <v>120</v>
          </cell>
          <cell r="I1582" t="str">
            <v>MT</v>
          </cell>
          <cell r="L1582">
            <v>452461.95</v>
          </cell>
        </row>
        <row r="1583">
          <cell r="A1583" t="str">
            <v>O&amp;M</v>
          </cell>
          <cell r="B1583" t="str">
            <v>Driscoll,Daniel C</v>
          </cell>
          <cell r="C1583">
            <v>16775</v>
          </cell>
          <cell r="D1583" t="str">
            <v>16775</v>
          </cell>
          <cell r="E1583" t="str">
            <v>Customer Operations Somerville</v>
          </cell>
          <cell r="F1583" t="str">
            <v>Electric Operations</v>
          </cell>
          <cell r="G1583" t="str">
            <v>Elect Maint &amp; Constr Somerville</v>
          </cell>
          <cell r="H1583" t="str">
            <v>120</v>
          </cell>
          <cell r="I1583" t="str">
            <v>OT</v>
          </cell>
          <cell r="J1583">
            <v>1342000.72</v>
          </cell>
          <cell r="K1583">
            <v>983030.78</v>
          </cell>
        </row>
        <row r="1584">
          <cell r="A1584" t="str">
            <v>O&amp;M</v>
          </cell>
          <cell r="B1584" t="str">
            <v>Driscoll,Daniel C</v>
          </cell>
          <cell r="C1584">
            <v>16775</v>
          </cell>
          <cell r="D1584" t="str">
            <v>16775</v>
          </cell>
          <cell r="E1584" t="str">
            <v>Elect Maint &amp; Constr Somerville</v>
          </cell>
          <cell r="F1584" t="str">
            <v>Electric Operations</v>
          </cell>
          <cell r="G1584" t="str">
            <v>Elect Maint &amp; Constr Somerville</v>
          </cell>
          <cell r="H1584" t="str">
            <v>120</v>
          </cell>
          <cell r="I1584" t="str">
            <v>OT</v>
          </cell>
          <cell r="L1584">
            <v>775080.14</v>
          </cell>
        </row>
        <row r="1585">
          <cell r="A1585" t="str">
            <v>O&amp;M</v>
          </cell>
          <cell r="B1585" t="str">
            <v>Driscoll,Daniel C</v>
          </cell>
          <cell r="C1585">
            <v>16775</v>
          </cell>
          <cell r="D1585" t="str">
            <v>16775</v>
          </cell>
          <cell r="E1585" t="str">
            <v>Customer Operations Somerville</v>
          </cell>
          <cell r="F1585" t="str">
            <v>Electric Operations</v>
          </cell>
          <cell r="G1585" t="str">
            <v>Elect Maint &amp; Constr Somerville</v>
          </cell>
          <cell r="H1585" t="str">
            <v>120</v>
          </cell>
          <cell r="I1585" t="str">
            <v>TT</v>
          </cell>
          <cell r="J1585">
            <v>173231.15</v>
          </cell>
          <cell r="K1585">
            <v>1274590.44</v>
          </cell>
          <cell r="M1585">
            <v>1014513.39</v>
          </cell>
        </row>
        <row r="1586">
          <cell r="A1586" t="str">
            <v>O&amp;M</v>
          </cell>
          <cell r="B1586" t="str">
            <v>Driscoll,Daniel C</v>
          </cell>
          <cell r="C1586">
            <v>16775</v>
          </cell>
          <cell r="D1586" t="str">
            <v>16775</v>
          </cell>
          <cell r="E1586" t="str">
            <v>Elect Maint &amp; Constr Somerville</v>
          </cell>
          <cell r="F1586" t="str">
            <v>Electric Operations</v>
          </cell>
          <cell r="G1586" t="str">
            <v>Elect Maint &amp; Constr Somerville</v>
          </cell>
          <cell r="H1586" t="str">
            <v>120</v>
          </cell>
          <cell r="I1586" t="str">
            <v>TT</v>
          </cell>
          <cell r="L1586">
            <v>615404.68999999994</v>
          </cell>
          <cell r="M1586">
            <v>3210285.81</v>
          </cell>
        </row>
        <row r="1587">
          <cell r="A1587" t="str">
            <v>O&amp;M</v>
          </cell>
          <cell r="B1587" t="str">
            <v>Tzimorangas,John G</v>
          </cell>
          <cell r="C1587">
            <v>16780</v>
          </cell>
          <cell r="D1587" t="str">
            <v>16780</v>
          </cell>
          <cell r="E1587" t="str">
            <v>New Customer Community Lighting Somer</v>
          </cell>
          <cell r="F1587" t="str">
            <v>Electric Operations</v>
          </cell>
          <cell r="G1587" t="str">
            <v>Sub Station Operations Central Div</v>
          </cell>
          <cell r="H1587" t="str">
            <v>120</v>
          </cell>
          <cell r="I1587" t="str">
            <v>BT</v>
          </cell>
          <cell r="K1587">
            <v>2803.23</v>
          </cell>
        </row>
        <row r="1588">
          <cell r="A1588" t="str">
            <v>O&amp;M</v>
          </cell>
          <cell r="B1588" t="str">
            <v>Tzimorangas,John G</v>
          </cell>
          <cell r="C1588">
            <v>16780</v>
          </cell>
          <cell r="D1588" t="str">
            <v>16780</v>
          </cell>
          <cell r="E1588" t="str">
            <v>Sub Station Operations Central Div</v>
          </cell>
          <cell r="F1588" t="str">
            <v>Electric Operations</v>
          </cell>
          <cell r="G1588" t="str">
            <v>Sub Station Operations Central Div</v>
          </cell>
          <cell r="H1588" t="str">
            <v>120</v>
          </cell>
          <cell r="I1588" t="str">
            <v>BT</v>
          </cell>
          <cell r="L1588">
            <v>954078.58</v>
          </cell>
        </row>
        <row r="1589">
          <cell r="A1589" t="str">
            <v>CAP</v>
          </cell>
          <cell r="B1589" t="str">
            <v>Tzimorangas,John G</v>
          </cell>
          <cell r="C1589">
            <v>16780</v>
          </cell>
          <cell r="D1589" t="str">
            <v>16780</v>
          </cell>
          <cell r="E1589" t="str">
            <v>Sub Station Operations Central Div</v>
          </cell>
          <cell r="F1589" t="str">
            <v>Electric Operations</v>
          </cell>
          <cell r="G1589" t="str">
            <v>Sub Station Operations Central Div</v>
          </cell>
          <cell r="H1589" t="str">
            <v>120</v>
          </cell>
          <cell r="I1589" t="str">
            <v>CB</v>
          </cell>
          <cell r="L1589">
            <v>303769.03000000003</v>
          </cell>
        </row>
        <row r="1590">
          <cell r="A1590" t="str">
            <v>CAP</v>
          </cell>
          <cell r="B1590" t="str">
            <v>Tzimorangas,John G</v>
          </cell>
          <cell r="C1590">
            <v>16780</v>
          </cell>
          <cell r="D1590" t="str">
            <v>16780</v>
          </cell>
          <cell r="E1590" t="str">
            <v>Sub Station Operations Central Div</v>
          </cell>
          <cell r="F1590" t="str">
            <v>Electric Operations</v>
          </cell>
          <cell r="G1590" t="str">
            <v>Sub Station Operations Central Div</v>
          </cell>
          <cell r="H1590" t="str">
            <v>120</v>
          </cell>
          <cell r="I1590" t="str">
            <v>CI</v>
          </cell>
          <cell r="L1590">
            <v>1106998.1599999999</v>
          </cell>
          <cell r="M1590">
            <v>18444.13</v>
          </cell>
        </row>
        <row r="1591">
          <cell r="A1591" t="str">
            <v>CAP</v>
          </cell>
          <cell r="B1591" t="str">
            <v>Tzimorangas,John G</v>
          </cell>
          <cell r="C1591">
            <v>16780</v>
          </cell>
          <cell r="D1591" t="str">
            <v>16780</v>
          </cell>
          <cell r="E1591" t="str">
            <v>Sub Station Operations Central Div</v>
          </cell>
          <cell r="F1591" t="str">
            <v>Electric Operations</v>
          </cell>
          <cell r="G1591" t="str">
            <v>Sub Station Operations Central Div</v>
          </cell>
          <cell r="H1591" t="str">
            <v>120</v>
          </cell>
          <cell r="I1591" t="str">
            <v>CL</v>
          </cell>
          <cell r="L1591">
            <v>698760.24</v>
          </cell>
        </row>
        <row r="1592">
          <cell r="A1592" t="str">
            <v>CAP</v>
          </cell>
          <cell r="B1592" t="str">
            <v>Tzimorangas,John G</v>
          </cell>
          <cell r="C1592">
            <v>16780</v>
          </cell>
          <cell r="D1592" t="str">
            <v>16780</v>
          </cell>
          <cell r="E1592" t="str">
            <v>Sub Station Operations Central Div</v>
          </cell>
          <cell r="F1592" t="str">
            <v>Electric Operations</v>
          </cell>
          <cell r="G1592" t="str">
            <v>Sub Station Operations Central Div</v>
          </cell>
          <cell r="H1592" t="str">
            <v>120</v>
          </cell>
          <cell r="I1592" t="str">
            <v>CM</v>
          </cell>
          <cell r="L1592">
            <v>824983.15</v>
          </cell>
        </row>
        <row r="1593">
          <cell r="A1593" t="str">
            <v>CAP</v>
          </cell>
          <cell r="B1593" t="str">
            <v>Tzimorangas,John G</v>
          </cell>
          <cell r="C1593">
            <v>16780</v>
          </cell>
          <cell r="D1593" t="str">
            <v>16780</v>
          </cell>
          <cell r="E1593" t="str">
            <v>Sub Station Operations Central Div</v>
          </cell>
          <cell r="F1593" t="str">
            <v>Electric Operations</v>
          </cell>
          <cell r="G1593" t="str">
            <v>Sub Station Operations Central Div</v>
          </cell>
          <cell r="H1593" t="str">
            <v>120</v>
          </cell>
          <cell r="I1593" t="str">
            <v>CO</v>
          </cell>
        </row>
        <row r="1594">
          <cell r="A1594" t="str">
            <v>CAP</v>
          </cell>
          <cell r="B1594" t="str">
            <v>Tzimorangas,John G</v>
          </cell>
          <cell r="C1594">
            <v>16780</v>
          </cell>
          <cell r="D1594" t="str">
            <v>16780</v>
          </cell>
          <cell r="E1594" t="str">
            <v>Sub Station Operations Central Div</v>
          </cell>
          <cell r="F1594" t="str">
            <v>Electric Operations</v>
          </cell>
          <cell r="G1594" t="str">
            <v>Sub Station Operations Central Div</v>
          </cell>
          <cell r="H1594" t="str">
            <v>120</v>
          </cell>
          <cell r="I1594" t="str">
            <v>CT</v>
          </cell>
          <cell r="L1594">
            <v>291812.94</v>
          </cell>
        </row>
        <row r="1595">
          <cell r="A1595" t="str">
            <v>O&amp;M</v>
          </cell>
          <cell r="B1595" t="str">
            <v>Tzimorangas,John G</v>
          </cell>
          <cell r="C1595">
            <v>16780</v>
          </cell>
          <cell r="D1595" t="str">
            <v>16780</v>
          </cell>
          <cell r="E1595" t="str">
            <v>Sub Station Operations Central Div</v>
          </cell>
          <cell r="F1595" t="str">
            <v>Electric Operations</v>
          </cell>
          <cell r="G1595" t="str">
            <v>Sub Station Operations Central Div</v>
          </cell>
          <cell r="H1595" t="str">
            <v>120</v>
          </cell>
          <cell r="I1595" t="str">
            <v>IT</v>
          </cell>
          <cell r="L1595">
            <v>1058951.93</v>
          </cell>
          <cell r="M1595">
            <v>259725.61</v>
          </cell>
        </row>
        <row r="1596">
          <cell r="A1596" t="str">
            <v>O&amp;M</v>
          </cell>
          <cell r="B1596" t="str">
            <v>Tzimorangas,John G</v>
          </cell>
          <cell r="C1596">
            <v>16780</v>
          </cell>
          <cell r="D1596" t="str">
            <v>16780</v>
          </cell>
          <cell r="E1596" t="str">
            <v>New Customer Community Lighting Somer</v>
          </cell>
          <cell r="F1596" t="str">
            <v>Electric Operations</v>
          </cell>
          <cell r="G1596" t="str">
            <v>Sub Station Operations Central Div</v>
          </cell>
          <cell r="H1596" t="str">
            <v>120</v>
          </cell>
          <cell r="I1596" t="str">
            <v>LT</v>
          </cell>
          <cell r="K1596">
            <v>8041.48</v>
          </cell>
        </row>
        <row r="1597">
          <cell r="A1597" t="str">
            <v>O&amp;M</v>
          </cell>
          <cell r="B1597" t="str">
            <v>Tzimorangas,John G</v>
          </cell>
          <cell r="C1597">
            <v>16780</v>
          </cell>
          <cell r="D1597" t="str">
            <v>16780</v>
          </cell>
          <cell r="E1597" t="str">
            <v>Sub Station Operations Central Div</v>
          </cell>
          <cell r="F1597" t="str">
            <v>Electric Operations</v>
          </cell>
          <cell r="G1597" t="str">
            <v>Sub Station Operations Central Div</v>
          </cell>
          <cell r="H1597" t="str">
            <v>120</v>
          </cell>
          <cell r="I1597" t="str">
            <v>LT</v>
          </cell>
          <cell r="L1597">
            <v>2771479.16</v>
          </cell>
        </row>
        <row r="1598">
          <cell r="A1598" t="str">
            <v>O&amp;M</v>
          </cell>
          <cell r="B1598" t="str">
            <v>Tzimorangas,John G</v>
          </cell>
          <cell r="C1598">
            <v>16780</v>
          </cell>
          <cell r="D1598" t="str">
            <v>16780</v>
          </cell>
          <cell r="E1598" t="str">
            <v>Sub Station Operations Central Div</v>
          </cell>
          <cell r="F1598" t="str">
            <v>Electric Operations</v>
          </cell>
          <cell r="G1598" t="str">
            <v>Sub Station Operations Central Div</v>
          </cell>
          <cell r="H1598" t="str">
            <v>120</v>
          </cell>
          <cell r="I1598" t="str">
            <v>MT</v>
          </cell>
          <cell r="L1598">
            <v>184629.43</v>
          </cell>
        </row>
        <row r="1599">
          <cell r="A1599" t="str">
            <v>O&amp;M</v>
          </cell>
          <cell r="B1599" t="str">
            <v>Tzimorangas,John G</v>
          </cell>
          <cell r="C1599">
            <v>16780</v>
          </cell>
          <cell r="D1599" t="str">
            <v>16780</v>
          </cell>
          <cell r="E1599" t="str">
            <v>Sub Station Operations Central Div</v>
          </cell>
          <cell r="F1599" t="str">
            <v>Electric Operations</v>
          </cell>
          <cell r="G1599" t="str">
            <v>Sub Station Operations Central Div</v>
          </cell>
          <cell r="H1599" t="str">
            <v>120</v>
          </cell>
          <cell r="I1599" t="str">
            <v>OT</v>
          </cell>
          <cell r="L1599">
            <v>368269.95</v>
          </cell>
        </row>
        <row r="1600">
          <cell r="A1600" t="str">
            <v>O&amp;M</v>
          </cell>
          <cell r="B1600" t="str">
            <v>Tzimorangas,John G</v>
          </cell>
          <cell r="C1600">
            <v>16780</v>
          </cell>
          <cell r="D1600" t="str">
            <v>16780</v>
          </cell>
          <cell r="E1600" t="str">
            <v>Sub Station Operations Central Div</v>
          </cell>
          <cell r="F1600" t="str">
            <v>Electric Operations</v>
          </cell>
          <cell r="G1600" t="str">
            <v>Sub Station Operations Central Div</v>
          </cell>
          <cell r="H1600" t="str">
            <v>120</v>
          </cell>
          <cell r="I1600" t="str">
            <v>TT</v>
          </cell>
          <cell r="L1600">
            <v>824873.61</v>
          </cell>
          <cell r="M1600">
            <v>180385.3</v>
          </cell>
        </row>
        <row r="1601">
          <cell r="A1601" t="str">
            <v>O&amp;M</v>
          </cell>
          <cell r="B1601" t="str">
            <v>Sullivan,Stephen T</v>
          </cell>
          <cell r="C1601">
            <v>16785</v>
          </cell>
          <cell r="D1601" t="str">
            <v>16785</v>
          </cell>
          <cell r="E1601" t="str">
            <v>Customer Operations New Bedford</v>
          </cell>
          <cell r="F1601" t="str">
            <v>Electric Operations</v>
          </cell>
          <cell r="G1601" t="str">
            <v>Elect Maint &amp; Constr New Bedford</v>
          </cell>
          <cell r="H1601" t="str">
            <v>120</v>
          </cell>
          <cell r="I1601" t="str">
            <v>BT</v>
          </cell>
          <cell r="J1601">
            <v>97364.34</v>
          </cell>
          <cell r="K1601">
            <v>42087.43</v>
          </cell>
        </row>
        <row r="1602">
          <cell r="A1602" t="str">
            <v>O&amp;M</v>
          </cell>
          <cell r="B1602" t="str">
            <v>Sullivan,Stephen T</v>
          </cell>
          <cell r="C1602">
            <v>16785</v>
          </cell>
          <cell r="D1602" t="str">
            <v>16785</v>
          </cell>
          <cell r="E1602" t="str">
            <v>Elect Maint &amp; Constr New Bedford</v>
          </cell>
          <cell r="F1602" t="str">
            <v>Electric Operations</v>
          </cell>
          <cell r="G1602" t="str">
            <v>Elect Maint &amp; Constr New Bedford</v>
          </cell>
          <cell r="H1602" t="str">
            <v>120</v>
          </cell>
          <cell r="I1602" t="str">
            <v>BT</v>
          </cell>
          <cell r="L1602">
            <v>351.07</v>
          </cell>
        </row>
        <row r="1603">
          <cell r="A1603" t="str">
            <v>CAP</v>
          </cell>
          <cell r="B1603" t="str">
            <v>Sullivan,Stephen T</v>
          </cell>
          <cell r="C1603">
            <v>16785</v>
          </cell>
          <cell r="D1603" t="str">
            <v>16785</v>
          </cell>
          <cell r="E1603" t="str">
            <v>Customer Operations New Bedford</v>
          </cell>
          <cell r="F1603" t="str">
            <v>Electric Operations</v>
          </cell>
          <cell r="G1603" t="str">
            <v>Elect Maint &amp; Constr New Bedford</v>
          </cell>
          <cell r="H1603" t="str">
            <v>120</v>
          </cell>
          <cell r="I1603" t="str">
            <v>CB</v>
          </cell>
          <cell r="J1603">
            <v>1993.67</v>
          </cell>
        </row>
        <row r="1604">
          <cell r="A1604" t="str">
            <v>CAP</v>
          </cell>
          <cell r="B1604" t="str">
            <v>Sullivan,Stephen T</v>
          </cell>
          <cell r="C1604">
            <v>16785</v>
          </cell>
          <cell r="D1604" t="str">
            <v>16785</v>
          </cell>
          <cell r="E1604" t="str">
            <v>Distribution Operations New Bedford</v>
          </cell>
          <cell r="F1604" t="str">
            <v>Electric Operations</v>
          </cell>
          <cell r="G1604" t="str">
            <v>Elect Maint &amp; Constr New Bedford</v>
          </cell>
          <cell r="H1604" t="str">
            <v>120</v>
          </cell>
          <cell r="I1604" t="str">
            <v>CB</v>
          </cell>
          <cell r="K1604">
            <v>3615.28</v>
          </cell>
          <cell r="M1604">
            <v>-211.08</v>
          </cell>
        </row>
        <row r="1605">
          <cell r="A1605" t="str">
            <v>CAP</v>
          </cell>
          <cell r="B1605" t="str">
            <v>Sullivan,Stephen T</v>
          </cell>
          <cell r="C1605">
            <v>16785</v>
          </cell>
          <cell r="D1605" t="str">
            <v>16785</v>
          </cell>
          <cell r="E1605" t="str">
            <v>Elect Maint &amp; Constr New Bedford</v>
          </cell>
          <cell r="F1605" t="str">
            <v>Electric Operations</v>
          </cell>
          <cell r="G1605" t="str">
            <v>Elect Maint &amp; Constr New Bedford</v>
          </cell>
          <cell r="H1605" t="str">
            <v>120</v>
          </cell>
          <cell r="I1605" t="str">
            <v>CB</v>
          </cell>
          <cell r="L1605">
            <v>4173.83</v>
          </cell>
        </row>
        <row r="1606">
          <cell r="A1606" t="str">
            <v>CAP</v>
          </cell>
          <cell r="B1606" t="str">
            <v>Sullivan,Stephen T</v>
          </cell>
          <cell r="C1606">
            <v>16785</v>
          </cell>
          <cell r="D1606" t="str">
            <v>16785</v>
          </cell>
          <cell r="E1606" t="str">
            <v>Distribution Operations New Bedford</v>
          </cell>
          <cell r="F1606" t="str">
            <v>Electric Operations</v>
          </cell>
          <cell r="G1606" t="str">
            <v>Elect Maint &amp; Constr New Bedford</v>
          </cell>
          <cell r="H1606" t="str">
            <v>120</v>
          </cell>
          <cell r="I1606" t="str">
            <v>CI</v>
          </cell>
          <cell r="K1606">
            <v>50508.62</v>
          </cell>
          <cell r="M1606">
            <v>13189.46</v>
          </cell>
        </row>
        <row r="1607">
          <cell r="A1607" t="str">
            <v>CAP</v>
          </cell>
          <cell r="B1607" t="str">
            <v>Sullivan,Stephen T</v>
          </cell>
          <cell r="C1607">
            <v>16785</v>
          </cell>
          <cell r="D1607" t="str">
            <v>16785</v>
          </cell>
          <cell r="E1607" t="str">
            <v>Elect Maint &amp; Constr New Bedford</v>
          </cell>
          <cell r="F1607" t="str">
            <v>Electric Operations</v>
          </cell>
          <cell r="G1607" t="str">
            <v>Elect Maint &amp; Constr New Bedford</v>
          </cell>
          <cell r="H1607" t="str">
            <v>120</v>
          </cell>
          <cell r="I1607" t="str">
            <v>CI</v>
          </cell>
          <cell r="L1607">
            <v>39463.96</v>
          </cell>
          <cell r="M1607">
            <v>661.5</v>
          </cell>
        </row>
        <row r="1608">
          <cell r="A1608" t="str">
            <v>CAP</v>
          </cell>
          <cell r="B1608" t="str">
            <v>Sullivan,Stephen T</v>
          </cell>
          <cell r="C1608">
            <v>16785</v>
          </cell>
          <cell r="D1608" t="str">
            <v>16785</v>
          </cell>
          <cell r="E1608" t="str">
            <v>Customer Operations New Bedford</v>
          </cell>
          <cell r="F1608" t="str">
            <v>Electric Operations</v>
          </cell>
          <cell r="G1608" t="str">
            <v>Elect Maint &amp; Constr New Bedford</v>
          </cell>
          <cell r="H1608" t="str">
            <v>120</v>
          </cell>
          <cell r="I1608" t="str">
            <v>CL</v>
          </cell>
          <cell r="J1608">
            <v>4531.12</v>
          </cell>
        </row>
        <row r="1609">
          <cell r="A1609" t="str">
            <v>CAP</v>
          </cell>
          <cell r="B1609" t="str">
            <v>Sullivan,Stephen T</v>
          </cell>
          <cell r="C1609">
            <v>16785</v>
          </cell>
          <cell r="D1609" t="str">
            <v>16785</v>
          </cell>
          <cell r="E1609" t="str">
            <v>Distribution Operations New Bedford</v>
          </cell>
          <cell r="F1609" t="str">
            <v>Electric Operations</v>
          </cell>
          <cell r="G1609" t="str">
            <v>Elect Maint &amp; Constr New Bedford</v>
          </cell>
          <cell r="H1609" t="str">
            <v>120</v>
          </cell>
          <cell r="I1609" t="str">
            <v>CL</v>
          </cell>
          <cell r="K1609">
            <v>8216.06</v>
          </cell>
        </row>
        <row r="1610">
          <cell r="A1610" t="str">
            <v>CAP</v>
          </cell>
          <cell r="B1610" t="str">
            <v>Sullivan,Stephen T</v>
          </cell>
          <cell r="C1610">
            <v>16785</v>
          </cell>
          <cell r="D1610" t="str">
            <v>16785</v>
          </cell>
          <cell r="E1610" t="str">
            <v>Elect Maint &amp; Constr New Bedford</v>
          </cell>
          <cell r="F1610" t="str">
            <v>Electric Operations</v>
          </cell>
          <cell r="G1610" t="str">
            <v>Elect Maint &amp; Constr New Bedford</v>
          </cell>
          <cell r="H1610" t="str">
            <v>120</v>
          </cell>
          <cell r="I1610" t="str">
            <v>CL</v>
          </cell>
          <cell r="L1610">
            <v>9853.4599999999991</v>
          </cell>
        </row>
        <row r="1611">
          <cell r="A1611" t="str">
            <v>CAP</v>
          </cell>
          <cell r="B1611" t="str">
            <v>Sullivan,Stephen T</v>
          </cell>
          <cell r="C1611">
            <v>16785</v>
          </cell>
          <cell r="D1611" t="str">
            <v>16785</v>
          </cell>
          <cell r="E1611" t="str">
            <v>Elect Maint &amp; Constr New Bedford</v>
          </cell>
          <cell r="F1611" t="str">
            <v>Electric Operations</v>
          </cell>
          <cell r="G1611" t="str">
            <v>Elect Maint &amp; Constr New Bedford</v>
          </cell>
          <cell r="H1611" t="str">
            <v>120</v>
          </cell>
          <cell r="I1611" t="str">
            <v>CM</v>
          </cell>
          <cell r="L1611">
            <v>13168.37</v>
          </cell>
        </row>
        <row r="1612">
          <cell r="A1612" t="str">
            <v>CAP</v>
          </cell>
          <cell r="B1612" t="str">
            <v>Sullivan,Stephen T</v>
          </cell>
          <cell r="C1612">
            <v>16785</v>
          </cell>
          <cell r="D1612" t="str">
            <v>16785</v>
          </cell>
          <cell r="E1612" t="str">
            <v>Elect Maint &amp; Constr New Bedford</v>
          </cell>
          <cell r="F1612" t="str">
            <v>Electric Operations</v>
          </cell>
          <cell r="G1612" t="str">
            <v>Elect Maint &amp; Constr New Bedford</v>
          </cell>
          <cell r="H1612" t="str">
            <v>120</v>
          </cell>
          <cell r="I1612" t="str">
            <v>CO</v>
          </cell>
          <cell r="L1612">
            <v>-7222.78</v>
          </cell>
        </row>
        <row r="1613">
          <cell r="A1613" t="str">
            <v>CAP</v>
          </cell>
          <cell r="B1613" t="str">
            <v>Sullivan,Stephen T</v>
          </cell>
          <cell r="C1613">
            <v>16785</v>
          </cell>
          <cell r="D1613" t="str">
            <v>16785</v>
          </cell>
          <cell r="E1613" t="str">
            <v>Distribution Operations New Bedford</v>
          </cell>
          <cell r="F1613" t="str">
            <v>Electric Operations</v>
          </cell>
          <cell r="G1613" t="str">
            <v>Elect Maint &amp; Constr New Bedford</v>
          </cell>
          <cell r="H1613" t="str">
            <v>120</v>
          </cell>
          <cell r="I1613" t="str">
            <v>CT</v>
          </cell>
          <cell r="K1613">
            <v>5110.0600000000004</v>
          </cell>
        </row>
        <row r="1614">
          <cell r="A1614" t="str">
            <v>CAP</v>
          </cell>
          <cell r="B1614" t="str">
            <v>Sullivan,Stephen T</v>
          </cell>
          <cell r="C1614">
            <v>16785</v>
          </cell>
          <cell r="D1614" t="str">
            <v>16785</v>
          </cell>
          <cell r="E1614" t="str">
            <v>Elect Maint &amp; Constr New Bedford</v>
          </cell>
          <cell r="F1614" t="str">
            <v>Electric Operations</v>
          </cell>
          <cell r="G1614" t="str">
            <v>Elect Maint &amp; Constr New Bedford</v>
          </cell>
          <cell r="H1614" t="str">
            <v>120</v>
          </cell>
          <cell r="I1614" t="str">
            <v>CT</v>
          </cell>
          <cell r="L1614">
            <v>4036.61</v>
          </cell>
        </row>
        <row r="1615">
          <cell r="A1615" t="str">
            <v>O&amp;M</v>
          </cell>
          <cell r="B1615" t="str">
            <v>Sullivan,Stephen T</v>
          </cell>
          <cell r="C1615">
            <v>16785</v>
          </cell>
          <cell r="D1615" t="str">
            <v>16785</v>
          </cell>
          <cell r="E1615" t="str">
            <v>Customer Operations New Bedford</v>
          </cell>
          <cell r="F1615" t="str">
            <v>Electric Operations</v>
          </cell>
          <cell r="G1615" t="str">
            <v>Elect Maint &amp; Constr New Bedford</v>
          </cell>
          <cell r="H1615" t="str">
            <v>120</v>
          </cell>
          <cell r="I1615" t="str">
            <v>IT</v>
          </cell>
          <cell r="J1615">
            <v>6726.74</v>
          </cell>
          <cell r="K1615">
            <v>14040.5</v>
          </cell>
          <cell r="M1615">
            <v>2267846.96</v>
          </cell>
        </row>
        <row r="1616">
          <cell r="A1616" t="str">
            <v>O&amp;M</v>
          </cell>
          <cell r="B1616" t="str">
            <v>Sullivan,Stephen T</v>
          </cell>
          <cell r="C1616">
            <v>16785</v>
          </cell>
          <cell r="D1616" t="str">
            <v>16785</v>
          </cell>
          <cell r="E1616" t="str">
            <v>Elect Maint &amp; Constr New Bedford</v>
          </cell>
          <cell r="F1616" t="str">
            <v>Electric Operations</v>
          </cell>
          <cell r="G1616" t="str">
            <v>Elect Maint &amp; Constr New Bedford</v>
          </cell>
          <cell r="H1616" t="str">
            <v>120</v>
          </cell>
          <cell r="I1616" t="str">
            <v>IT</v>
          </cell>
          <cell r="L1616">
            <v>-27043.75</v>
          </cell>
          <cell r="M1616">
            <v>72.47</v>
          </cell>
        </row>
        <row r="1617">
          <cell r="A1617" t="str">
            <v>O&amp;M</v>
          </cell>
          <cell r="B1617" t="str">
            <v>Sullivan,Stephen T</v>
          </cell>
          <cell r="C1617">
            <v>16785</v>
          </cell>
          <cell r="D1617" t="str">
            <v>16785</v>
          </cell>
          <cell r="E1617" t="str">
            <v>Customer Operations New Bedford</v>
          </cell>
          <cell r="F1617" t="str">
            <v>Electric Operations</v>
          </cell>
          <cell r="G1617" t="str">
            <v>Elect Maint &amp; Constr New Bedford</v>
          </cell>
          <cell r="H1617" t="str">
            <v>120</v>
          </cell>
          <cell r="I1617" t="str">
            <v>LT</v>
          </cell>
          <cell r="J1617">
            <v>277153.2</v>
          </cell>
          <cell r="K1617">
            <v>120033.5</v>
          </cell>
        </row>
        <row r="1618">
          <cell r="A1618" t="str">
            <v>O&amp;M</v>
          </cell>
          <cell r="B1618" t="str">
            <v>Sullivan,Stephen T</v>
          </cell>
          <cell r="C1618">
            <v>16785</v>
          </cell>
          <cell r="D1618" t="str">
            <v>16785</v>
          </cell>
          <cell r="E1618" t="str">
            <v>Elect Maint &amp; Constr New Bedford</v>
          </cell>
          <cell r="F1618" t="str">
            <v>Electric Operations</v>
          </cell>
          <cell r="G1618" t="str">
            <v>Elect Maint &amp; Constr New Bedford</v>
          </cell>
          <cell r="H1618" t="str">
            <v>120</v>
          </cell>
          <cell r="I1618" t="str">
            <v>LT</v>
          </cell>
          <cell r="L1618">
            <v>1004.36</v>
          </cell>
        </row>
        <row r="1619">
          <cell r="A1619" t="str">
            <v>O&amp;M</v>
          </cell>
          <cell r="B1619" t="str">
            <v>Sullivan,Stephen T</v>
          </cell>
          <cell r="C1619">
            <v>16785</v>
          </cell>
          <cell r="D1619" t="str">
            <v>16785</v>
          </cell>
          <cell r="E1619" t="str">
            <v>Customer Operations New Bedford</v>
          </cell>
          <cell r="F1619" t="str">
            <v>Electric Operations</v>
          </cell>
          <cell r="G1619" t="str">
            <v>Elect Maint &amp; Constr New Bedford</v>
          </cell>
          <cell r="H1619" t="str">
            <v>120</v>
          </cell>
          <cell r="I1619" t="str">
            <v>MT</v>
          </cell>
          <cell r="J1619">
            <v>160</v>
          </cell>
          <cell r="K1619">
            <v>1952.16</v>
          </cell>
        </row>
        <row r="1620">
          <cell r="A1620" t="str">
            <v>O&amp;M</v>
          </cell>
          <cell r="B1620" t="str">
            <v>Sullivan,Stephen T</v>
          </cell>
          <cell r="C1620">
            <v>16785</v>
          </cell>
          <cell r="D1620" t="str">
            <v>16785</v>
          </cell>
          <cell r="E1620" t="str">
            <v>Elect Maint &amp; Constr New Bedford</v>
          </cell>
          <cell r="F1620" t="str">
            <v>Electric Operations</v>
          </cell>
          <cell r="G1620" t="str">
            <v>Elect Maint &amp; Constr New Bedford</v>
          </cell>
          <cell r="H1620" t="str">
            <v>120</v>
          </cell>
          <cell r="I1620" t="str">
            <v>MT</v>
          </cell>
          <cell r="L1620">
            <v>402.25</v>
          </cell>
          <cell r="M1620">
            <v>1374.31</v>
          </cell>
        </row>
        <row r="1621">
          <cell r="A1621" t="str">
            <v>O&amp;M</v>
          </cell>
          <cell r="B1621" t="str">
            <v>Sullivan,Stephen T</v>
          </cell>
          <cell r="C1621">
            <v>16785</v>
          </cell>
          <cell r="D1621" t="str">
            <v>16785</v>
          </cell>
          <cell r="E1621" t="str">
            <v>Customer Operations New Bedford</v>
          </cell>
          <cell r="F1621" t="str">
            <v>Electric Operations</v>
          </cell>
          <cell r="G1621" t="str">
            <v>Elect Maint &amp; Constr New Bedford</v>
          </cell>
          <cell r="H1621" t="str">
            <v>120</v>
          </cell>
          <cell r="I1621" t="str">
            <v>OT</v>
          </cell>
          <cell r="J1621">
            <v>13051.45</v>
          </cell>
          <cell r="K1621">
            <v>4502.6000000000004</v>
          </cell>
        </row>
        <row r="1622">
          <cell r="A1622" t="str">
            <v>O&amp;M</v>
          </cell>
          <cell r="B1622" t="str">
            <v>Sullivan,Stephen T</v>
          </cell>
          <cell r="C1622">
            <v>16785</v>
          </cell>
          <cell r="D1622" t="str">
            <v>16785</v>
          </cell>
          <cell r="E1622" t="str">
            <v>Elect Maint &amp; Constr New Bedford</v>
          </cell>
          <cell r="F1622" t="str">
            <v>Electric Operations</v>
          </cell>
          <cell r="G1622" t="str">
            <v>Elect Maint &amp; Constr New Bedford</v>
          </cell>
          <cell r="H1622" t="str">
            <v>120</v>
          </cell>
          <cell r="I1622" t="str">
            <v>OT</v>
          </cell>
          <cell r="L1622">
            <v>-22615.59</v>
          </cell>
        </row>
        <row r="1623">
          <cell r="A1623" t="str">
            <v>O&amp;M</v>
          </cell>
          <cell r="B1623" t="str">
            <v>Sullivan,Stephen T</v>
          </cell>
          <cell r="C1623">
            <v>16785</v>
          </cell>
          <cell r="D1623" t="str">
            <v>16785</v>
          </cell>
          <cell r="E1623" t="str">
            <v>Customer Operations New Bedford</v>
          </cell>
          <cell r="F1623" t="str">
            <v>Electric Operations</v>
          </cell>
          <cell r="G1623" t="str">
            <v>Elect Maint &amp; Constr New Bedford</v>
          </cell>
          <cell r="H1623" t="str">
            <v>120</v>
          </cell>
          <cell r="I1623" t="str">
            <v>TT</v>
          </cell>
          <cell r="J1623">
            <v>19762.34</v>
          </cell>
          <cell r="K1623">
            <v>8618.91</v>
          </cell>
          <cell r="M1623">
            <v>345914.37</v>
          </cell>
        </row>
        <row r="1624">
          <cell r="A1624" t="str">
            <v>O&amp;M</v>
          </cell>
          <cell r="B1624" t="str">
            <v>Sullivan,Stephen T</v>
          </cell>
          <cell r="C1624">
            <v>16785</v>
          </cell>
          <cell r="D1624" t="str">
            <v>16785</v>
          </cell>
          <cell r="E1624" t="str">
            <v>Elect Maint &amp; Constr New Bedford</v>
          </cell>
          <cell r="F1624" t="str">
            <v>Electric Operations</v>
          </cell>
          <cell r="G1624" t="str">
            <v>Elect Maint &amp; Constr New Bedford</v>
          </cell>
          <cell r="H1624" t="str">
            <v>120</v>
          </cell>
          <cell r="I1624" t="str">
            <v>TT</v>
          </cell>
          <cell r="L1624">
            <v>92.68</v>
          </cell>
          <cell r="M1624">
            <v>287875.12</v>
          </cell>
        </row>
        <row r="1625">
          <cell r="A1625" t="str">
            <v>O&amp;M</v>
          </cell>
          <cell r="B1625" t="str">
            <v>Tzimorangas,John G</v>
          </cell>
          <cell r="C1625">
            <v>16790</v>
          </cell>
          <cell r="D1625" t="str">
            <v>16790</v>
          </cell>
          <cell r="E1625" t="str">
            <v>New Customer Community Lighting, New Bedford</v>
          </cell>
          <cell r="F1625" t="str">
            <v>Electric Operations</v>
          </cell>
          <cell r="G1625" t="str">
            <v>Sub Station Operations Southern Div</v>
          </cell>
          <cell r="H1625" t="str">
            <v>120</v>
          </cell>
          <cell r="I1625" t="str">
            <v>BT</v>
          </cell>
          <cell r="J1625">
            <v>156.91999999999999</v>
          </cell>
          <cell r="M1625">
            <v>122.81</v>
          </cell>
        </row>
        <row r="1626">
          <cell r="A1626" t="str">
            <v>O&amp;M</v>
          </cell>
          <cell r="B1626" t="str">
            <v>Tzimorangas,John G</v>
          </cell>
          <cell r="C1626">
            <v>16790</v>
          </cell>
          <cell r="D1626" t="str">
            <v>16790</v>
          </cell>
          <cell r="E1626" t="str">
            <v>Station Operations Distribution South</v>
          </cell>
          <cell r="F1626" t="str">
            <v>Electric Operations</v>
          </cell>
          <cell r="G1626" t="str">
            <v>Sub Station Operations Southern Div</v>
          </cell>
          <cell r="H1626" t="str">
            <v>120</v>
          </cell>
          <cell r="I1626" t="str">
            <v>BT</v>
          </cell>
          <cell r="K1626">
            <v>6049.91</v>
          </cell>
          <cell r="M1626">
            <v>-1732.45</v>
          </cell>
        </row>
        <row r="1627">
          <cell r="A1627" t="str">
            <v>O&amp;M</v>
          </cell>
          <cell r="B1627" t="str">
            <v>Tzimorangas,John G</v>
          </cell>
          <cell r="C1627">
            <v>16790</v>
          </cell>
          <cell r="D1627" t="str">
            <v>16790</v>
          </cell>
          <cell r="E1627" t="str">
            <v>Sub Station Operations Southern Div</v>
          </cell>
          <cell r="F1627" t="str">
            <v>Electric Operations</v>
          </cell>
          <cell r="G1627" t="str">
            <v>Sub Station Operations Southern Div</v>
          </cell>
          <cell r="H1627" t="str">
            <v>120</v>
          </cell>
          <cell r="I1627" t="str">
            <v>BT</v>
          </cell>
          <cell r="L1627">
            <v>844.89</v>
          </cell>
          <cell r="M1627">
            <v>279.10000000000002</v>
          </cell>
        </row>
        <row r="1628">
          <cell r="A1628" t="str">
            <v>CAP</v>
          </cell>
          <cell r="B1628" t="str">
            <v>Tzimorangas,John G</v>
          </cell>
          <cell r="C1628">
            <v>16790</v>
          </cell>
          <cell r="D1628" t="str">
            <v>16790</v>
          </cell>
          <cell r="E1628" t="str">
            <v>Sub Station Operations Southern Div</v>
          </cell>
          <cell r="F1628" t="str">
            <v>Electric Operations</v>
          </cell>
          <cell r="G1628" t="str">
            <v>Sub Station Operations Southern Div</v>
          </cell>
          <cell r="H1628" t="str">
            <v>120</v>
          </cell>
          <cell r="I1628" t="str">
            <v>CB</v>
          </cell>
          <cell r="L1628">
            <v>116.49</v>
          </cell>
          <cell r="M1628">
            <v>-546.84</v>
          </cell>
        </row>
        <row r="1629">
          <cell r="A1629" t="str">
            <v>CAP</v>
          </cell>
          <cell r="B1629" t="str">
            <v>Tzimorangas,John G</v>
          </cell>
          <cell r="C1629">
            <v>16790</v>
          </cell>
          <cell r="D1629" t="str">
            <v>16790</v>
          </cell>
          <cell r="E1629" t="str">
            <v>Station Operations Distribution South</v>
          </cell>
          <cell r="F1629" t="str">
            <v>Electric Operations</v>
          </cell>
          <cell r="G1629" t="str">
            <v>Sub Station Operations Southern Div</v>
          </cell>
          <cell r="H1629" t="str">
            <v>120</v>
          </cell>
          <cell r="I1629" t="str">
            <v>CI</v>
          </cell>
          <cell r="K1629">
            <v>3526.17</v>
          </cell>
          <cell r="M1629">
            <v>157677.96</v>
          </cell>
        </row>
        <row r="1630">
          <cell r="A1630" t="str">
            <v>CAP</v>
          </cell>
          <cell r="B1630" t="str">
            <v>Tzimorangas,John G</v>
          </cell>
          <cell r="C1630">
            <v>16790</v>
          </cell>
          <cell r="D1630" t="str">
            <v>16790</v>
          </cell>
          <cell r="E1630" t="str">
            <v>Sub Station Operations Southern Div</v>
          </cell>
          <cell r="F1630" t="str">
            <v>Electric Operations</v>
          </cell>
          <cell r="G1630" t="str">
            <v>Sub Station Operations Southern Div</v>
          </cell>
          <cell r="H1630" t="str">
            <v>120</v>
          </cell>
          <cell r="I1630" t="str">
            <v>CI</v>
          </cell>
          <cell r="L1630">
            <v>243085</v>
          </cell>
          <cell r="M1630">
            <v>1320493.01</v>
          </cell>
        </row>
        <row r="1631">
          <cell r="A1631" t="str">
            <v>CAP</v>
          </cell>
          <cell r="B1631" t="str">
            <v>Tzimorangas,John G</v>
          </cell>
          <cell r="C1631">
            <v>16790</v>
          </cell>
          <cell r="D1631" t="str">
            <v>16790</v>
          </cell>
          <cell r="E1631" t="str">
            <v>Sub Station Operations Southern Div</v>
          </cell>
          <cell r="F1631" t="str">
            <v>Electric Operations</v>
          </cell>
          <cell r="G1631" t="str">
            <v>Sub Station Operations Southern Div</v>
          </cell>
          <cell r="H1631" t="str">
            <v>120</v>
          </cell>
          <cell r="I1631" t="str">
            <v>CL</v>
          </cell>
          <cell r="L1631">
            <v>264.76</v>
          </cell>
        </row>
        <row r="1632">
          <cell r="A1632" t="str">
            <v>CAP</v>
          </cell>
          <cell r="B1632" t="str">
            <v>Tzimorangas,John G</v>
          </cell>
          <cell r="C1632">
            <v>16790</v>
          </cell>
          <cell r="D1632" t="str">
            <v>16790</v>
          </cell>
          <cell r="E1632" t="str">
            <v>Station Operations Distribution South</v>
          </cell>
          <cell r="F1632" t="str">
            <v>Electric Operations</v>
          </cell>
          <cell r="G1632" t="str">
            <v>Sub Station Operations Southern Div</v>
          </cell>
          <cell r="H1632" t="str">
            <v>120</v>
          </cell>
          <cell r="I1632" t="str">
            <v>CT</v>
          </cell>
          <cell r="K1632">
            <v>290.04000000000002</v>
          </cell>
        </row>
        <row r="1633">
          <cell r="A1633" t="str">
            <v>CAP</v>
          </cell>
          <cell r="B1633" t="str">
            <v>Tzimorangas,John G</v>
          </cell>
          <cell r="C1633">
            <v>16790</v>
          </cell>
          <cell r="D1633" t="str">
            <v>16790</v>
          </cell>
          <cell r="E1633" t="str">
            <v>Sub Station Operations Southern Div</v>
          </cell>
          <cell r="F1633" t="str">
            <v>Electric Operations</v>
          </cell>
          <cell r="G1633" t="str">
            <v>Sub Station Operations Southern Div</v>
          </cell>
          <cell r="H1633" t="str">
            <v>120</v>
          </cell>
          <cell r="I1633" t="str">
            <v>CT</v>
          </cell>
        </row>
        <row r="1634">
          <cell r="A1634" t="str">
            <v>O&amp;M</v>
          </cell>
          <cell r="B1634" t="str">
            <v>Tzimorangas,John G</v>
          </cell>
          <cell r="C1634">
            <v>16790</v>
          </cell>
          <cell r="D1634" t="str">
            <v>16790</v>
          </cell>
          <cell r="E1634" t="str">
            <v>Station Operations Distribution South</v>
          </cell>
          <cell r="F1634" t="str">
            <v>Electric Operations</v>
          </cell>
          <cell r="G1634" t="str">
            <v>Sub Station Operations Southern Div</v>
          </cell>
          <cell r="H1634" t="str">
            <v>120</v>
          </cell>
          <cell r="I1634" t="str">
            <v>IT</v>
          </cell>
          <cell r="K1634">
            <v>16118.6</v>
          </cell>
        </row>
        <row r="1635">
          <cell r="A1635" t="str">
            <v>O&amp;M</v>
          </cell>
          <cell r="B1635" t="str">
            <v>Tzimorangas,John G</v>
          </cell>
          <cell r="C1635">
            <v>16790</v>
          </cell>
          <cell r="D1635" t="str">
            <v>16790</v>
          </cell>
          <cell r="E1635" t="str">
            <v>Sub Station Operations Southern Div</v>
          </cell>
          <cell r="F1635" t="str">
            <v>Electric Operations</v>
          </cell>
          <cell r="G1635" t="str">
            <v>Sub Station Operations Southern Div</v>
          </cell>
          <cell r="H1635" t="str">
            <v>120</v>
          </cell>
          <cell r="I1635" t="str">
            <v>IT</v>
          </cell>
          <cell r="L1635">
            <v>10547.08</v>
          </cell>
        </row>
        <row r="1636">
          <cell r="A1636" t="str">
            <v>O&amp;M</v>
          </cell>
          <cell r="B1636" t="str">
            <v>Tzimorangas,John G</v>
          </cell>
          <cell r="C1636">
            <v>16790</v>
          </cell>
          <cell r="D1636" t="str">
            <v>16790</v>
          </cell>
          <cell r="E1636" t="str">
            <v>New Customer Community Lighting, New Bedford</v>
          </cell>
          <cell r="F1636" t="str">
            <v>Electric Operations</v>
          </cell>
          <cell r="G1636" t="str">
            <v>Sub Station Operations Southern Div</v>
          </cell>
          <cell r="H1636" t="str">
            <v>120</v>
          </cell>
          <cell r="I1636" t="str">
            <v>LT</v>
          </cell>
          <cell r="J1636">
            <v>448.32</v>
          </cell>
          <cell r="M1636">
            <v>4.96</v>
          </cell>
        </row>
        <row r="1637">
          <cell r="A1637" t="str">
            <v>O&amp;M</v>
          </cell>
          <cell r="B1637" t="str">
            <v>Tzimorangas,John G</v>
          </cell>
          <cell r="C1637">
            <v>16790</v>
          </cell>
          <cell r="D1637" t="str">
            <v>16790</v>
          </cell>
          <cell r="E1637" t="str">
            <v>Station Operations Distribution South</v>
          </cell>
          <cell r="F1637" t="str">
            <v>Electric Operations</v>
          </cell>
          <cell r="G1637" t="str">
            <v>Sub Station Operations Southern Div</v>
          </cell>
          <cell r="H1637" t="str">
            <v>120</v>
          </cell>
          <cell r="I1637" t="str">
            <v>LT</v>
          </cell>
          <cell r="K1637">
            <v>17791.599999999999</v>
          </cell>
        </row>
        <row r="1638">
          <cell r="A1638" t="str">
            <v>O&amp;M</v>
          </cell>
          <cell r="B1638" t="str">
            <v>Tzimorangas,John G</v>
          </cell>
          <cell r="C1638">
            <v>16790</v>
          </cell>
          <cell r="D1638" t="str">
            <v>16790</v>
          </cell>
          <cell r="E1638" t="str">
            <v>Sub Station Operations Southern Div</v>
          </cell>
          <cell r="F1638" t="str">
            <v>Electric Operations</v>
          </cell>
          <cell r="G1638" t="str">
            <v>Sub Station Operations Southern Div</v>
          </cell>
          <cell r="H1638" t="str">
            <v>120</v>
          </cell>
          <cell r="I1638" t="str">
            <v>LT</v>
          </cell>
          <cell r="L1638">
            <v>1944.02</v>
          </cell>
          <cell r="M1638">
            <v>4400.68</v>
          </cell>
        </row>
        <row r="1639">
          <cell r="A1639" t="str">
            <v>O&amp;M</v>
          </cell>
          <cell r="B1639" t="str">
            <v>Tzimorangas,John G</v>
          </cell>
          <cell r="C1639">
            <v>16790</v>
          </cell>
          <cell r="D1639" t="str">
            <v>16790</v>
          </cell>
          <cell r="E1639" t="str">
            <v>Station Operations Distribution South</v>
          </cell>
          <cell r="F1639" t="str">
            <v>Electric Operations</v>
          </cell>
          <cell r="G1639" t="str">
            <v>Sub Station Operations Southern Div</v>
          </cell>
          <cell r="H1639" t="str">
            <v>120</v>
          </cell>
          <cell r="I1639" t="str">
            <v>MT</v>
          </cell>
          <cell r="K1639">
            <v>10170</v>
          </cell>
          <cell r="M1639">
            <v>41693.300000000003</v>
          </cell>
        </row>
        <row r="1640">
          <cell r="A1640" t="str">
            <v>O&amp;M</v>
          </cell>
          <cell r="B1640" t="str">
            <v>Tzimorangas,John G</v>
          </cell>
          <cell r="C1640">
            <v>16790</v>
          </cell>
          <cell r="D1640" t="str">
            <v>16790</v>
          </cell>
          <cell r="E1640" t="str">
            <v>Sub Station Operations Southern Div</v>
          </cell>
          <cell r="F1640" t="str">
            <v>Electric Operations</v>
          </cell>
          <cell r="G1640" t="str">
            <v>Sub Station Operations Southern Div</v>
          </cell>
          <cell r="H1640" t="str">
            <v>120</v>
          </cell>
          <cell r="I1640" t="str">
            <v>MT</v>
          </cell>
          <cell r="L1640">
            <v>37.200000000000003</v>
          </cell>
          <cell r="M1640">
            <v>3723802.62</v>
          </cell>
        </row>
        <row r="1641">
          <cell r="A1641" t="str">
            <v>O&amp;M</v>
          </cell>
          <cell r="B1641" t="str">
            <v>Tzimorangas,John G</v>
          </cell>
          <cell r="C1641">
            <v>16790</v>
          </cell>
          <cell r="D1641" t="str">
            <v>16790</v>
          </cell>
          <cell r="E1641" t="str">
            <v>Station Operations Distribution South</v>
          </cell>
          <cell r="F1641" t="str">
            <v>Electric Operations</v>
          </cell>
          <cell r="G1641" t="str">
            <v>Sub Station Operations Southern Div</v>
          </cell>
          <cell r="H1641" t="str">
            <v>120</v>
          </cell>
          <cell r="I1641" t="str">
            <v>OT</v>
          </cell>
          <cell r="K1641">
            <v>0</v>
          </cell>
        </row>
        <row r="1642">
          <cell r="A1642" t="str">
            <v>O&amp;M</v>
          </cell>
          <cell r="B1642" t="str">
            <v>Tzimorangas,John G</v>
          </cell>
          <cell r="C1642">
            <v>16790</v>
          </cell>
          <cell r="D1642" t="str">
            <v>16790</v>
          </cell>
          <cell r="E1642" t="str">
            <v>Sub Station Operations Southern Div</v>
          </cell>
          <cell r="F1642" t="str">
            <v>Electric Operations</v>
          </cell>
          <cell r="G1642" t="str">
            <v>Sub Station Operations Southern Div</v>
          </cell>
          <cell r="H1642" t="str">
            <v>120</v>
          </cell>
          <cell r="I1642" t="str">
            <v>OT</v>
          </cell>
          <cell r="L1642">
            <v>-17823.7</v>
          </cell>
        </row>
        <row r="1643">
          <cell r="A1643" t="str">
            <v>O&amp;M</v>
          </cell>
          <cell r="B1643" t="str">
            <v>Tzimorangas,John G</v>
          </cell>
          <cell r="C1643">
            <v>16790</v>
          </cell>
          <cell r="D1643" t="str">
            <v>16790</v>
          </cell>
          <cell r="E1643" t="str">
            <v>Station Operations Distribution South</v>
          </cell>
          <cell r="F1643" t="str">
            <v>Electric Operations</v>
          </cell>
          <cell r="G1643" t="str">
            <v>Sub Station Operations Southern Div</v>
          </cell>
          <cell r="H1643" t="str">
            <v>120</v>
          </cell>
          <cell r="I1643" t="str">
            <v>TT</v>
          </cell>
          <cell r="K1643">
            <v>102.75</v>
          </cell>
        </row>
        <row r="1644">
          <cell r="A1644" t="str">
            <v>O&amp;M</v>
          </cell>
          <cell r="B1644" t="str">
            <v>Tzimorangas,John G</v>
          </cell>
          <cell r="C1644">
            <v>16790</v>
          </cell>
          <cell r="D1644" t="str">
            <v>16790</v>
          </cell>
          <cell r="E1644" t="str">
            <v>Sub Station Operations Southern Div</v>
          </cell>
          <cell r="F1644" t="str">
            <v>Electric Operations</v>
          </cell>
          <cell r="G1644" t="str">
            <v>Sub Station Operations Southern Div</v>
          </cell>
          <cell r="H1644" t="str">
            <v>120</v>
          </cell>
          <cell r="I1644" t="str">
            <v>TT</v>
          </cell>
          <cell r="L1644">
            <v>6166.4</v>
          </cell>
        </row>
        <row r="1645">
          <cell r="A1645" t="str">
            <v>O&amp;M</v>
          </cell>
          <cell r="B1645" t="str">
            <v>Driscoll,Daniel C</v>
          </cell>
          <cell r="C1645">
            <v>16795</v>
          </cell>
          <cell r="D1645" t="str">
            <v>16795</v>
          </cell>
          <cell r="E1645" t="str">
            <v>Customer Operations Waltham</v>
          </cell>
          <cell r="F1645" t="str">
            <v>Electric Operations</v>
          </cell>
          <cell r="G1645" t="str">
            <v>Elect Maint &amp; Constr Waltham</v>
          </cell>
          <cell r="H1645" t="str">
            <v>120</v>
          </cell>
          <cell r="I1645" t="str">
            <v>BT</v>
          </cell>
          <cell r="J1645">
            <v>604047.67000000004</v>
          </cell>
          <cell r="K1645">
            <v>921047.17</v>
          </cell>
          <cell r="M1645">
            <v>2637.92</v>
          </cell>
        </row>
        <row r="1646">
          <cell r="A1646" t="str">
            <v>O&amp;M</v>
          </cell>
          <cell r="B1646" t="str">
            <v>Driscoll,Daniel C</v>
          </cell>
          <cell r="C1646">
            <v>16795</v>
          </cell>
          <cell r="D1646" t="str">
            <v>16795</v>
          </cell>
          <cell r="E1646" t="str">
            <v>Elect Maint &amp; Constr Waltham</v>
          </cell>
          <cell r="F1646" t="str">
            <v>Electric Operations</v>
          </cell>
          <cell r="G1646" t="str">
            <v>Elect Maint &amp; Constr Waltham</v>
          </cell>
          <cell r="H1646" t="str">
            <v>120</v>
          </cell>
          <cell r="I1646" t="str">
            <v>BT</v>
          </cell>
          <cell r="L1646">
            <v>919132.27</v>
          </cell>
        </row>
        <row r="1647">
          <cell r="A1647" t="str">
            <v>CAP</v>
          </cell>
          <cell r="B1647" t="str">
            <v>Driscoll,Daniel C</v>
          </cell>
          <cell r="C1647">
            <v>16795</v>
          </cell>
          <cell r="D1647" t="str">
            <v>16795</v>
          </cell>
          <cell r="E1647" t="str">
            <v>Customer Operations Waltham</v>
          </cell>
          <cell r="F1647" t="str">
            <v>Electric Operations</v>
          </cell>
          <cell r="G1647" t="str">
            <v>Elect Maint &amp; Constr Waltham</v>
          </cell>
          <cell r="H1647" t="str">
            <v>120</v>
          </cell>
          <cell r="I1647" t="str">
            <v>CB</v>
          </cell>
          <cell r="J1647">
            <v>456283.35</v>
          </cell>
          <cell r="M1647">
            <v>-481.12</v>
          </cell>
        </row>
        <row r="1648">
          <cell r="A1648" t="str">
            <v>CAP</v>
          </cell>
          <cell r="B1648" t="str">
            <v>Driscoll,Daniel C</v>
          </cell>
          <cell r="C1648">
            <v>16795</v>
          </cell>
          <cell r="D1648" t="str">
            <v>16795</v>
          </cell>
          <cell r="E1648" t="str">
            <v>Dist Operations Waltham</v>
          </cell>
          <cell r="F1648" t="str">
            <v>Electric Operations</v>
          </cell>
          <cell r="G1648" t="str">
            <v>Elect Maint &amp; Constr Waltham</v>
          </cell>
          <cell r="H1648" t="str">
            <v>120</v>
          </cell>
          <cell r="I1648" t="str">
            <v>CB</v>
          </cell>
          <cell r="K1648">
            <v>873006.05</v>
          </cell>
          <cell r="M1648">
            <v>247.9</v>
          </cell>
        </row>
        <row r="1649">
          <cell r="A1649" t="str">
            <v>CAP</v>
          </cell>
          <cell r="B1649" t="str">
            <v>Driscoll,Daniel C</v>
          </cell>
          <cell r="C1649">
            <v>16795</v>
          </cell>
          <cell r="D1649" t="str">
            <v>16795</v>
          </cell>
          <cell r="E1649" t="str">
            <v>Elect Maint &amp; Constr Waltham</v>
          </cell>
          <cell r="F1649" t="str">
            <v>Electric Operations</v>
          </cell>
          <cell r="G1649" t="str">
            <v>Elect Maint &amp; Constr Waltham</v>
          </cell>
          <cell r="H1649" t="str">
            <v>120</v>
          </cell>
          <cell r="I1649" t="str">
            <v>CB</v>
          </cell>
          <cell r="L1649">
            <v>802232.21</v>
          </cell>
          <cell r="M1649">
            <v>767003.79</v>
          </cell>
        </row>
        <row r="1650">
          <cell r="A1650" t="str">
            <v>CAP</v>
          </cell>
          <cell r="B1650" t="str">
            <v>Driscoll,Daniel C</v>
          </cell>
          <cell r="C1650">
            <v>16795</v>
          </cell>
          <cell r="D1650" t="str">
            <v>16795</v>
          </cell>
          <cell r="E1650" t="str">
            <v>Customer Operations Waltham</v>
          </cell>
          <cell r="F1650" t="str">
            <v>Electric Operations</v>
          </cell>
          <cell r="G1650" t="str">
            <v>Elect Maint &amp; Constr Waltham</v>
          </cell>
          <cell r="H1650" t="str">
            <v>120</v>
          </cell>
          <cell r="I1650" t="str">
            <v>CI</v>
          </cell>
          <cell r="J1650">
            <v>512732.75</v>
          </cell>
          <cell r="M1650">
            <v>202886.52</v>
          </cell>
        </row>
        <row r="1651">
          <cell r="A1651" t="str">
            <v>CAP</v>
          </cell>
          <cell r="B1651" t="str">
            <v>Driscoll,Daniel C</v>
          </cell>
          <cell r="C1651">
            <v>16795</v>
          </cell>
          <cell r="D1651" t="str">
            <v>16795</v>
          </cell>
          <cell r="E1651" t="str">
            <v>Dist Operations Waltham</v>
          </cell>
          <cell r="F1651" t="str">
            <v>Electric Operations</v>
          </cell>
          <cell r="G1651" t="str">
            <v>Elect Maint &amp; Constr Waltham</v>
          </cell>
          <cell r="H1651" t="str">
            <v>120</v>
          </cell>
          <cell r="I1651" t="str">
            <v>CI</v>
          </cell>
          <cell r="K1651">
            <v>2496961.75</v>
          </cell>
          <cell r="M1651">
            <v>500841.77</v>
          </cell>
        </row>
        <row r="1652">
          <cell r="A1652" t="str">
            <v>CAP</v>
          </cell>
          <cell r="B1652" t="str">
            <v>Driscoll,Daniel C</v>
          </cell>
          <cell r="C1652">
            <v>16795</v>
          </cell>
          <cell r="D1652" t="str">
            <v>16795</v>
          </cell>
          <cell r="E1652" t="str">
            <v>Elect Maint &amp; Constr Waltham</v>
          </cell>
          <cell r="F1652" t="str">
            <v>Electric Operations</v>
          </cell>
          <cell r="G1652" t="str">
            <v>Elect Maint &amp; Constr Waltham</v>
          </cell>
          <cell r="H1652" t="str">
            <v>120</v>
          </cell>
          <cell r="I1652" t="str">
            <v>CI</v>
          </cell>
          <cell r="L1652">
            <v>2186664.73</v>
          </cell>
          <cell r="M1652">
            <v>-221325.88</v>
          </cell>
        </row>
        <row r="1653">
          <cell r="A1653" t="str">
            <v>CAP</v>
          </cell>
          <cell r="B1653" t="str">
            <v>Driscoll,Daniel C</v>
          </cell>
          <cell r="C1653">
            <v>16795</v>
          </cell>
          <cell r="D1653" t="str">
            <v>16795</v>
          </cell>
          <cell r="E1653" t="str">
            <v>Customer Operations Waltham</v>
          </cell>
          <cell r="F1653" t="str">
            <v>Electric Operations</v>
          </cell>
          <cell r="G1653" t="str">
            <v>Elect Maint &amp; Constr Waltham</v>
          </cell>
          <cell r="H1653" t="str">
            <v>120</v>
          </cell>
          <cell r="I1653" t="str">
            <v>CL</v>
          </cell>
          <cell r="J1653">
            <v>1044251.44</v>
          </cell>
        </row>
        <row r="1654">
          <cell r="A1654" t="str">
            <v>CAP</v>
          </cell>
          <cell r="B1654" t="str">
            <v>Driscoll,Daniel C</v>
          </cell>
          <cell r="C1654">
            <v>16795</v>
          </cell>
          <cell r="D1654" t="str">
            <v>16795</v>
          </cell>
          <cell r="E1654" t="str">
            <v>Dist Operations Waltham</v>
          </cell>
          <cell r="F1654" t="str">
            <v>Electric Operations</v>
          </cell>
          <cell r="G1654" t="str">
            <v>Elect Maint &amp; Constr Waltham</v>
          </cell>
          <cell r="H1654" t="str">
            <v>120</v>
          </cell>
          <cell r="I1654" t="str">
            <v>CL</v>
          </cell>
          <cell r="K1654">
            <v>2016870.05</v>
          </cell>
        </row>
        <row r="1655">
          <cell r="A1655" t="str">
            <v>CAP</v>
          </cell>
          <cell r="B1655" t="str">
            <v>Driscoll,Daniel C</v>
          </cell>
          <cell r="C1655">
            <v>16795</v>
          </cell>
          <cell r="D1655" t="str">
            <v>16795</v>
          </cell>
          <cell r="E1655" t="str">
            <v>Elect Maint &amp; Constr Waltham</v>
          </cell>
          <cell r="F1655" t="str">
            <v>Electric Operations</v>
          </cell>
          <cell r="G1655" t="str">
            <v>Elect Maint &amp; Constr Waltham</v>
          </cell>
          <cell r="H1655" t="str">
            <v>120</v>
          </cell>
          <cell r="I1655" t="str">
            <v>CL</v>
          </cell>
          <cell r="L1655">
            <v>1827950.09</v>
          </cell>
          <cell r="M1655">
            <v>-167.93</v>
          </cell>
        </row>
        <row r="1656">
          <cell r="A1656" t="str">
            <v>CAP</v>
          </cell>
          <cell r="B1656" t="str">
            <v>Driscoll,Daniel C</v>
          </cell>
          <cell r="C1656">
            <v>16795</v>
          </cell>
          <cell r="D1656" t="str">
            <v>16795</v>
          </cell>
          <cell r="E1656" t="str">
            <v>Customer Operations Waltham</v>
          </cell>
          <cell r="F1656" t="str">
            <v>Electric Operations</v>
          </cell>
          <cell r="G1656" t="str">
            <v>Elect Maint &amp; Constr Waltham</v>
          </cell>
          <cell r="H1656" t="str">
            <v>120</v>
          </cell>
          <cell r="I1656" t="str">
            <v>CM</v>
          </cell>
          <cell r="J1656">
            <v>1593184.97</v>
          </cell>
        </row>
        <row r="1657">
          <cell r="A1657" t="str">
            <v>CAP</v>
          </cell>
          <cell r="B1657" t="str">
            <v>Driscoll,Daniel C</v>
          </cell>
          <cell r="C1657">
            <v>16795</v>
          </cell>
          <cell r="D1657" t="str">
            <v>16795</v>
          </cell>
          <cell r="E1657" t="str">
            <v>Dist Operations Waltham</v>
          </cell>
          <cell r="F1657" t="str">
            <v>Electric Operations</v>
          </cell>
          <cell r="G1657" t="str">
            <v>Elect Maint &amp; Constr Waltham</v>
          </cell>
          <cell r="H1657" t="str">
            <v>120</v>
          </cell>
          <cell r="I1657" t="str">
            <v>CM</v>
          </cell>
          <cell r="K1657">
            <v>3081229.59</v>
          </cell>
        </row>
        <row r="1658">
          <cell r="A1658" t="str">
            <v>CAP</v>
          </cell>
          <cell r="B1658" t="str">
            <v>Driscoll,Daniel C</v>
          </cell>
          <cell r="C1658">
            <v>16795</v>
          </cell>
          <cell r="D1658" t="str">
            <v>16795</v>
          </cell>
          <cell r="E1658" t="str">
            <v>Elect Maint &amp; Constr Waltham</v>
          </cell>
          <cell r="F1658" t="str">
            <v>Electric Operations</v>
          </cell>
          <cell r="G1658" t="str">
            <v>Elect Maint &amp; Constr Waltham</v>
          </cell>
          <cell r="H1658" t="str">
            <v>120</v>
          </cell>
          <cell r="I1658" t="str">
            <v>CM</v>
          </cell>
          <cell r="L1658">
            <v>3689329.5</v>
          </cell>
        </row>
        <row r="1659">
          <cell r="A1659" t="str">
            <v>CAP</v>
          </cell>
          <cell r="B1659" t="str">
            <v>Driscoll,Daniel C</v>
          </cell>
          <cell r="C1659">
            <v>16795</v>
          </cell>
          <cell r="D1659" t="str">
            <v>16795</v>
          </cell>
          <cell r="E1659" t="str">
            <v>Customer Operations Waltham</v>
          </cell>
          <cell r="F1659" t="str">
            <v>Electric Operations</v>
          </cell>
          <cell r="G1659" t="str">
            <v>Elect Maint &amp; Constr Waltham</v>
          </cell>
          <cell r="H1659" t="str">
            <v>120</v>
          </cell>
          <cell r="I1659" t="str">
            <v>CO</v>
          </cell>
          <cell r="J1659">
            <v>-1490503.33</v>
          </cell>
        </row>
        <row r="1660">
          <cell r="A1660" t="str">
            <v>CAP</v>
          </cell>
          <cell r="B1660" t="str">
            <v>Driscoll,Daniel C</v>
          </cell>
          <cell r="C1660">
            <v>16795</v>
          </cell>
          <cell r="D1660" t="str">
            <v>16795</v>
          </cell>
          <cell r="E1660" t="str">
            <v>Dist Operations Waltham</v>
          </cell>
          <cell r="F1660" t="str">
            <v>Electric Operations</v>
          </cell>
          <cell r="G1660" t="str">
            <v>Elect Maint &amp; Constr Waltham</v>
          </cell>
          <cell r="H1660" t="str">
            <v>120</v>
          </cell>
          <cell r="I1660" t="str">
            <v>CO</v>
          </cell>
          <cell r="K1660">
            <v>-1188257.81</v>
          </cell>
        </row>
        <row r="1661">
          <cell r="A1661" t="str">
            <v>CAP</v>
          </cell>
          <cell r="B1661" t="str">
            <v>Driscoll,Daniel C</v>
          </cell>
          <cell r="C1661">
            <v>16795</v>
          </cell>
          <cell r="D1661" t="str">
            <v>16795</v>
          </cell>
          <cell r="E1661" t="str">
            <v>Elect Maint &amp; Constr Waltham</v>
          </cell>
          <cell r="F1661" t="str">
            <v>Electric Operations</v>
          </cell>
          <cell r="G1661" t="str">
            <v>Elect Maint &amp; Constr Waltham</v>
          </cell>
          <cell r="H1661" t="str">
            <v>120</v>
          </cell>
          <cell r="I1661" t="str">
            <v>CO</v>
          </cell>
          <cell r="L1661">
            <v>-758375.52</v>
          </cell>
          <cell r="M1661">
            <v>1925.42</v>
          </cell>
        </row>
        <row r="1662">
          <cell r="A1662" t="str">
            <v>CAP</v>
          </cell>
          <cell r="B1662" t="str">
            <v>Driscoll,Daniel C</v>
          </cell>
          <cell r="C1662">
            <v>16795</v>
          </cell>
          <cell r="D1662" t="str">
            <v>16795</v>
          </cell>
          <cell r="E1662" t="str">
            <v>Customer Operations Waltham</v>
          </cell>
          <cell r="F1662" t="str">
            <v>Electric Operations</v>
          </cell>
          <cell r="G1662" t="str">
            <v>Elect Maint &amp; Constr Waltham</v>
          </cell>
          <cell r="H1662" t="str">
            <v>120</v>
          </cell>
          <cell r="I1662" t="str">
            <v>CT</v>
          </cell>
          <cell r="J1662">
            <v>440941.51</v>
          </cell>
        </row>
        <row r="1663">
          <cell r="A1663" t="str">
            <v>CAP</v>
          </cell>
          <cell r="B1663" t="str">
            <v>Driscoll,Daniel C</v>
          </cell>
          <cell r="C1663">
            <v>16795</v>
          </cell>
          <cell r="D1663" t="str">
            <v>16795</v>
          </cell>
          <cell r="E1663" t="str">
            <v>Dist Operations Waltham</v>
          </cell>
          <cell r="F1663" t="str">
            <v>Electric Operations</v>
          </cell>
          <cell r="G1663" t="str">
            <v>Elect Maint &amp; Constr Waltham</v>
          </cell>
          <cell r="H1663" t="str">
            <v>120</v>
          </cell>
          <cell r="I1663" t="str">
            <v>CT</v>
          </cell>
          <cell r="K1663">
            <v>1003429.9</v>
          </cell>
        </row>
        <row r="1664">
          <cell r="A1664" t="str">
            <v>CAP</v>
          </cell>
          <cell r="B1664" t="str">
            <v>Driscoll,Daniel C</v>
          </cell>
          <cell r="C1664">
            <v>16795</v>
          </cell>
          <cell r="D1664" t="str">
            <v>16795</v>
          </cell>
          <cell r="E1664" t="str">
            <v>Elect Maint &amp; Constr Waltham</v>
          </cell>
          <cell r="F1664" t="str">
            <v>Electric Operations</v>
          </cell>
          <cell r="G1664" t="str">
            <v>Elect Maint &amp; Constr Waltham</v>
          </cell>
          <cell r="H1664" t="str">
            <v>120</v>
          </cell>
          <cell r="I1664" t="str">
            <v>CT</v>
          </cell>
          <cell r="L1664">
            <v>1376350.27</v>
          </cell>
        </row>
        <row r="1665">
          <cell r="A1665" t="str">
            <v>O&amp;M</v>
          </cell>
          <cell r="B1665" t="str">
            <v>Driscoll,Daniel C</v>
          </cell>
          <cell r="C1665">
            <v>16795</v>
          </cell>
          <cell r="D1665" t="str">
            <v>16795</v>
          </cell>
          <cell r="E1665" t="str">
            <v>Customer Operations Waltham</v>
          </cell>
          <cell r="F1665" t="str">
            <v>Electric Operations</v>
          </cell>
          <cell r="G1665" t="str">
            <v>Elect Maint &amp; Constr Waltham</v>
          </cell>
          <cell r="H1665" t="str">
            <v>120</v>
          </cell>
          <cell r="I1665" t="str">
            <v>IT</v>
          </cell>
          <cell r="J1665">
            <v>157739.01999999999</v>
          </cell>
          <cell r="K1665">
            <v>633989.43000000005</v>
          </cell>
          <cell r="M1665">
            <v>2340.34</v>
          </cell>
        </row>
        <row r="1666">
          <cell r="A1666" t="str">
            <v>O&amp;M</v>
          </cell>
          <cell r="B1666" t="str">
            <v>Driscoll,Daniel C</v>
          </cell>
          <cell r="C1666">
            <v>16795</v>
          </cell>
          <cell r="D1666" t="str">
            <v>16795</v>
          </cell>
          <cell r="E1666" t="str">
            <v>Elect Maint &amp; Constr Waltham</v>
          </cell>
          <cell r="F1666" t="str">
            <v>Electric Operations</v>
          </cell>
          <cell r="G1666" t="str">
            <v>Elect Maint &amp; Constr Waltham</v>
          </cell>
          <cell r="H1666" t="str">
            <v>120</v>
          </cell>
          <cell r="I1666" t="str">
            <v>IT</v>
          </cell>
          <cell r="L1666">
            <v>658885.34</v>
          </cell>
        </row>
        <row r="1667">
          <cell r="A1667" t="str">
            <v>O&amp;M</v>
          </cell>
          <cell r="B1667" t="str">
            <v>Driscoll,Daniel C</v>
          </cell>
          <cell r="C1667">
            <v>16795</v>
          </cell>
          <cell r="D1667" t="str">
            <v>16795</v>
          </cell>
          <cell r="E1667" t="str">
            <v>Customer Operations Waltham</v>
          </cell>
          <cell r="F1667" t="str">
            <v>Electric Operations</v>
          </cell>
          <cell r="G1667" t="str">
            <v>Elect Maint &amp; Constr Waltham</v>
          </cell>
          <cell r="H1667" t="str">
            <v>120</v>
          </cell>
          <cell r="I1667" t="str">
            <v>LT</v>
          </cell>
          <cell r="J1667">
            <v>1685399.4</v>
          </cell>
          <cell r="K1667">
            <v>2644222.2999999998</v>
          </cell>
        </row>
        <row r="1668">
          <cell r="A1668" t="str">
            <v>O&amp;M</v>
          </cell>
          <cell r="B1668" t="str">
            <v>Driscoll,Daniel C</v>
          </cell>
          <cell r="C1668">
            <v>16795</v>
          </cell>
          <cell r="D1668" t="str">
            <v>16795</v>
          </cell>
          <cell r="E1668" t="str">
            <v>Elect Maint &amp; Constr Waltham</v>
          </cell>
          <cell r="F1668" t="str">
            <v>Electric Operations</v>
          </cell>
          <cell r="G1668" t="str">
            <v>Elect Maint &amp; Constr Waltham</v>
          </cell>
          <cell r="H1668" t="str">
            <v>120</v>
          </cell>
          <cell r="I1668" t="str">
            <v>LT</v>
          </cell>
          <cell r="L1668">
            <v>2610190.04</v>
          </cell>
        </row>
        <row r="1669">
          <cell r="A1669" t="str">
            <v>O&amp;M</v>
          </cell>
          <cell r="B1669" t="str">
            <v>Driscoll,Daniel C</v>
          </cell>
          <cell r="C1669">
            <v>16795</v>
          </cell>
          <cell r="D1669" t="str">
            <v>16795</v>
          </cell>
          <cell r="E1669" t="str">
            <v>Customer Operations Waltham</v>
          </cell>
          <cell r="F1669" t="str">
            <v>Electric Operations</v>
          </cell>
          <cell r="G1669" t="str">
            <v>Elect Maint &amp; Constr Waltham</v>
          </cell>
          <cell r="H1669" t="str">
            <v>120</v>
          </cell>
          <cell r="I1669" t="str">
            <v>MT</v>
          </cell>
          <cell r="J1669">
            <v>98583.59</v>
          </cell>
          <cell r="K1669">
            <v>440776.63</v>
          </cell>
          <cell r="M1669">
            <v>57122.96</v>
          </cell>
        </row>
        <row r="1670">
          <cell r="A1670" t="str">
            <v>O&amp;M</v>
          </cell>
          <cell r="B1670" t="str">
            <v>Driscoll,Daniel C</v>
          </cell>
          <cell r="C1670">
            <v>16795</v>
          </cell>
          <cell r="D1670" t="str">
            <v>16795</v>
          </cell>
          <cell r="E1670" t="str">
            <v>Elect Maint &amp; Constr Waltham</v>
          </cell>
          <cell r="F1670" t="str">
            <v>Electric Operations</v>
          </cell>
          <cell r="G1670" t="str">
            <v>Elect Maint &amp; Constr Waltham</v>
          </cell>
          <cell r="H1670" t="str">
            <v>120</v>
          </cell>
          <cell r="I1670" t="str">
            <v>MT</v>
          </cell>
          <cell r="L1670">
            <v>661667.93999999994</v>
          </cell>
          <cell r="M1670">
            <v>146.36000000000001</v>
          </cell>
        </row>
        <row r="1671">
          <cell r="A1671" t="str">
            <v>O&amp;M</v>
          </cell>
          <cell r="B1671" t="str">
            <v>Driscoll,Daniel C</v>
          </cell>
          <cell r="C1671">
            <v>16795</v>
          </cell>
          <cell r="D1671" t="str">
            <v>16795</v>
          </cell>
          <cell r="E1671" t="str">
            <v>Customer Operations Waltham</v>
          </cell>
          <cell r="F1671" t="str">
            <v>Electric Operations</v>
          </cell>
          <cell r="G1671" t="str">
            <v>Elect Maint &amp; Constr Waltham</v>
          </cell>
          <cell r="H1671" t="str">
            <v>120</v>
          </cell>
          <cell r="I1671" t="str">
            <v>OT</v>
          </cell>
          <cell r="J1671">
            <v>859120.56</v>
          </cell>
          <cell r="K1671">
            <v>676871.22</v>
          </cell>
        </row>
        <row r="1672">
          <cell r="A1672" t="str">
            <v>O&amp;M</v>
          </cell>
          <cell r="B1672" t="str">
            <v>Driscoll,Daniel C</v>
          </cell>
          <cell r="C1672">
            <v>16795</v>
          </cell>
          <cell r="D1672" t="str">
            <v>16795</v>
          </cell>
          <cell r="E1672" t="str">
            <v>Elect Maint &amp; Constr Waltham</v>
          </cell>
          <cell r="F1672" t="str">
            <v>Electric Operations</v>
          </cell>
          <cell r="G1672" t="str">
            <v>Elect Maint &amp; Constr Waltham</v>
          </cell>
          <cell r="H1672" t="str">
            <v>120</v>
          </cell>
          <cell r="I1672" t="str">
            <v>OT</v>
          </cell>
          <cell r="L1672">
            <v>698458.99</v>
          </cell>
        </row>
        <row r="1673">
          <cell r="A1673" t="str">
            <v>O&amp;M</v>
          </cell>
          <cell r="B1673" t="str">
            <v>Driscoll,Daniel C</v>
          </cell>
          <cell r="C1673">
            <v>16795</v>
          </cell>
          <cell r="D1673" t="str">
            <v>16795</v>
          </cell>
          <cell r="E1673" t="str">
            <v>Customer Operations Waltham</v>
          </cell>
          <cell r="F1673" t="str">
            <v>Electric Operations</v>
          </cell>
          <cell r="G1673" t="str">
            <v>Elect Maint &amp; Constr Waltham</v>
          </cell>
          <cell r="H1673" t="str">
            <v>120</v>
          </cell>
          <cell r="I1673" t="str">
            <v>TT</v>
          </cell>
          <cell r="J1673">
            <v>93784.67</v>
          </cell>
          <cell r="K1673">
            <v>857268.25</v>
          </cell>
          <cell r="M1673">
            <v>2101852.37</v>
          </cell>
        </row>
        <row r="1674">
          <cell r="A1674" t="str">
            <v>O&amp;M</v>
          </cell>
          <cell r="B1674" t="str">
            <v>Driscoll,Daniel C</v>
          </cell>
          <cell r="C1674">
            <v>16795</v>
          </cell>
          <cell r="D1674" t="str">
            <v>16795</v>
          </cell>
          <cell r="E1674" t="str">
            <v>Elect Maint &amp; Constr Waltham</v>
          </cell>
          <cell r="F1674" t="str">
            <v>Electric Operations</v>
          </cell>
          <cell r="G1674" t="str">
            <v>Elect Maint &amp; Constr Waltham</v>
          </cell>
          <cell r="H1674" t="str">
            <v>120</v>
          </cell>
          <cell r="I1674" t="str">
            <v>TT</v>
          </cell>
          <cell r="L1674">
            <v>682506</v>
          </cell>
          <cell r="M1674">
            <v>1597614.12</v>
          </cell>
        </row>
        <row r="1675">
          <cell r="A1675" t="str">
            <v>O&amp;M</v>
          </cell>
          <cell r="C1675">
            <v>16800</v>
          </cell>
          <cell r="D1675" t="str">
            <v>16800</v>
          </cell>
          <cell r="E1675" t="str">
            <v>H6 - CONSTRUCTION AND SERVICES MASTER PROCESSXXX</v>
          </cell>
          <cell r="H1675" t="str">
            <v>120</v>
          </cell>
          <cell r="I1675" t="str">
            <v>BT</v>
          </cell>
          <cell r="J1675">
            <v>987.01</v>
          </cell>
          <cell r="M1675">
            <v>848.09</v>
          </cell>
        </row>
        <row r="1676">
          <cell r="A1676" t="str">
            <v>O&amp;M</v>
          </cell>
          <cell r="C1676">
            <v>16800</v>
          </cell>
          <cell r="D1676" t="str">
            <v>16800</v>
          </cell>
          <cell r="E1676" t="str">
            <v>H6 - CONSTRUCTION AND SERVICES MASTER PROCESSXXX</v>
          </cell>
          <cell r="H1676" t="str">
            <v>120</v>
          </cell>
          <cell r="I1676" t="str">
            <v>IT</v>
          </cell>
          <cell r="J1676">
            <v>-466.87</v>
          </cell>
          <cell r="K1676">
            <v>1.37</v>
          </cell>
          <cell r="M1676">
            <v>0</v>
          </cell>
        </row>
        <row r="1677">
          <cell r="A1677" t="str">
            <v>O&amp;M</v>
          </cell>
          <cell r="C1677">
            <v>16800</v>
          </cell>
          <cell r="D1677" t="str">
            <v>16800</v>
          </cell>
          <cell r="E1677" t="str">
            <v>H6 - CONSTRUCTION AND SERVICES MASTER PROCESSXXX</v>
          </cell>
          <cell r="H1677" t="str">
            <v>120</v>
          </cell>
          <cell r="I1677" t="str">
            <v>LT</v>
          </cell>
          <cell r="J1677">
            <v>14830.06</v>
          </cell>
          <cell r="M1677">
            <v>15587.37</v>
          </cell>
        </row>
        <row r="1678">
          <cell r="A1678" t="str">
            <v>O&amp;M</v>
          </cell>
          <cell r="C1678">
            <v>16800</v>
          </cell>
          <cell r="D1678" t="str">
            <v>16800</v>
          </cell>
          <cell r="E1678" t="str">
            <v>H6 - CONSTRUCTION AND SERVICES MASTER PROCESSXXX</v>
          </cell>
          <cell r="H1678" t="str">
            <v>120</v>
          </cell>
          <cell r="I1678" t="str">
            <v>MT</v>
          </cell>
          <cell r="J1678">
            <v>3</v>
          </cell>
          <cell r="M1678">
            <v>4490.6099999999997</v>
          </cell>
        </row>
        <row r="1679">
          <cell r="A1679" t="str">
            <v>O&amp;M</v>
          </cell>
          <cell r="C1679">
            <v>16800</v>
          </cell>
          <cell r="D1679" t="str">
            <v>16800</v>
          </cell>
          <cell r="E1679" t="str">
            <v>H6 - CONSTRUCTION AND SERVICES MASTER PROCESSXXX</v>
          </cell>
          <cell r="H1679" t="str">
            <v>120</v>
          </cell>
          <cell r="I1679" t="str">
            <v>OT</v>
          </cell>
          <cell r="J1679">
            <v>-102480.43</v>
          </cell>
          <cell r="K1679">
            <v>0</v>
          </cell>
        </row>
        <row r="1680">
          <cell r="A1680" t="str">
            <v>O&amp;M</v>
          </cell>
          <cell r="C1680">
            <v>16810</v>
          </cell>
          <cell r="D1680" t="str">
            <v>16810</v>
          </cell>
          <cell r="E1680" t="str">
            <v>W1 - CONSTRUCTION WORKFORCE - ED 1XXX</v>
          </cell>
          <cell r="H1680" t="str">
            <v>120</v>
          </cell>
          <cell r="I1680" t="str">
            <v>BT</v>
          </cell>
          <cell r="J1680">
            <v>47994.559999999998</v>
          </cell>
          <cell r="K1680">
            <v>5581.31</v>
          </cell>
        </row>
        <row r="1681">
          <cell r="A1681" t="str">
            <v>CAP</v>
          </cell>
          <cell r="C1681">
            <v>16810</v>
          </cell>
          <cell r="D1681" t="str">
            <v>16810</v>
          </cell>
          <cell r="E1681" t="str">
            <v>W1 - CONSTRUCTION WORKFORCE - ED 1XXX</v>
          </cell>
          <cell r="H1681" t="str">
            <v>120</v>
          </cell>
          <cell r="I1681" t="str">
            <v>CB</v>
          </cell>
          <cell r="J1681">
            <v>26752.32</v>
          </cell>
          <cell r="K1681">
            <v>476.65</v>
          </cell>
          <cell r="M1681">
            <v>2116496.91</v>
          </cell>
        </row>
        <row r="1682">
          <cell r="A1682" t="str">
            <v>CAP</v>
          </cell>
          <cell r="C1682">
            <v>16810</v>
          </cell>
          <cell r="D1682" t="str">
            <v>16810</v>
          </cell>
          <cell r="E1682" t="str">
            <v>W1 - CONSTRUCTION WORKFORCE - ED 1XXX</v>
          </cell>
          <cell r="H1682" t="str">
            <v>120</v>
          </cell>
          <cell r="I1682" t="str">
            <v>CI</v>
          </cell>
          <cell r="J1682">
            <v>74319.28</v>
          </cell>
          <cell r="K1682">
            <v>-1029.43</v>
          </cell>
          <cell r="M1682">
            <v>26527.52</v>
          </cell>
        </row>
        <row r="1683">
          <cell r="A1683" t="str">
            <v>CAP</v>
          </cell>
          <cell r="C1683">
            <v>16810</v>
          </cell>
          <cell r="D1683" t="str">
            <v>16810</v>
          </cell>
          <cell r="E1683" t="str">
            <v>W1 - CONSTRUCTION WORKFORCE - ED 1XXX</v>
          </cell>
          <cell r="H1683" t="str">
            <v>120</v>
          </cell>
          <cell r="I1683" t="str">
            <v>CL</v>
          </cell>
          <cell r="J1683">
            <v>61564.75</v>
          </cell>
          <cell r="K1683">
            <v>1083.26</v>
          </cell>
        </row>
        <row r="1684">
          <cell r="A1684" t="str">
            <v>CAP</v>
          </cell>
          <cell r="C1684">
            <v>16810</v>
          </cell>
          <cell r="D1684" t="str">
            <v>16810</v>
          </cell>
          <cell r="E1684" t="str">
            <v>W1 - CONSTRUCTION WORKFORCE - ED 1XXX</v>
          </cell>
          <cell r="H1684" t="str">
            <v>120</v>
          </cell>
          <cell r="I1684" t="str">
            <v>CM</v>
          </cell>
          <cell r="J1684">
            <v>56169.599999999999</v>
          </cell>
          <cell r="K1684">
            <v>1589.79</v>
          </cell>
          <cell r="L1684">
            <v>3201.81</v>
          </cell>
        </row>
        <row r="1685">
          <cell r="A1685" t="str">
            <v>CAP</v>
          </cell>
          <cell r="C1685">
            <v>16810</v>
          </cell>
          <cell r="D1685" t="str">
            <v>16810</v>
          </cell>
          <cell r="E1685" t="str">
            <v>W1 - CONSTRUCTION WORKFORCE - ED 1XXX</v>
          </cell>
          <cell r="H1685" t="str">
            <v>120</v>
          </cell>
          <cell r="I1685" t="str">
            <v>CT</v>
          </cell>
          <cell r="J1685">
            <v>5924.25</v>
          </cell>
        </row>
        <row r="1686">
          <cell r="A1686" t="str">
            <v>O&amp;M</v>
          </cell>
          <cell r="C1686">
            <v>16810</v>
          </cell>
          <cell r="D1686" t="str">
            <v>16810</v>
          </cell>
          <cell r="E1686" t="str">
            <v>W1 - CONSTRUCTION WORKFORCE - ED 1XXX</v>
          </cell>
          <cell r="H1686" t="str">
            <v>120</v>
          </cell>
          <cell r="I1686" t="str">
            <v>IT</v>
          </cell>
          <cell r="J1686">
            <v>133776.44</v>
          </cell>
          <cell r="K1686">
            <v>-329422.7</v>
          </cell>
          <cell r="L1686">
            <v>396.62</v>
          </cell>
        </row>
        <row r="1687">
          <cell r="A1687" t="str">
            <v>O&amp;M</v>
          </cell>
          <cell r="C1687">
            <v>16810</v>
          </cell>
          <cell r="D1687" t="str">
            <v>16810</v>
          </cell>
          <cell r="E1687" t="str">
            <v>W1 - CONSTRUCTION WORKFORCE - ED 1XXX</v>
          </cell>
          <cell r="H1687" t="str">
            <v>120</v>
          </cell>
          <cell r="I1687" t="str">
            <v>LT</v>
          </cell>
          <cell r="J1687">
            <v>522922.62</v>
          </cell>
          <cell r="K1687">
            <v>1711.1</v>
          </cell>
          <cell r="M1687">
            <v>1705.71</v>
          </cell>
        </row>
        <row r="1688">
          <cell r="A1688" t="str">
            <v>O&amp;M</v>
          </cell>
          <cell r="C1688">
            <v>16810</v>
          </cell>
          <cell r="D1688" t="str">
            <v>16810</v>
          </cell>
          <cell r="E1688" t="str">
            <v>W1 - CONSTRUCTION WORKFORCE - ED 1XXX</v>
          </cell>
          <cell r="H1688" t="str">
            <v>120</v>
          </cell>
          <cell r="I1688" t="str">
            <v>MT</v>
          </cell>
          <cell r="J1688">
            <v>2820.14</v>
          </cell>
          <cell r="K1688">
            <v>780</v>
          </cell>
          <cell r="L1688">
            <v>194</v>
          </cell>
          <cell r="M1688">
            <v>21772.54</v>
          </cell>
        </row>
        <row r="1689">
          <cell r="A1689" t="str">
            <v>O&amp;M</v>
          </cell>
          <cell r="C1689">
            <v>16810</v>
          </cell>
          <cell r="D1689" t="str">
            <v>16810</v>
          </cell>
          <cell r="E1689" t="str">
            <v>W1 - CONSTRUCTION WORKFORCE - ED 1XXX</v>
          </cell>
          <cell r="H1689" t="str">
            <v>120</v>
          </cell>
          <cell r="I1689" t="str">
            <v>OT</v>
          </cell>
          <cell r="J1689">
            <v>73669.740000000005</v>
          </cell>
          <cell r="K1689">
            <v>-3223.41</v>
          </cell>
        </row>
        <row r="1690">
          <cell r="A1690" t="str">
            <v>O&amp;M</v>
          </cell>
          <cell r="C1690">
            <v>16810</v>
          </cell>
          <cell r="D1690" t="str">
            <v>16810</v>
          </cell>
          <cell r="E1690" t="str">
            <v>W1 - CONSTRUCTION WORKFORCE - ED 1XXX</v>
          </cell>
          <cell r="H1690" t="str">
            <v>120</v>
          </cell>
          <cell r="I1690" t="str">
            <v>TT</v>
          </cell>
          <cell r="J1690">
            <v>193853.7</v>
          </cell>
          <cell r="K1690">
            <v>0</v>
          </cell>
          <cell r="M1690">
            <v>2982788.46</v>
          </cell>
        </row>
        <row r="1691">
          <cell r="A1691" t="str">
            <v>O&amp;M</v>
          </cell>
          <cell r="C1691">
            <v>16820</v>
          </cell>
          <cell r="D1691" t="str">
            <v>16820</v>
          </cell>
          <cell r="E1691" t="str">
            <v>W2 - CONSTRUCTION WORKFORCE - ED 2XXX</v>
          </cell>
          <cell r="H1691" t="str">
            <v>120</v>
          </cell>
          <cell r="I1691" t="str">
            <v>BT</v>
          </cell>
          <cell r="J1691">
            <v>34077.300000000003</v>
          </cell>
          <cell r="K1691">
            <v>2529.71</v>
          </cell>
          <cell r="L1691">
            <v>734.15</v>
          </cell>
          <cell r="M1691">
            <v>-1866.76</v>
          </cell>
        </row>
        <row r="1692">
          <cell r="A1692" t="str">
            <v>CAP</v>
          </cell>
          <cell r="C1692">
            <v>16820</v>
          </cell>
          <cell r="D1692" t="str">
            <v>16820</v>
          </cell>
          <cell r="E1692" t="str">
            <v>W2 - CONSTRUCTION WORKFORCE - ED 2XXX</v>
          </cell>
          <cell r="H1692" t="str">
            <v>120</v>
          </cell>
          <cell r="I1692" t="str">
            <v>CB</v>
          </cell>
          <cell r="J1692">
            <v>148845.29</v>
          </cell>
          <cell r="K1692">
            <v>5686.72</v>
          </cell>
          <cell r="M1692">
            <v>1218381.6299999999</v>
          </cell>
        </row>
        <row r="1693">
          <cell r="A1693" t="str">
            <v>CAP</v>
          </cell>
          <cell r="C1693">
            <v>16820</v>
          </cell>
          <cell r="D1693" t="str">
            <v>16820</v>
          </cell>
          <cell r="E1693" t="str">
            <v>W2 - CONSTRUCTION WORKFORCE - ED 2XXX</v>
          </cell>
          <cell r="H1693" t="str">
            <v>120</v>
          </cell>
          <cell r="I1693" t="str">
            <v>CI</v>
          </cell>
          <cell r="J1693">
            <v>41110.97</v>
          </cell>
          <cell r="K1693">
            <v>183.47</v>
          </cell>
        </row>
        <row r="1694">
          <cell r="A1694" t="str">
            <v>CAP</v>
          </cell>
          <cell r="C1694">
            <v>16820</v>
          </cell>
          <cell r="D1694" t="str">
            <v>16820</v>
          </cell>
          <cell r="E1694" t="str">
            <v>W2 - CONSTRUCTION WORKFORCE - ED 2XXX</v>
          </cell>
          <cell r="H1694" t="str">
            <v>120</v>
          </cell>
          <cell r="I1694" t="str">
            <v>CL</v>
          </cell>
          <cell r="J1694">
            <v>336915.73</v>
          </cell>
          <cell r="K1694">
            <v>13117.41</v>
          </cell>
          <cell r="L1694">
            <v>771605.65</v>
          </cell>
          <cell r="M1694">
            <v>-451.7</v>
          </cell>
        </row>
        <row r="1695">
          <cell r="A1695" t="str">
            <v>CAP</v>
          </cell>
          <cell r="C1695">
            <v>16820</v>
          </cell>
          <cell r="D1695" t="str">
            <v>16820</v>
          </cell>
          <cell r="E1695" t="str">
            <v>W2 - CONSTRUCTION WORKFORCE - ED 2XXX</v>
          </cell>
          <cell r="H1695" t="str">
            <v>120</v>
          </cell>
          <cell r="I1695" t="str">
            <v>CM</v>
          </cell>
          <cell r="J1695">
            <v>61604.36</v>
          </cell>
          <cell r="K1695">
            <v>52620.01</v>
          </cell>
          <cell r="L1695">
            <v>1237.5</v>
          </cell>
        </row>
        <row r="1696">
          <cell r="A1696" t="str">
            <v>CAP</v>
          </cell>
          <cell r="C1696">
            <v>16820</v>
          </cell>
          <cell r="D1696" t="str">
            <v>16820</v>
          </cell>
          <cell r="E1696" t="str">
            <v>W2 - CONSTRUCTION WORKFORCE - ED 2XXX</v>
          </cell>
          <cell r="H1696" t="str">
            <v>120</v>
          </cell>
          <cell r="I1696" t="str">
            <v>CT</v>
          </cell>
          <cell r="J1696">
            <v>55455.54</v>
          </cell>
          <cell r="K1696">
            <v>-3374.96</v>
          </cell>
          <cell r="L1696">
            <v>158.76</v>
          </cell>
        </row>
        <row r="1697">
          <cell r="A1697" t="str">
            <v>O&amp;M</v>
          </cell>
          <cell r="C1697">
            <v>16820</v>
          </cell>
          <cell r="D1697" t="str">
            <v>16820</v>
          </cell>
          <cell r="E1697" t="str">
            <v>W2 - CONSTRUCTION WORKFORCE - ED 2XXX</v>
          </cell>
          <cell r="H1697" t="str">
            <v>120</v>
          </cell>
          <cell r="I1697" t="str">
            <v>IT</v>
          </cell>
          <cell r="J1697">
            <v>107065.62</v>
          </cell>
          <cell r="K1697">
            <v>168.75</v>
          </cell>
          <cell r="L1697">
            <v>337.5</v>
          </cell>
        </row>
        <row r="1698">
          <cell r="A1698" t="str">
            <v>O&amp;M</v>
          </cell>
          <cell r="C1698">
            <v>16820</v>
          </cell>
          <cell r="D1698" t="str">
            <v>16820</v>
          </cell>
          <cell r="E1698" t="str">
            <v>W2 - CONSTRUCTION WORKFORCE - ED 2XXX</v>
          </cell>
          <cell r="H1698" t="str">
            <v>120</v>
          </cell>
          <cell r="I1698" t="str">
            <v>LT</v>
          </cell>
          <cell r="J1698">
            <v>321118.12</v>
          </cell>
          <cell r="K1698">
            <v>6786.77</v>
          </cell>
          <cell r="L1698">
            <v>3611.2</v>
          </cell>
          <cell r="M1698">
            <v>23378.69</v>
          </cell>
        </row>
        <row r="1699">
          <cell r="A1699" t="str">
            <v>O&amp;M</v>
          </cell>
          <cell r="C1699">
            <v>16820</v>
          </cell>
          <cell r="D1699" t="str">
            <v>16820</v>
          </cell>
          <cell r="E1699" t="str">
            <v>W2 - CONSTRUCTION WORKFORCE - ED 2XXX</v>
          </cell>
          <cell r="H1699" t="str">
            <v>120</v>
          </cell>
          <cell r="I1699" t="str">
            <v>MT</v>
          </cell>
          <cell r="J1699">
            <v>301.23</v>
          </cell>
          <cell r="K1699">
            <v>-3669.8</v>
          </cell>
          <cell r="M1699">
            <v>53790.02</v>
          </cell>
        </row>
        <row r="1700">
          <cell r="A1700" t="str">
            <v>O&amp;M</v>
          </cell>
          <cell r="C1700">
            <v>16820</v>
          </cell>
          <cell r="D1700" t="str">
            <v>16820</v>
          </cell>
          <cell r="E1700" t="str">
            <v>W2 - CONSTRUCTION WORKFORCE - ED 2XXX</v>
          </cell>
          <cell r="H1700" t="str">
            <v>120</v>
          </cell>
          <cell r="I1700" t="str">
            <v>OT</v>
          </cell>
          <cell r="J1700">
            <v>322.97000000000003</v>
          </cell>
          <cell r="K1700">
            <v>-6334.1</v>
          </cell>
          <cell r="M1700">
            <v>0</v>
          </cell>
        </row>
        <row r="1701">
          <cell r="A1701" t="str">
            <v>O&amp;M</v>
          </cell>
          <cell r="C1701">
            <v>16820</v>
          </cell>
          <cell r="D1701" t="str">
            <v>16820</v>
          </cell>
          <cell r="E1701" t="str">
            <v>W2 - CONSTRUCTION WORKFORCE - ED 2XXX</v>
          </cell>
          <cell r="H1701" t="str">
            <v>120</v>
          </cell>
          <cell r="I1701" t="str">
            <v>TT</v>
          </cell>
          <cell r="J1701">
            <v>145721.5</v>
          </cell>
          <cell r="K1701">
            <v>0</v>
          </cell>
          <cell r="M1701">
            <v>543382.39</v>
          </cell>
        </row>
        <row r="1702">
          <cell r="A1702" t="str">
            <v>O&amp;M</v>
          </cell>
          <cell r="B1702" t="str">
            <v>Hallstrom,Craig A</v>
          </cell>
          <cell r="C1702">
            <v>16830</v>
          </cell>
          <cell r="D1702" t="str">
            <v>16830</v>
          </cell>
          <cell r="E1702" t="str">
            <v>W3 - CONSTRUCTION WORKFORCE - ED 3XXX</v>
          </cell>
          <cell r="F1702" t="str">
            <v>Electric Operations</v>
          </cell>
          <cell r="G1702" t="str">
            <v>OLD W3 - CONSTRUCTION WORKFORCE - ED 3XXX</v>
          </cell>
          <cell r="H1702" t="str">
            <v>120</v>
          </cell>
          <cell r="I1702" t="str">
            <v>BT</v>
          </cell>
          <cell r="J1702">
            <v>5047.03</v>
          </cell>
        </row>
        <row r="1703">
          <cell r="A1703" t="str">
            <v>CAP</v>
          </cell>
          <cell r="B1703" t="str">
            <v>Hallstrom,Craig A</v>
          </cell>
          <cell r="C1703">
            <v>16830</v>
          </cell>
          <cell r="D1703" t="str">
            <v>16830</v>
          </cell>
          <cell r="E1703" t="str">
            <v>W3 - CONSTRUCTION WORKFORCE - ED 3XXX</v>
          </cell>
          <cell r="F1703" t="str">
            <v>Electric Operations</v>
          </cell>
          <cell r="G1703" t="str">
            <v>OLD W3 - CONSTRUCTION WORKFORCE - ED 3XXX</v>
          </cell>
          <cell r="H1703" t="str">
            <v>120</v>
          </cell>
          <cell r="I1703" t="str">
            <v>CB</v>
          </cell>
          <cell r="J1703">
            <v>71566.97</v>
          </cell>
          <cell r="K1703">
            <v>0</v>
          </cell>
          <cell r="M1703">
            <v>3748534.72</v>
          </cell>
        </row>
        <row r="1704">
          <cell r="A1704" t="str">
            <v>CAP</v>
          </cell>
          <cell r="B1704" t="str">
            <v>Hallstrom,Craig A</v>
          </cell>
          <cell r="C1704">
            <v>16830</v>
          </cell>
          <cell r="D1704" t="str">
            <v>16830</v>
          </cell>
          <cell r="E1704" t="str">
            <v>W3 - CONSTRUCTION WORKFORCE - ED 3XXX</v>
          </cell>
          <cell r="F1704" t="str">
            <v>Electric Operations</v>
          </cell>
          <cell r="G1704" t="str">
            <v>OLD W3 - CONSTRUCTION WORKFORCE - ED 3XXX</v>
          </cell>
          <cell r="H1704" t="str">
            <v>120</v>
          </cell>
          <cell r="I1704" t="str">
            <v>CI</v>
          </cell>
          <cell r="J1704">
            <v>52718.5</v>
          </cell>
          <cell r="K1704">
            <v>3687.2</v>
          </cell>
          <cell r="M1704">
            <v>139310</v>
          </cell>
        </row>
        <row r="1705">
          <cell r="A1705" t="str">
            <v>CAP</v>
          </cell>
          <cell r="B1705" t="str">
            <v>Hallstrom,Craig A</v>
          </cell>
          <cell r="C1705">
            <v>16830</v>
          </cell>
          <cell r="D1705" t="str">
            <v>16830</v>
          </cell>
          <cell r="E1705" t="str">
            <v>W3 - CONSTRUCTION WORKFORCE - ED 3XXX</v>
          </cell>
          <cell r="F1705" t="str">
            <v>Electric Operations</v>
          </cell>
          <cell r="G1705" t="str">
            <v>OLD W3 - CONSTRUCTION WORKFORCE - ED 3XXX</v>
          </cell>
          <cell r="H1705" t="str">
            <v>120</v>
          </cell>
          <cell r="I1705" t="str">
            <v>CL</v>
          </cell>
          <cell r="J1705">
            <v>161886.20000000001</v>
          </cell>
          <cell r="K1705">
            <v>0</v>
          </cell>
          <cell r="M1705">
            <v>-64.989999999999995</v>
          </cell>
        </row>
        <row r="1706">
          <cell r="A1706" t="str">
            <v>CAP</v>
          </cell>
          <cell r="B1706" t="str">
            <v>Hallstrom,Craig A</v>
          </cell>
          <cell r="C1706">
            <v>16830</v>
          </cell>
          <cell r="D1706" t="str">
            <v>16830</v>
          </cell>
          <cell r="E1706" t="str">
            <v>W3 - CONSTRUCTION WORKFORCE - ED 3XXX</v>
          </cell>
          <cell r="F1706" t="str">
            <v>Electric Operations</v>
          </cell>
          <cell r="G1706" t="str">
            <v>OLD W3 - CONSTRUCTION WORKFORCE - ED 3XXX</v>
          </cell>
          <cell r="H1706" t="str">
            <v>120</v>
          </cell>
          <cell r="I1706" t="str">
            <v>CM</v>
          </cell>
          <cell r="J1706">
            <v>108907.06</v>
          </cell>
          <cell r="K1706">
            <v>0</v>
          </cell>
        </row>
        <row r="1707">
          <cell r="A1707" t="str">
            <v>CAP</v>
          </cell>
          <cell r="B1707" t="str">
            <v>Hallstrom,Craig A</v>
          </cell>
          <cell r="C1707">
            <v>16830</v>
          </cell>
          <cell r="D1707" t="str">
            <v>16830</v>
          </cell>
          <cell r="E1707" t="str">
            <v>W3 - CONSTRUCTION WORKFORCE - ED 3XXX</v>
          </cell>
          <cell r="F1707" t="str">
            <v>Electric Operations</v>
          </cell>
          <cell r="G1707" t="str">
            <v>OLD W3 - CONSTRUCTION WORKFORCE - ED 3XXX</v>
          </cell>
          <cell r="H1707" t="str">
            <v>120</v>
          </cell>
          <cell r="I1707" t="str">
            <v>CT</v>
          </cell>
          <cell r="J1707">
            <v>60978.34</v>
          </cell>
          <cell r="K1707">
            <v>0</v>
          </cell>
        </row>
        <row r="1708">
          <cell r="A1708" t="str">
            <v>O&amp;M</v>
          </cell>
          <cell r="B1708" t="str">
            <v>Hallstrom,Craig A</v>
          </cell>
          <cell r="C1708">
            <v>16830</v>
          </cell>
          <cell r="D1708" t="str">
            <v>16830</v>
          </cell>
          <cell r="E1708" t="str">
            <v>OLD W3 - CONSTRUCTION WORKFORCE - ED 3XXX</v>
          </cell>
          <cell r="F1708" t="str">
            <v>Electric Operations</v>
          </cell>
          <cell r="G1708" t="str">
            <v>OLD W3 - CONSTRUCTION WORKFORCE - ED 3XXX</v>
          </cell>
          <cell r="H1708" t="str">
            <v>120</v>
          </cell>
          <cell r="I1708" t="str">
            <v>IT</v>
          </cell>
          <cell r="L1708">
            <v>0</v>
          </cell>
        </row>
        <row r="1709">
          <cell r="A1709" t="str">
            <v>O&amp;M</v>
          </cell>
          <cell r="B1709" t="str">
            <v>Hallstrom,Craig A</v>
          </cell>
          <cell r="C1709">
            <v>16830</v>
          </cell>
          <cell r="D1709" t="str">
            <v>16830</v>
          </cell>
          <cell r="E1709" t="str">
            <v>W3 - CONSTRUCTION WORKFORCE - ED 3XXX</v>
          </cell>
          <cell r="F1709" t="str">
            <v>Electric Operations</v>
          </cell>
          <cell r="G1709" t="str">
            <v>OLD W3 - CONSTRUCTION WORKFORCE - ED 3XXX</v>
          </cell>
          <cell r="H1709" t="str">
            <v>120</v>
          </cell>
          <cell r="I1709" t="str">
            <v>IT</v>
          </cell>
          <cell r="J1709">
            <v>-147481.14000000001</v>
          </cell>
          <cell r="K1709">
            <v>136.72</v>
          </cell>
        </row>
        <row r="1710">
          <cell r="A1710" t="str">
            <v>O&amp;M</v>
          </cell>
          <cell r="B1710" t="str">
            <v>Hallstrom,Craig A</v>
          </cell>
          <cell r="C1710">
            <v>16830</v>
          </cell>
          <cell r="D1710" t="str">
            <v>16830</v>
          </cell>
          <cell r="E1710" t="str">
            <v>W3 - CONSTRUCTION WORKFORCE - ED 3XXX</v>
          </cell>
          <cell r="F1710" t="str">
            <v>Electric Operations</v>
          </cell>
          <cell r="G1710" t="str">
            <v>OLD W3 - CONSTRUCTION WORKFORCE - ED 3XXX</v>
          </cell>
          <cell r="H1710" t="str">
            <v>120</v>
          </cell>
          <cell r="I1710" t="str">
            <v>LT</v>
          </cell>
          <cell r="J1710">
            <v>67812.59</v>
          </cell>
          <cell r="M1710">
            <v>19141.25</v>
          </cell>
        </row>
        <row r="1711">
          <cell r="A1711" t="str">
            <v>O&amp;M</v>
          </cell>
          <cell r="B1711" t="str">
            <v>Hallstrom,Craig A</v>
          </cell>
          <cell r="C1711">
            <v>16830</v>
          </cell>
          <cell r="D1711" t="str">
            <v>16830</v>
          </cell>
          <cell r="E1711" t="str">
            <v>OLD W3 - CONSTRUCTION WORKFORCE - ED 3XXX</v>
          </cell>
          <cell r="F1711" t="str">
            <v>Electric Operations</v>
          </cell>
          <cell r="G1711" t="str">
            <v>OLD W3 - CONSTRUCTION WORKFORCE - ED 3XXX</v>
          </cell>
          <cell r="H1711" t="str">
            <v>120</v>
          </cell>
          <cell r="I1711" t="str">
            <v>MT</v>
          </cell>
          <cell r="L1711">
            <v>1219.1400000000001</v>
          </cell>
          <cell r="M1711">
            <v>3796.53</v>
          </cell>
        </row>
        <row r="1712">
          <cell r="A1712" t="str">
            <v>O&amp;M</v>
          </cell>
          <cell r="B1712" t="str">
            <v>Hallstrom,Craig A</v>
          </cell>
          <cell r="C1712">
            <v>16830</v>
          </cell>
          <cell r="D1712" t="str">
            <v>16830</v>
          </cell>
          <cell r="E1712" t="str">
            <v>W3 - CONSTRUCTION WORKFORCE - ED 3XXX</v>
          </cell>
          <cell r="F1712" t="str">
            <v>Electric Operations</v>
          </cell>
          <cell r="G1712" t="str">
            <v>OLD W3 - CONSTRUCTION WORKFORCE - ED 3XXX</v>
          </cell>
          <cell r="H1712" t="str">
            <v>120</v>
          </cell>
          <cell r="I1712" t="str">
            <v>MT</v>
          </cell>
          <cell r="J1712">
            <v>334157.53000000003</v>
          </cell>
          <cell r="K1712">
            <v>1613.44</v>
          </cell>
          <cell r="M1712">
            <v>73687.72</v>
          </cell>
        </row>
        <row r="1713">
          <cell r="A1713" t="str">
            <v>O&amp;M</v>
          </cell>
          <cell r="B1713" t="str">
            <v>Hallstrom,Craig A</v>
          </cell>
          <cell r="C1713">
            <v>16830</v>
          </cell>
          <cell r="D1713" t="str">
            <v>16830</v>
          </cell>
          <cell r="E1713" t="str">
            <v>W3 - CONSTRUCTION WORKFORCE - ED 3XXX</v>
          </cell>
          <cell r="F1713" t="str">
            <v>Electric Operations</v>
          </cell>
          <cell r="G1713" t="str">
            <v>OLD W3 - CONSTRUCTION WORKFORCE - ED 3XXX</v>
          </cell>
          <cell r="H1713" t="str">
            <v>120</v>
          </cell>
          <cell r="I1713" t="str">
            <v>OT</v>
          </cell>
          <cell r="J1713">
            <v>3338.84</v>
          </cell>
        </row>
        <row r="1714">
          <cell r="A1714" t="str">
            <v>O&amp;M</v>
          </cell>
          <cell r="B1714" t="str">
            <v>Hallstrom,Craig A</v>
          </cell>
          <cell r="C1714">
            <v>16830</v>
          </cell>
          <cell r="D1714" t="str">
            <v>16830</v>
          </cell>
          <cell r="E1714" t="str">
            <v>W3 - CONSTRUCTION WORKFORCE - ED 3XXX</v>
          </cell>
          <cell r="F1714" t="str">
            <v>Electric Operations</v>
          </cell>
          <cell r="G1714" t="str">
            <v>OLD W3 - CONSTRUCTION WORKFORCE - ED 3XXX</v>
          </cell>
          <cell r="H1714" t="str">
            <v>120</v>
          </cell>
          <cell r="I1714" t="str">
            <v>TT</v>
          </cell>
          <cell r="J1714">
            <v>2859.52</v>
          </cell>
          <cell r="M1714">
            <v>443995.46</v>
          </cell>
        </row>
        <row r="1715">
          <cell r="A1715" t="str">
            <v>O&amp;M</v>
          </cell>
          <cell r="C1715">
            <v>16840</v>
          </cell>
          <cell r="D1715" t="str">
            <v>16840</v>
          </cell>
          <cell r="E1715" t="str">
            <v>W4 - 4KV CONSTRUCTION PROCESSXXX</v>
          </cell>
          <cell r="H1715" t="str">
            <v>120</v>
          </cell>
          <cell r="I1715" t="str">
            <v>BT</v>
          </cell>
          <cell r="J1715">
            <v>18738.32</v>
          </cell>
          <cell r="K1715">
            <v>-1140.28</v>
          </cell>
          <cell r="M1715">
            <v>1248.22</v>
          </cell>
        </row>
        <row r="1716">
          <cell r="A1716" t="str">
            <v>CAP</v>
          </cell>
          <cell r="C1716">
            <v>16840</v>
          </cell>
          <cell r="D1716" t="str">
            <v>16840</v>
          </cell>
          <cell r="E1716" t="str">
            <v>W4 - 4KV CONSTRUCTION PROCESSXXX</v>
          </cell>
          <cell r="H1716" t="str">
            <v>120</v>
          </cell>
          <cell r="I1716" t="str">
            <v>CB</v>
          </cell>
          <cell r="J1716">
            <v>97839.53</v>
          </cell>
          <cell r="K1716">
            <v>126.05</v>
          </cell>
          <cell r="L1716">
            <v>-0.78999999999999204</v>
          </cell>
          <cell r="M1716">
            <v>-2308815.58</v>
          </cell>
        </row>
        <row r="1717">
          <cell r="A1717" t="str">
            <v>CAP</v>
          </cell>
          <cell r="C1717">
            <v>16840</v>
          </cell>
          <cell r="D1717" t="str">
            <v>16840</v>
          </cell>
          <cell r="E1717" t="str">
            <v>W4 - 4KV CONSTRUCTION PROCESSXXX</v>
          </cell>
          <cell r="H1717" t="str">
            <v>120</v>
          </cell>
          <cell r="I1717" t="str">
            <v>CI</v>
          </cell>
          <cell r="J1717">
            <v>122100.53</v>
          </cell>
          <cell r="K1717">
            <v>-7356</v>
          </cell>
        </row>
        <row r="1718">
          <cell r="A1718" t="str">
            <v>CAP</v>
          </cell>
          <cell r="C1718">
            <v>16840</v>
          </cell>
          <cell r="D1718" t="str">
            <v>16840</v>
          </cell>
          <cell r="E1718" t="str">
            <v>W4 - 4KV CONSTRUCTION PROCESSXXX</v>
          </cell>
          <cell r="H1718" t="str">
            <v>120</v>
          </cell>
          <cell r="I1718" t="str">
            <v>CL</v>
          </cell>
          <cell r="J1718">
            <v>221134.89</v>
          </cell>
          <cell r="K1718">
            <v>301.41000000000003</v>
          </cell>
          <cell r="L1718">
            <v>120.66</v>
          </cell>
        </row>
        <row r="1719">
          <cell r="A1719" t="str">
            <v>CAP</v>
          </cell>
          <cell r="C1719">
            <v>16840</v>
          </cell>
          <cell r="D1719" t="str">
            <v>16840</v>
          </cell>
          <cell r="E1719" t="str">
            <v>W4 - 4KV CONSTRUCTION PROCESSXXX</v>
          </cell>
          <cell r="H1719" t="str">
            <v>120</v>
          </cell>
          <cell r="I1719" t="str">
            <v>CM</v>
          </cell>
          <cell r="J1719">
            <v>340157.43</v>
          </cell>
          <cell r="K1719">
            <v>709.77</v>
          </cell>
          <cell r="L1719">
            <v>165.3</v>
          </cell>
        </row>
        <row r="1720">
          <cell r="A1720" t="str">
            <v>CAP</v>
          </cell>
          <cell r="C1720">
            <v>16840</v>
          </cell>
          <cell r="D1720" t="str">
            <v>16840</v>
          </cell>
          <cell r="E1720" t="str">
            <v>W4 - 4KV CONSTRUCTION PROCESSXXX</v>
          </cell>
          <cell r="H1720" t="str">
            <v>120</v>
          </cell>
          <cell r="I1720" t="str">
            <v>CT</v>
          </cell>
          <cell r="J1720">
            <v>113239.22</v>
          </cell>
          <cell r="K1720">
            <v>86.97</v>
          </cell>
        </row>
        <row r="1721">
          <cell r="A1721" t="str">
            <v>O&amp;M</v>
          </cell>
          <cell r="C1721">
            <v>16840</v>
          </cell>
          <cell r="D1721" t="str">
            <v>16840</v>
          </cell>
          <cell r="E1721" t="str">
            <v>W4 - 4KV CONSTRUCTION PROCESSXXX</v>
          </cell>
          <cell r="H1721" t="str">
            <v>120</v>
          </cell>
          <cell r="I1721" t="str">
            <v>IT</v>
          </cell>
          <cell r="J1721">
            <v>24684.26</v>
          </cell>
          <cell r="K1721">
            <v>609.52</v>
          </cell>
        </row>
        <row r="1722">
          <cell r="A1722" t="str">
            <v>O&amp;M</v>
          </cell>
          <cell r="C1722">
            <v>16840</v>
          </cell>
          <cell r="D1722" t="str">
            <v>16840</v>
          </cell>
          <cell r="E1722" t="str">
            <v>W4 - 4KV CONSTRUCTION PROCESSXXX</v>
          </cell>
          <cell r="H1722" t="str">
            <v>120</v>
          </cell>
          <cell r="I1722" t="str">
            <v>LT</v>
          </cell>
          <cell r="J1722">
            <v>52840.9</v>
          </cell>
          <cell r="K1722">
            <v>-604.26</v>
          </cell>
          <cell r="M1722">
            <v>62075</v>
          </cell>
        </row>
        <row r="1723">
          <cell r="A1723" t="str">
            <v>O&amp;M</v>
          </cell>
          <cell r="C1723">
            <v>16840</v>
          </cell>
          <cell r="D1723" t="str">
            <v>16840</v>
          </cell>
          <cell r="E1723" t="str">
            <v>W4 - 4KV CONSTRUCTION PROCESSXXX</v>
          </cell>
          <cell r="H1723" t="str">
            <v>120</v>
          </cell>
          <cell r="I1723" t="str">
            <v>MT</v>
          </cell>
          <cell r="J1723">
            <v>-0.48</v>
          </cell>
          <cell r="M1723">
            <v>581.59</v>
          </cell>
        </row>
        <row r="1724">
          <cell r="A1724" t="str">
            <v>O&amp;M</v>
          </cell>
          <cell r="C1724">
            <v>16840</v>
          </cell>
          <cell r="D1724" t="str">
            <v>16840</v>
          </cell>
          <cell r="E1724" t="str">
            <v>W4 - 4KV CONSTRUCTION PROCESSXXX</v>
          </cell>
          <cell r="H1724" t="str">
            <v>120</v>
          </cell>
          <cell r="I1724" t="str">
            <v>OT</v>
          </cell>
          <cell r="J1724">
            <v>108571.75</v>
          </cell>
        </row>
        <row r="1725">
          <cell r="A1725" t="str">
            <v>O&amp;M</v>
          </cell>
          <cell r="C1725">
            <v>16840</v>
          </cell>
          <cell r="D1725" t="str">
            <v>16840</v>
          </cell>
          <cell r="E1725" t="str">
            <v>W4 - 4KV CONSTRUCTION PROCESSXXX</v>
          </cell>
          <cell r="H1725" t="str">
            <v>120</v>
          </cell>
          <cell r="I1725" t="str">
            <v>TT</v>
          </cell>
          <cell r="J1725">
            <v>15618.55</v>
          </cell>
          <cell r="K1725">
            <v>0</v>
          </cell>
          <cell r="M1725">
            <v>314537.15999999997</v>
          </cell>
        </row>
        <row r="1726">
          <cell r="A1726" t="str">
            <v>O&amp;M</v>
          </cell>
          <cell r="C1726">
            <v>16850</v>
          </cell>
          <cell r="D1726" t="str">
            <v>16850</v>
          </cell>
          <cell r="E1726" t="str">
            <v>W5 - CONSTRUCTION BUSINESS MANAGEMENTXXX</v>
          </cell>
          <cell r="H1726" t="str">
            <v>120</v>
          </cell>
          <cell r="I1726" t="str">
            <v>BT</v>
          </cell>
          <cell r="J1726">
            <v>1430.28</v>
          </cell>
          <cell r="K1726">
            <v>-3446.16</v>
          </cell>
        </row>
        <row r="1727">
          <cell r="A1727" t="str">
            <v>CAP</v>
          </cell>
          <cell r="C1727">
            <v>16850</v>
          </cell>
          <cell r="D1727" t="str">
            <v>16850</v>
          </cell>
          <cell r="E1727" t="str">
            <v>OLD W5 - CONSTRUCTION BUSINESS MANAGEMENTXXX</v>
          </cell>
          <cell r="H1727" t="str">
            <v>120</v>
          </cell>
          <cell r="I1727" t="str">
            <v>CB</v>
          </cell>
          <cell r="L1727">
            <v>791.15</v>
          </cell>
          <cell r="M1727">
            <v>524073.73</v>
          </cell>
        </row>
        <row r="1728">
          <cell r="A1728" t="str">
            <v>CAP</v>
          </cell>
          <cell r="C1728">
            <v>16850</v>
          </cell>
          <cell r="D1728" t="str">
            <v>16850</v>
          </cell>
          <cell r="E1728" t="str">
            <v>W5 - CONSTRUCTION BUSINESS MANAGEMENTXXX</v>
          </cell>
          <cell r="H1728" t="str">
            <v>120</v>
          </cell>
          <cell r="I1728" t="str">
            <v>CB</v>
          </cell>
          <cell r="J1728">
            <v>44385.85</v>
          </cell>
          <cell r="K1728">
            <v>4566.17</v>
          </cell>
        </row>
        <row r="1729">
          <cell r="A1729" t="str">
            <v>CAP</v>
          </cell>
          <cell r="C1729">
            <v>16850</v>
          </cell>
          <cell r="D1729" t="str">
            <v>16850</v>
          </cell>
          <cell r="E1729" t="str">
            <v>OLD W5 - CONSTRUCTION BUSINESS MANAGEMENTXXX</v>
          </cell>
          <cell r="H1729" t="str">
            <v>120</v>
          </cell>
          <cell r="I1729" t="str">
            <v>CL</v>
          </cell>
          <cell r="L1729">
            <v>1798.12</v>
          </cell>
        </row>
        <row r="1730">
          <cell r="A1730" t="str">
            <v>CAP</v>
          </cell>
          <cell r="C1730">
            <v>16850</v>
          </cell>
          <cell r="D1730" t="str">
            <v>16850</v>
          </cell>
          <cell r="E1730" t="str">
            <v>W5 - CONSTRUCTION BUSINESS MANAGEMENTXXX</v>
          </cell>
          <cell r="H1730" t="str">
            <v>120</v>
          </cell>
          <cell r="I1730" t="str">
            <v>CL</v>
          </cell>
          <cell r="J1730">
            <v>102287.57</v>
          </cell>
          <cell r="K1730">
            <v>10466.39</v>
          </cell>
          <cell r="M1730">
            <v>4315.7299999999996</v>
          </cell>
        </row>
        <row r="1731">
          <cell r="A1731" t="str">
            <v>CAP</v>
          </cell>
          <cell r="C1731">
            <v>16850</v>
          </cell>
          <cell r="D1731" t="str">
            <v>16850</v>
          </cell>
          <cell r="E1731" t="str">
            <v>W5 - CONSTRUCTION BUSINESS MANAGEMENTXXX</v>
          </cell>
          <cell r="H1731" t="str">
            <v>120</v>
          </cell>
          <cell r="I1731" t="str">
            <v>CM</v>
          </cell>
          <cell r="J1731">
            <v>3018</v>
          </cell>
        </row>
        <row r="1732">
          <cell r="A1732" t="str">
            <v>CAP</v>
          </cell>
          <cell r="C1732">
            <v>16850</v>
          </cell>
          <cell r="D1732" t="str">
            <v>16850</v>
          </cell>
          <cell r="E1732" t="str">
            <v>W5 - CONSTRUCTION BUSINESS MANAGEMENTXXX</v>
          </cell>
          <cell r="H1732" t="str">
            <v>120</v>
          </cell>
          <cell r="I1732" t="str">
            <v>CT</v>
          </cell>
          <cell r="J1732">
            <v>6684.51</v>
          </cell>
          <cell r="K1732">
            <v>752.29</v>
          </cell>
        </row>
        <row r="1733">
          <cell r="A1733" t="str">
            <v>O&amp;M</v>
          </cell>
          <cell r="C1733">
            <v>16850</v>
          </cell>
          <cell r="D1733" t="str">
            <v>16850</v>
          </cell>
          <cell r="E1733" t="str">
            <v>OLD W5 - CONSTRUCTION BUSINESS MANAGEMENTXXX</v>
          </cell>
          <cell r="H1733" t="str">
            <v>120</v>
          </cell>
          <cell r="I1733" t="str">
            <v>IT</v>
          </cell>
          <cell r="L1733">
            <v>1140</v>
          </cell>
        </row>
        <row r="1734">
          <cell r="A1734" t="str">
            <v>O&amp;M</v>
          </cell>
          <cell r="C1734">
            <v>16850</v>
          </cell>
          <cell r="D1734" t="str">
            <v>16850</v>
          </cell>
          <cell r="E1734" t="str">
            <v>W5 - CONSTRUCTION BUSINESS MANAGEMENTXXX</v>
          </cell>
          <cell r="H1734" t="str">
            <v>120</v>
          </cell>
          <cell r="I1734" t="str">
            <v>IT</v>
          </cell>
          <cell r="J1734">
            <v>-473.02</v>
          </cell>
          <cell r="K1734">
            <v>-406.2</v>
          </cell>
        </row>
        <row r="1735">
          <cell r="A1735" t="str">
            <v>O&amp;M</v>
          </cell>
          <cell r="C1735">
            <v>16850</v>
          </cell>
          <cell r="D1735" t="str">
            <v>16850</v>
          </cell>
          <cell r="E1735" t="str">
            <v>W5 - CONSTRUCTION BUSINESS MANAGEMENTXXX</v>
          </cell>
          <cell r="H1735" t="str">
            <v>120</v>
          </cell>
          <cell r="I1735" t="str">
            <v>LT</v>
          </cell>
          <cell r="J1735">
            <v>41747.67</v>
          </cell>
          <cell r="K1735">
            <v>0.62</v>
          </cell>
          <cell r="M1735">
            <v>2989.33</v>
          </cell>
        </row>
        <row r="1736">
          <cell r="A1736" t="str">
            <v>O&amp;M</v>
          </cell>
          <cell r="C1736">
            <v>16850</v>
          </cell>
          <cell r="D1736" t="str">
            <v>16850</v>
          </cell>
          <cell r="E1736" t="str">
            <v>W5 - CONSTRUCTION BUSINESS MANAGEMENTXXX</v>
          </cell>
          <cell r="H1736" t="str">
            <v>120</v>
          </cell>
          <cell r="I1736" t="str">
            <v>MT</v>
          </cell>
          <cell r="J1736">
            <v>244.75</v>
          </cell>
          <cell r="M1736">
            <v>34.950000000000003</v>
          </cell>
        </row>
        <row r="1737">
          <cell r="A1737" t="str">
            <v>O&amp;M</v>
          </cell>
          <cell r="C1737">
            <v>16850</v>
          </cell>
          <cell r="D1737" t="str">
            <v>16850</v>
          </cell>
          <cell r="E1737" t="str">
            <v>W5 - CONSTRUCTION BUSINESS MANAGEMENTXXX</v>
          </cell>
          <cell r="H1737" t="str">
            <v>120</v>
          </cell>
          <cell r="I1737" t="str">
            <v>OT</v>
          </cell>
          <cell r="J1737">
            <v>23310.98</v>
          </cell>
          <cell r="K1737">
            <v>97.75</v>
          </cell>
        </row>
        <row r="1738">
          <cell r="A1738" t="str">
            <v>O&amp;M</v>
          </cell>
          <cell r="C1738">
            <v>16850</v>
          </cell>
          <cell r="D1738" t="str">
            <v>16850</v>
          </cell>
          <cell r="E1738" t="str">
            <v>W5 - CONSTRUCTION BUSINESS MANAGEMENTXXX</v>
          </cell>
          <cell r="H1738" t="str">
            <v>120</v>
          </cell>
          <cell r="I1738" t="str">
            <v>TT</v>
          </cell>
          <cell r="J1738">
            <v>64969.62</v>
          </cell>
          <cell r="K1738">
            <v>0.61</v>
          </cell>
        </row>
        <row r="1739">
          <cell r="A1739" t="str">
            <v>O&amp;M</v>
          </cell>
          <cell r="C1739">
            <v>16860</v>
          </cell>
          <cell r="D1739" t="str">
            <v>16860</v>
          </cell>
          <cell r="E1739" t="str">
            <v>W6 - PROJECT PROCESSXXX</v>
          </cell>
          <cell r="H1739" t="str">
            <v>120</v>
          </cell>
          <cell r="I1739" t="str">
            <v>BT</v>
          </cell>
          <cell r="J1739">
            <v>241.98</v>
          </cell>
        </row>
        <row r="1740">
          <cell r="A1740" t="str">
            <v>O&amp;M</v>
          </cell>
          <cell r="C1740">
            <v>16860</v>
          </cell>
          <cell r="D1740" t="str">
            <v>16860</v>
          </cell>
          <cell r="E1740" t="str">
            <v>W6 - PROJECT PROCESSXXX</v>
          </cell>
          <cell r="H1740" t="str">
            <v>120</v>
          </cell>
          <cell r="I1740" t="str">
            <v>IT</v>
          </cell>
          <cell r="J1740">
            <v>-57.17</v>
          </cell>
        </row>
        <row r="1741">
          <cell r="A1741" t="str">
            <v>O&amp;M</v>
          </cell>
          <cell r="C1741">
            <v>16860</v>
          </cell>
          <cell r="D1741" t="str">
            <v>16860</v>
          </cell>
          <cell r="E1741" t="str">
            <v>W6 - PROJECT PROCESSXXX</v>
          </cell>
          <cell r="H1741" t="str">
            <v>120</v>
          </cell>
          <cell r="I1741" t="str">
            <v>LT</v>
          </cell>
          <cell r="J1741">
            <v>-2404.77</v>
          </cell>
        </row>
        <row r="1742">
          <cell r="A1742" t="str">
            <v>O&amp;M</v>
          </cell>
          <cell r="C1742">
            <v>16860</v>
          </cell>
          <cell r="D1742" t="str">
            <v>16860</v>
          </cell>
          <cell r="E1742" t="str">
            <v>W6 - PROJECT PROCESSXXX</v>
          </cell>
          <cell r="H1742" t="str">
            <v>120</v>
          </cell>
          <cell r="I1742" t="str">
            <v>TT</v>
          </cell>
          <cell r="J1742">
            <v>80.069999999999993</v>
          </cell>
        </row>
        <row r="1743">
          <cell r="A1743" t="str">
            <v>O&amp;M</v>
          </cell>
          <cell r="C1743">
            <v>16870</v>
          </cell>
          <cell r="D1743" t="str">
            <v>16870</v>
          </cell>
          <cell r="E1743" t="str">
            <v>EP - C &amp; S EXTERNAL PROJECTSXXX</v>
          </cell>
          <cell r="H1743" t="str">
            <v>120</v>
          </cell>
          <cell r="I1743" t="str">
            <v>BT</v>
          </cell>
          <cell r="J1743">
            <v>2153.41</v>
          </cell>
          <cell r="M1743">
            <v>460.38</v>
          </cell>
        </row>
        <row r="1744">
          <cell r="A1744" t="str">
            <v>CAP</v>
          </cell>
          <cell r="C1744">
            <v>16870</v>
          </cell>
          <cell r="D1744" t="str">
            <v>16870</v>
          </cell>
          <cell r="E1744" t="str">
            <v>EP - C &amp; S EXTERNAL PROJECTSXXX</v>
          </cell>
          <cell r="H1744" t="str">
            <v>120</v>
          </cell>
          <cell r="I1744" t="str">
            <v>CB</v>
          </cell>
          <cell r="J1744">
            <v>2149.3200000000002</v>
          </cell>
          <cell r="M1744">
            <v>139310</v>
          </cell>
        </row>
        <row r="1745">
          <cell r="A1745" t="str">
            <v>CAP</v>
          </cell>
          <cell r="C1745">
            <v>16870</v>
          </cell>
          <cell r="D1745" t="str">
            <v>16870</v>
          </cell>
          <cell r="E1745" t="str">
            <v>EP - C &amp; S EXTERNAL PROJECTSXXX</v>
          </cell>
          <cell r="H1745" t="str">
            <v>120</v>
          </cell>
          <cell r="I1745" t="str">
            <v>CL</v>
          </cell>
          <cell r="J1745">
            <v>4885.3999999999996</v>
          </cell>
          <cell r="M1745">
            <v>166894.07</v>
          </cell>
        </row>
        <row r="1746">
          <cell r="A1746" t="str">
            <v>CAP</v>
          </cell>
          <cell r="C1746">
            <v>16870</v>
          </cell>
          <cell r="D1746" t="str">
            <v>16870</v>
          </cell>
          <cell r="E1746" t="str">
            <v>EP - C &amp; S EXTERNAL PROJECTSXXX</v>
          </cell>
          <cell r="H1746" t="str">
            <v>120</v>
          </cell>
          <cell r="I1746" t="str">
            <v>CT</v>
          </cell>
          <cell r="J1746">
            <v>96.39</v>
          </cell>
        </row>
        <row r="1747">
          <cell r="A1747" t="str">
            <v>O&amp;M</v>
          </cell>
          <cell r="C1747">
            <v>16870</v>
          </cell>
          <cell r="D1747" t="str">
            <v>16870</v>
          </cell>
          <cell r="E1747" t="str">
            <v>EP - C &amp; S EXTERNAL PROJECTSXXX</v>
          </cell>
          <cell r="H1747" t="str">
            <v>120</v>
          </cell>
          <cell r="I1747" t="str">
            <v>LT</v>
          </cell>
          <cell r="J1747">
            <v>-985.05</v>
          </cell>
        </row>
        <row r="1748">
          <cell r="A1748" t="str">
            <v>O&amp;M</v>
          </cell>
          <cell r="C1748">
            <v>16870</v>
          </cell>
          <cell r="D1748" t="str">
            <v>16870</v>
          </cell>
          <cell r="E1748" t="str">
            <v>EP - C &amp; S EXTERNAL PROJECTSXXX</v>
          </cell>
          <cell r="H1748" t="str">
            <v>120</v>
          </cell>
          <cell r="I1748" t="str">
            <v>TT</v>
          </cell>
          <cell r="J1748">
            <v>669.9</v>
          </cell>
        </row>
        <row r="1749">
          <cell r="A1749" t="str">
            <v>O&amp;M</v>
          </cell>
          <cell r="B1749" t="str">
            <v>Andreas,Philip B</v>
          </cell>
          <cell r="C1749">
            <v>16900</v>
          </cell>
          <cell r="D1749" t="str">
            <v>16900</v>
          </cell>
          <cell r="E1749" t="str">
            <v>AR - Electric Operations and Direct Charges</v>
          </cell>
          <cell r="F1749" t="str">
            <v>Electric Operations</v>
          </cell>
          <cell r="G1749" t="str">
            <v>Direct Costs</v>
          </cell>
          <cell r="H1749" t="str">
            <v>120</v>
          </cell>
          <cell r="I1749" t="str">
            <v>BT</v>
          </cell>
          <cell r="J1749">
            <v>-1399910.39</v>
          </cell>
          <cell r="K1749">
            <v>-1719171.38</v>
          </cell>
          <cell r="L1749">
            <v>-3187139.93</v>
          </cell>
        </row>
        <row r="1750">
          <cell r="A1750" t="str">
            <v>CAP</v>
          </cell>
          <cell r="B1750" t="str">
            <v>Andreas,Philip B</v>
          </cell>
          <cell r="C1750">
            <v>16900</v>
          </cell>
          <cell r="D1750" t="str">
            <v>16900</v>
          </cell>
          <cell r="E1750" t="str">
            <v>AR - Electric Operations and Direct Charges</v>
          </cell>
          <cell r="F1750" t="str">
            <v>Electric Operations</v>
          </cell>
          <cell r="G1750" t="str">
            <v>Direct Costs</v>
          </cell>
          <cell r="H1750" t="str">
            <v>120</v>
          </cell>
          <cell r="I1750" t="str">
            <v>CB</v>
          </cell>
          <cell r="J1750">
            <v>-1441021.84</v>
          </cell>
          <cell r="K1750">
            <v>1912020.27</v>
          </cell>
          <cell r="L1750">
            <v>3757241.01</v>
          </cell>
        </row>
        <row r="1751">
          <cell r="A1751" t="str">
            <v>CAP</v>
          </cell>
          <cell r="B1751" t="str">
            <v>Andreas,Philip B</v>
          </cell>
          <cell r="C1751">
            <v>16900</v>
          </cell>
          <cell r="D1751" t="str">
            <v>16900</v>
          </cell>
          <cell r="E1751" t="str">
            <v>AR - Electric Operations and Direct Charges</v>
          </cell>
          <cell r="F1751" t="str">
            <v>Electric Operations</v>
          </cell>
          <cell r="G1751" t="str">
            <v>Direct Costs</v>
          </cell>
          <cell r="H1751" t="str">
            <v>120</v>
          </cell>
          <cell r="I1751" t="str">
            <v>CI</v>
          </cell>
          <cell r="J1751">
            <v>-159363</v>
          </cell>
          <cell r="K1751">
            <v>-131000</v>
          </cell>
          <cell r="L1751">
            <v>-74671.520000000004</v>
          </cell>
        </row>
        <row r="1752">
          <cell r="A1752" t="str">
            <v>CAP</v>
          </cell>
          <cell r="B1752" t="str">
            <v>Andreas,Philip B</v>
          </cell>
          <cell r="C1752">
            <v>16900</v>
          </cell>
          <cell r="D1752" t="str">
            <v>16900</v>
          </cell>
          <cell r="E1752" t="str">
            <v>AR - Electric Operations and Direct Charges</v>
          </cell>
          <cell r="F1752" t="str">
            <v>Electric Operations</v>
          </cell>
          <cell r="G1752" t="str">
            <v>Direct Costs</v>
          </cell>
          <cell r="H1752" t="str">
            <v>120</v>
          </cell>
          <cell r="I1752" t="str">
            <v>CL</v>
          </cell>
          <cell r="J1752">
            <v>3558824.76</v>
          </cell>
          <cell r="K1752">
            <v>4345500.58</v>
          </cell>
          <cell r="L1752">
            <v>8538373.040000001</v>
          </cell>
          <cell r="M1752">
            <v>5923.13</v>
          </cell>
        </row>
        <row r="1753">
          <cell r="A1753" t="str">
            <v>CAP</v>
          </cell>
          <cell r="B1753" t="str">
            <v>Andreas,Philip B</v>
          </cell>
          <cell r="C1753">
            <v>16900</v>
          </cell>
          <cell r="D1753" t="str">
            <v>16900</v>
          </cell>
          <cell r="E1753" t="str">
            <v>AR - Electric Operations and Direct Charges</v>
          </cell>
          <cell r="F1753" t="str">
            <v>Electric Operations</v>
          </cell>
          <cell r="G1753" t="str">
            <v>Direct Costs</v>
          </cell>
          <cell r="H1753" t="str">
            <v>120</v>
          </cell>
          <cell r="I1753" t="str">
            <v>CM</v>
          </cell>
          <cell r="J1753">
            <v>70325</v>
          </cell>
          <cell r="K1753">
            <v>12657.2</v>
          </cell>
          <cell r="L1753">
            <v>1532289.15</v>
          </cell>
        </row>
        <row r="1754">
          <cell r="A1754" t="str">
            <v>CAP</v>
          </cell>
          <cell r="B1754" t="str">
            <v>Andreas,Philip B</v>
          </cell>
          <cell r="C1754">
            <v>16900</v>
          </cell>
          <cell r="D1754" t="str">
            <v>16900</v>
          </cell>
          <cell r="E1754" t="str">
            <v>AR - Electric Operations and Direct Charges</v>
          </cell>
          <cell r="F1754" t="str">
            <v>Electric Operations</v>
          </cell>
          <cell r="G1754" t="str">
            <v>Direct Costs</v>
          </cell>
          <cell r="H1754" t="str">
            <v>120</v>
          </cell>
          <cell r="I1754" t="str">
            <v>CO</v>
          </cell>
          <cell r="J1754">
            <v>9034162.9700000007</v>
          </cell>
          <cell r="K1754">
            <v>11944217.359999999</v>
          </cell>
          <cell r="L1754">
            <v>11658741.299999999</v>
          </cell>
        </row>
        <row r="1755">
          <cell r="A1755" t="str">
            <v>CAP</v>
          </cell>
          <cell r="B1755" t="str">
            <v>Andreas,Philip B</v>
          </cell>
          <cell r="C1755">
            <v>16900</v>
          </cell>
          <cell r="D1755" t="str">
            <v>16900</v>
          </cell>
          <cell r="E1755" t="str">
            <v>AR - Electric Operations and Direct Charges</v>
          </cell>
          <cell r="F1755" t="str">
            <v>Electric Operations</v>
          </cell>
          <cell r="G1755" t="str">
            <v>Direct Costs</v>
          </cell>
          <cell r="H1755" t="str">
            <v>120</v>
          </cell>
          <cell r="I1755" t="str">
            <v>CT</v>
          </cell>
          <cell r="J1755">
            <v>267.72000000000003</v>
          </cell>
          <cell r="L1755">
            <v>-15067.59</v>
          </cell>
        </row>
        <row r="1756">
          <cell r="A1756" t="str">
            <v>O&amp;M</v>
          </cell>
          <cell r="B1756" t="str">
            <v>Andreas,Philip B</v>
          </cell>
          <cell r="C1756">
            <v>16900</v>
          </cell>
          <cell r="D1756" t="str">
            <v>16900</v>
          </cell>
          <cell r="E1756" t="str">
            <v>AR - Electric Operations and Direct Charges</v>
          </cell>
          <cell r="F1756" t="str">
            <v>Electric Operations</v>
          </cell>
          <cell r="G1756" t="str">
            <v>Direct Costs</v>
          </cell>
          <cell r="H1756" t="str">
            <v>120</v>
          </cell>
          <cell r="I1756" t="str">
            <v>IT</v>
          </cell>
          <cell r="J1756">
            <v>-2893987.44</v>
          </cell>
          <cell r="K1756">
            <v>-491963.33</v>
          </cell>
          <cell r="L1756">
            <v>-44054.53</v>
          </cell>
          <cell r="M1756">
            <v>232.6</v>
          </cell>
        </row>
        <row r="1757">
          <cell r="A1757" t="str">
            <v>O&amp;M</v>
          </cell>
          <cell r="B1757" t="str">
            <v>Andreas,Philip B</v>
          </cell>
          <cell r="C1757">
            <v>16900</v>
          </cell>
          <cell r="D1757" t="str">
            <v>16900</v>
          </cell>
          <cell r="E1757" t="str">
            <v>AR - Electric Operations and Direct Charges</v>
          </cell>
          <cell r="F1757" t="str">
            <v>Electric Operations</v>
          </cell>
          <cell r="G1757" t="str">
            <v>Direct Costs</v>
          </cell>
          <cell r="H1757" t="str">
            <v>120</v>
          </cell>
          <cell r="I1757" t="str">
            <v>LT</v>
          </cell>
          <cell r="J1757">
            <v>-2493702</v>
          </cell>
          <cell r="K1757">
            <v>-3430971.69</v>
          </cell>
          <cell r="L1757">
            <v>-7326567.2800000003</v>
          </cell>
        </row>
        <row r="1758">
          <cell r="A1758" t="str">
            <v>O&amp;M</v>
          </cell>
          <cell r="B1758" t="str">
            <v>Andreas,Philip B</v>
          </cell>
          <cell r="C1758">
            <v>16900</v>
          </cell>
          <cell r="D1758" t="str">
            <v>16900</v>
          </cell>
          <cell r="E1758" t="str">
            <v>AR - Electric Operations and Direct Charges</v>
          </cell>
          <cell r="F1758" t="str">
            <v>Electric Operations</v>
          </cell>
          <cell r="G1758" t="str">
            <v>Direct Costs</v>
          </cell>
          <cell r="H1758" t="str">
            <v>120</v>
          </cell>
          <cell r="I1758" t="str">
            <v>MT</v>
          </cell>
          <cell r="J1758">
            <v>18004.57</v>
          </cell>
          <cell r="K1758">
            <v>-643539.31999999995</v>
          </cell>
          <cell r="L1758">
            <v>-2556408.94</v>
          </cell>
        </row>
        <row r="1759">
          <cell r="A1759" t="str">
            <v>O&amp;M</v>
          </cell>
          <cell r="B1759" t="str">
            <v>Andreas,Philip B</v>
          </cell>
          <cell r="C1759">
            <v>16900</v>
          </cell>
          <cell r="D1759" t="str">
            <v>16900</v>
          </cell>
          <cell r="E1759" t="str">
            <v>AR - Electric Operations and Direct Charges</v>
          </cell>
          <cell r="F1759" t="str">
            <v>Electric Operations</v>
          </cell>
          <cell r="G1759" t="str">
            <v>Direct Costs</v>
          </cell>
          <cell r="H1759" t="str">
            <v>120</v>
          </cell>
          <cell r="I1759" t="str">
            <v>OT</v>
          </cell>
          <cell r="J1759">
            <v>-1663044.43</v>
          </cell>
          <cell r="K1759">
            <v>-5585269.3399999999</v>
          </cell>
          <cell r="L1759">
            <v>-2277247.75</v>
          </cell>
        </row>
        <row r="1760">
          <cell r="A1760" t="str">
            <v>O&amp;M</v>
          </cell>
          <cell r="B1760" t="str">
            <v>Andreas,Philip B</v>
          </cell>
          <cell r="C1760">
            <v>16900</v>
          </cell>
          <cell r="D1760" t="str">
            <v>16900</v>
          </cell>
          <cell r="E1760" t="str">
            <v>AR - Electric Operations and Direct Charges</v>
          </cell>
          <cell r="F1760" t="str">
            <v>Electric Operations</v>
          </cell>
          <cell r="G1760" t="str">
            <v>Direct Costs</v>
          </cell>
          <cell r="H1760" t="str">
            <v>120</v>
          </cell>
          <cell r="I1760" t="str">
            <v>TT</v>
          </cell>
          <cell r="J1760">
            <v>1053.03</v>
          </cell>
          <cell r="K1760">
            <v>46.34</v>
          </cell>
          <cell r="L1760">
            <v>331839.96999999997</v>
          </cell>
        </row>
        <row r="1761">
          <cell r="A1761" t="str">
            <v>O&amp;M</v>
          </cell>
          <cell r="C1761">
            <v>16905</v>
          </cell>
          <cell r="D1761" t="str">
            <v>16905</v>
          </cell>
          <cell r="E1761" t="str">
            <v>ZR - Electric Operations Allocations</v>
          </cell>
          <cell r="H1761" t="str">
            <v>120</v>
          </cell>
          <cell r="I1761" t="str">
            <v>OT</v>
          </cell>
          <cell r="J1761">
            <v>1741.53</v>
          </cell>
        </row>
        <row r="1762">
          <cell r="A1762" t="str">
            <v>CAP</v>
          </cell>
          <cell r="B1762" t="str">
            <v>Andreas,Philip B</v>
          </cell>
          <cell r="C1762">
            <v>16950</v>
          </cell>
          <cell r="D1762" t="str">
            <v>16950</v>
          </cell>
          <cell r="E1762" t="str">
            <v>CT - CENTRAL ARTERYXXX</v>
          </cell>
          <cell r="F1762" t="str">
            <v>Electric Operations</v>
          </cell>
          <cell r="G1762" t="str">
            <v>Central Artery</v>
          </cell>
          <cell r="H1762" t="str">
            <v>120</v>
          </cell>
          <cell r="I1762" t="str">
            <v>CB</v>
          </cell>
          <cell r="J1762">
            <v>1747.18</v>
          </cell>
          <cell r="K1762">
            <v>12.41</v>
          </cell>
          <cell r="L1762">
            <v>235.09</v>
          </cell>
        </row>
        <row r="1763">
          <cell r="A1763" t="str">
            <v>CAP</v>
          </cell>
          <cell r="B1763" t="str">
            <v>Andreas,Philip B</v>
          </cell>
          <cell r="C1763">
            <v>16950</v>
          </cell>
          <cell r="D1763" t="str">
            <v>16950</v>
          </cell>
          <cell r="E1763" t="str">
            <v>CT - CENTRAL ARTERYXXX</v>
          </cell>
          <cell r="F1763" t="str">
            <v>Electric Operations</v>
          </cell>
          <cell r="G1763" t="str">
            <v>Central Artery</v>
          </cell>
          <cell r="H1763" t="str">
            <v>120</v>
          </cell>
          <cell r="I1763" t="str">
            <v>CI</v>
          </cell>
          <cell r="J1763">
            <v>1109.06</v>
          </cell>
          <cell r="K1763">
            <v>741.6</v>
          </cell>
          <cell r="L1763">
            <v>752.5</v>
          </cell>
        </row>
        <row r="1764">
          <cell r="A1764" t="str">
            <v>CAP</v>
          </cell>
          <cell r="B1764" t="str">
            <v>Andreas,Philip B</v>
          </cell>
          <cell r="C1764">
            <v>16950</v>
          </cell>
          <cell r="D1764" t="str">
            <v>16950</v>
          </cell>
          <cell r="E1764" t="str">
            <v>CT - CENTRAL ARTERYXXX</v>
          </cell>
          <cell r="F1764" t="str">
            <v>Electric Operations</v>
          </cell>
          <cell r="G1764" t="str">
            <v>Central Artery</v>
          </cell>
          <cell r="H1764" t="str">
            <v>120</v>
          </cell>
          <cell r="I1764" t="str">
            <v>CL</v>
          </cell>
          <cell r="J1764">
            <v>4052.38</v>
          </cell>
          <cell r="K1764">
            <v>28.19</v>
          </cell>
          <cell r="L1764">
            <v>534.29999999999995</v>
          </cell>
          <cell r="M1764">
            <v>1875</v>
          </cell>
        </row>
        <row r="1765">
          <cell r="A1765" t="str">
            <v>CAP</v>
          </cell>
          <cell r="B1765" t="str">
            <v>Andreas,Philip B</v>
          </cell>
          <cell r="C1765">
            <v>16950</v>
          </cell>
          <cell r="D1765" t="str">
            <v>16950</v>
          </cell>
          <cell r="E1765" t="str">
            <v>CT - CENTRAL ARTERYXXX</v>
          </cell>
          <cell r="F1765" t="str">
            <v>Electric Operations</v>
          </cell>
          <cell r="G1765" t="str">
            <v>Central Artery</v>
          </cell>
          <cell r="H1765" t="str">
            <v>120</v>
          </cell>
          <cell r="I1765" t="str">
            <v>CM</v>
          </cell>
        </row>
        <row r="1766">
          <cell r="A1766" t="str">
            <v>CAP</v>
          </cell>
          <cell r="B1766" t="str">
            <v>Andreas,Philip B</v>
          </cell>
          <cell r="C1766">
            <v>16950</v>
          </cell>
          <cell r="D1766" t="str">
            <v>16950</v>
          </cell>
          <cell r="E1766" t="str">
            <v>CT - CENTRAL ARTERYXXX</v>
          </cell>
          <cell r="F1766" t="str">
            <v>Electric Operations</v>
          </cell>
          <cell r="G1766" t="str">
            <v>Central Artery</v>
          </cell>
          <cell r="H1766" t="str">
            <v>120</v>
          </cell>
          <cell r="I1766" t="str">
            <v>CO</v>
          </cell>
        </row>
        <row r="1767">
          <cell r="A1767" t="str">
            <v>CAP</v>
          </cell>
          <cell r="B1767" t="str">
            <v>Andreas,Philip B</v>
          </cell>
          <cell r="C1767">
            <v>16950</v>
          </cell>
          <cell r="D1767" t="str">
            <v>16950</v>
          </cell>
          <cell r="E1767" t="str">
            <v>CT - CENTRAL ARTERYXXX</v>
          </cell>
          <cell r="F1767" t="str">
            <v>Electric Operations</v>
          </cell>
          <cell r="G1767" t="str">
            <v>Central Artery</v>
          </cell>
          <cell r="H1767" t="str">
            <v>120</v>
          </cell>
          <cell r="I1767" t="str">
            <v>CT</v>
          </cell>
          <cell r="J1767">
            <v>1443.38</v>
          </cell>
          <cell r="L1767">
            <v>370.71</v>
          </cell>
        </row>
        <row r="1768">
          <cell r="A1768" t="str">
            <v>O&amp;M</v>
          </cell>
          <cell r="C1768">
            <v>16990</v>
          </cell>
          <cell r="D1768" t="str">
            <v>16990</v>
          </cell>
          <cell r="E1768" t="str">
            <v>RR - Reimburseable Projects</v>
          </cell>
          <cell r="H1768" t="str">
            <v>120</v>
          </cell>
          <cell r="I1768" t="str">
            <v>IT</v>
          </cell>
          <cell r="J1768">
            <v>383</v>
          </cell>
          <cell r="K1768">
            <v>494.11</v>
          </cell>
        </row>
        <row r="1769">
          <cell r="A1769" t="str">
            <v>O&amp;M</v>
          </cell>
          <cell r="C1769">
            <v>20905</v>
          </cell>
          <cell r="D1769" t="str">
            <v>20905</v>
          </cell>
          <cell r="E1769" t="str">
            <v>R1 - CRAFT DEPT #1 - CONSTRUCTIONXXX</v>
          </cell>
          <cell r="H1769" t="str">
            <v>120</v>
          </cell>
          <cell r="I1769" t="str">
            <v>IT</v>
          </cell>
          <cell r="J1769">
            <v>427140.65</v>
          </cell>
          <cell r="K1769">
            <v>-480948.17</v>
          </cell>
        </row>
        <row r="1770">
          <cell r="A1770" t="str">
            <v>O&amp;M</v>
          </cell>
          <cell r="C1770">
            <v>20909</v>
          </cell>
          <cell r="D1770" t="str">
            <v>20909</v>
          </cell>
          <cell r="E1770" t="str">
            <v>R5 - WORK COORDINATION #1 DEPTXXX</v>
          </cell>
          <cell r="H1770" t="str">
            <v>120</v>
          </cell>
          <cell r="I1770" t="str">
            <v>BT</v>
          </cell>
          <cell r="J1770">
            <v>0.39</v>
          </cell>
          <cell r="M1770">
            <v>561.44000000000005</v>
          </cell>
        </row>
        <row r="1771">
          <cell r="A1771" t="str">
            <v>CAP</v>
          </cell>
          <cell r="C1771">
            <v>20909</v>
          </cell>
          <cell r="D1771" t="str">
            <v>20909</v>
          </cell>
          <cell r="E1771" t="str">
            <v>R5 - WORK COORDINATION #1 DEPTXXX</v>
          </cell>
          <cell r="H1771" t="str">
            <v>120</v>
          </cell>
          <cell r="I1771" t="str">
            <v>CB</v>
          </cell>
          <cell r="J1771">
            <v>9174.65</v>
          </cell>
        </row>
        <row r="1772">
          <cell r="A1772" t="str">
            <v>CAP</v>
          </cell>
          <cell r="C1772">
            <v>20909</v>
          </cell>
          <cell r="D1772" t="str">
            <v>20909</v>
          </cell>
          <cell r="E1772" t="str">
            <v>R5 - WORK COORDINATION #1 DEPTXXX</v>
          </cell>
          <cell r="H1772" t="str">
            <v>120</v>
          </cell>
          <cell r="I1772" t="str">
            <v>CL</v>
          </cell>
          <cell r="J1772">
            <v>20851.47</v>
          </cell>
        </row>
        <row r="1773">
          <cell r="A1773" t="str">
            <v>O&amp;M</v>
          </cell>
          <cell r="C1773">
            <v>20932</v>
          </cell>
          <cell r="D1773" t="str">
            <v>20932</v>
          </cell>
          <cell r="E1773" t="str">
            <v>S2 - WORK COORDINATION #3 DEPTXXX</v>
          </cell>
          <cell r="H1773" t="str">
            <v>120</v>
          </cell>
          <cell r="I1773" t="str">
            <v>BT</v>
          </cell>
          <cell r="L1773">
            <v>47.2</v>
          </cell>
        </row>
        <row r="1774">
          <cell r="A1774" t="str">
            <v>CAP</v>
          </cell>
          <cell r="C1774">
            <v>20932</v>
          </cell>
          <cell r="D1774" t="str">
            <v>20932</v>
          </cell>
          <cell r="E1774" t="str">
            <v>S2 - WORK COORDINATION #3 DEPTXXX</v>
          </cell>
          <cell r="H1774" t="str">
            <v>120</v>
          </cell>
          <cell r="I1774" t="str">
            <v>CB</v>
          </cell>
          <cell r="L1774">
            <v>533.85</v>
          </cell>
        </row>
        <row r="1775">
          <cell r="A1775" t="str">
            <v>CAP</v>
          </cell>
          <cell r="C1775">
            <v>20932</v>
          </cell>
          <cell r="D1775" t="str">
            <v>20932</v>
          </cell>
          <cell r="E1775" t="str">
            <v>S2 - WORK COORDINATION #3 DEPTXXX</v>
          </cell>
          <cell r="H1775" t="str">
            <v>120</v>
          </cell>
          <cell r="I1775" t="str">
            <v>CL</v>
          </cell>
          <cell r="L1775">
            <v>1213.3599999999999</v>
          </cell>
          <cell r="M1775">
            <v>519</v>
          </cell>
        </row>
        <row r="1776">
          <cell r="A1776" t="str">
            <v>O&amp;M</v>
          </cell>
          <cell r="C1776">
            <v>20932</v>
          </cell>
          <cell r="D1776" t="str">
            <v>20932</v>
          </cell>
          <cell r="E1776" t="str">
            <v>S2 - WORK COORDINATION #3 DEPTXXX</v>
          </cell>
          <cell r="H1776" t="str">
            <v>120</v>
          </cell>
          <cell r="I1776" t="str">
            <v>LT</v>
          </cell>
          <cell r="L1776">
            <v>134.80000000000001</v>
          </cell>
        </row>
        <row r="1777">
          <cell r="A1777" t="str">
            <v>O&amp;M</v>
          </cell>
          <cell r="C1777">
            <v>20940</v>
          </cell>
          <cell r="D1777" t="str">
            <v>20940</v>
          </cell>
          <cell r="E1777" t="str">
            <v>G4 - ELECTRIC DELIVERY BUSINESS GROUP</v>
          </cell>
          <cell r="H1777" t="str">
            <v>120</v>
          </cell>
          <cell r="I1777" t="str">
            <v>LT</v>
          </cell>
          <cell r="J1777">
            <v>19162.990000000002</v>
          </cell>
          <cell r="K1777">
            <v>0.84</v>
          </cell>
        </row>
        <row r="1778">
          <cell r="A1778" t="str">
            <v>O&amp;M</v>
          </cell>
          <cell r="B1778" t="str">
            <v>Conner, Penelope</v>
          </cell>
          <cell r="C1778">
            <v>21000</v>
          </cell>
          <cell r="D1778" t="str">
            <v>21000</v>
          </cell>
          <cell r="E1778" t="str">
            <v>B3 - Customer Care/Shared Services EVP</v>
          </cell>
          <cell r="F1778" t="str">
            <v>Customer Care</v>
          </cell>
          <cell r="G1778" t="str">
            <v>Customer Care VP</v>
          </cell>
          <cell r="H1778" t="str">
            <v>120</v>
          </cell>
          <cell r="I1778" t="str">
            <v>BT</v>
          </cell>
          <cell r="J1778">
            <v>7669.56</v>
          </cell>
          <cell r="K1778">
            <v>1087.6500000000001</v>
          </cell>
        </row>
        <row r="1779">
          <cell r="A1779" t="str">
            <v>O&amp;M</v>
          </cell>
          <cell r="B1779" t="str">
            <v>Conner, Penelope</v>
          </cell>
          <cell r="C1779">
            <v>21000</v>
          </cell>
          <cell r="D1779" t="str">
            <v>21000</v>
          </cell>
          <cell r="E1779" t="str">
            <v>B3 - Customer Care/Shared Services EVP</v>
          </cell>
          <cell r="F1779" t="str">
            <v>Customer Care</v>
          </cell>
          <cell r="G1779" t="str">
            <v>Customer Care VP</v>
          </cell>
          <cell r="H1779" t="str">
            <v>120</v>
          </cell>
          <cell r="I1779" t="str">
            <v>IT</v>
          </cell>
          <cell r="J1779">
            <v>12013.84</v>
          </cell>
          <cell r="K1779">
            <v>10264.700000000001</v>
          </cell>
        </row>
        <row r="1780">
          <cell r="A1780" t="str">
            <v>O&amp;M</v>
          </cell>
          <cell r="B1780" t="str">
            <v>Conner, Penelope</v>
          </cell>
          <cell r="C1780">
            <v>21000</v>
          </cell>
          <cell r="D1780" t="str">
            <v>21000</v>
          </cell>
          <cell r="E1780" t="str">
            <v>Customer Care VP</v>
          </cell>
          <cell r="F1780" t="str">
            <v>Customer Care</v>
          </cell>
          <cell r="G1780" t="str">
            <v>Customer Care VP</v>
          </cell>
          <cell r="H1780" t="str">
            <v>120</v>
          </cell>
          <cell r="I1780" t="str">
            <v>IT</v>
          </cell>
          <cell r="L1780">
            <v>13547.55</v>
          </cell>
        </row>
        <row r="1781">
          <cell r="A1781" t="str">
            <v>O&amp;M</v>
          </cell>
          <cell r="B1781" t="str">
            <v>Conner, Penelope</v>
          </cell>
          <cell r="C1781">
            <v>21000</v>
          </cell>
          <cell r="D1781" t="str">
            <v>21000</v>
          </cell>
          <cell r="E1781" t="str">
            <v>B3 - Customer Care/Shared Services EVP</v>
          </cell>
          <cell r="F1781" t="str">
            <v>Customer Care</v>
          </cell>
          <cell r="G1781" t="str">
            <v>Customer Care VP</v>
          </cell>
          <cell r="H1781" t="str">
            <v>120</v>
          </cell>
          <cell r="I1781" t="str">
            <v>LT</v>
          </cell>
          <cell r="J1781">
            <v>217385.46</v>
          </cell>
          <cell r="K1781">
            <v>3107.57</v>
          </cell>
        </row>
        <row r="1782">
          <cell r="A1782" t="str">
            <v>O&amp;M</v>
          </cell>
          <cell r="B1782" t="str">
            <v>Conner, Penelope</v>
          </cell>
          <cell r="C1782">
            <v>21000</v>
          </cell>
          <cell r="D1782" t="str">
            <v>21000</v>
          </cell>
          <cell r="E1782" t="str">
            <v>B3 - Customer Care/Shared Services EVP</v>
          </cell>
          <cell r="F1782" t="str">
            <v>Customer Care</v>
          </cell>
          <cell r="G1782" t="str">
            <v>Customer Care VP</v>
          </cell>
          <cell r="H1782" t="str">
            <v>120</v>
          </cell>
          <cell r="I1782" t="str">
            <v>OT</v>
          </cell>
          <cell r="J1782">
            <v>1719.97</v>
          </cell>
          <cell r="K1782">
            <v>1620.77</v>
          </cell>
        </row>
        <row r="1783">
          <cell r="A1783" t="str">
            <v>O&amp;M</v>
          </cell>
          <cell r="B1783" t="str">
            <v>Conner, Penelope</v>
          </cell>
          <cell r="C1783">
            <v>21000</v>
          </cell>
          <cell r="D1783" t="str">
            <v>21000</v>
          </cell>
          <cell r="E1783" t="str">
            <v>Customer Care VP</v>
          </cell>
          <cell r="F1783" t="str">
            <v>Customer Care</v>
          </cell>
          <cell r="G1783" t="str">
            <v>Customer Care VP</v>
          </cell>
          <cell r="H1783" t="str">
            <v>120</v>
          </cell>
          <cell r="I1783" t="str">
            <v>OT</v>
          </cell>
          <cell r="L1783">
            <v>3469.5</v>
          </cell>
        </row>
        <row r="1784">
          <cell r="A1784" t="str">
            <v>O&amp;M</v>
          </cell>
          <cell r="C1784">
            <v>21010</v>
          </cell>
          <cell r="D1784" t="str">
            <v>21010</v>
          </cell>
          <cell r="E1784" t="str">
            <v>Transactional Services Director</v>
          </cell>
          <cell r="H1784" t="str">
            <v>120</v>
          </cell>
          <cell r="I1784" t="str">
            <v>IT</v>
          </cell>
          <cell r="J1784">
            <v>728.96</v>
          </cell>
          <cell r="K1784">
            <v>1044.31</v>
          </cell>
        </row>
        <row r="1785">
          <cell r="A1785" t="str">
            <v>O&amp;M</v>
          </cell>
          <cell r="C1785">
            <v>21010</v>
          </cell>
          <cell r="D1785" t="str">
            <v>21010</v>
          </cell>
          <cell r="E1785" t="str">
            <v>Transactional Services Director</v>
          </cell>
          <cell r="H1785" t="str">
            <v>120</v>
          </cell>
          <cell r="I1785" t="str">
            <v>MT</v>
          </cell>
          <cell r="J1785">
            <v>0</v>
          </cell>
        </row>
        <row r="1786">
          <cell r="A1786" t="str">
            <v>O&amp;M</v>
          </cell>
          <cell r="C1786">
            <v>21010</v>
          </cell>
          <cell r="D1786" t="str">
            <v>21010</v>
          </cell>
          <cell r="E1786" t="str">
            <v>Transactional Services Director</v>
          </cell>
          <cell r="H1786" t="str">
            <v>120</v>
          </cell>
          <cell r="I1786" t="str">
            <v>OT</v>
          </cell>
          <cell r="J1786">
            <v>446.8</v>
          </cell>
          <cell r="K1786">
            <v>510.82</v>
          </cell>
          <cell r="L1786">
            <v>0</v>
          </cell>
        </row>
        <row r="1787">
          <cell r="A1787" t="str">
            <v>O&amp;M</v>
          </cell>
          <cell r="B1787" t="str">
            <v>Weafer Jr,Robert J</v>
          </cell>
          <cell r="C1787">
            <v>21015</v>
          </cell>
          <cell r="D1787" t="str">
            <v>21015</v>
          </cell>
          <cell r="E1787" t="str">
            <v>Accounts Payable</v>
          </cell>
          <cell r="F1787" t="str">
            <v>CFO</v>
          </cell>
          <cell r="G1787" t="str">
            <v>Accounts Payable</v>
          </cell>
          <cell r="H1787" t="str">
            <v>120</v>
          </cell>
          <cell r="I1787" t="str">
            <v>BT</v>
          </cell>
          <cell r="J1787">
            <v>158733.87</v>
          </cell>
          <cell r="K1787">
            <v>63898.559999999998</v>
          </cell>
          <cell r="L1787">
            <v>4144.47</v>
          </cell>
          <cell r="M1787">
            <v>89.82</v>
          </cell>
        </row>
        <row r="1788">
          <cell r="A1788" t="str">
            <v>O&amp;M</v>
          </cell>
          <cell r="B1788" t="str">
            <v>Weafer Jr,Robert J</v>
          </cell>
          <cell r="C1788">
            <v>21015</v>
          </cell>
          <cell r="D1788" t="str">
            <v>21015</v>
          </cell>
          <cell r="E1788" t="str">
            <v>Accounts Payable</v>
          </cell>
          <cell r="F1788" t="str">
            <v>CFO</v>
          </cell>
          <cell r="G1788" t="str">
            <v>Accounts Payable</v>
          </cell>
          <cell r="H1788" t="str">
            <v>120</v>
          </cell>
          <cell r="I1788" t="str">
            <v>IT</v>
          </cell>
          <cell r="J1788">
            <v>111017.34</v>
          </cell>
          <cell r="K1788">
            <v>137688.76</v>
          </cell>
          <cell r="L1788">
            <v>29983.18</v>
          </cell>
        </row>
        <row r="1789">
          <cell r="A1789" t="str">
            <v>O&amp;M</v>
          </cell>
          <cell r="B1789" t="str">
            <v>Weafer Jr,Robert J</v>
          </cell>
          <cell r="C1789">
            <v>21015</v>
          </cell>
          <cell r="D1789" t="str">
            <v>21015</v>
          </cell>
          <cell r="E1789" t="str">
            <v>Accounts Payable</v>
          </cell>
          <cell r="F1789" t="str">
            <v>CFO</v>
          </cell>
          <cell r="G1789" t="str">
            <v>Accounts Payable</v>
          </cell>
          <cell r="H1789" t="str">
            <v>120</v>
          </cell>
          <cell r="I1789" t="str">
            <v>LT</v>
          </cell>
          <cell r="J1789">
            <v>465225.52</v>
          </cell>
          <cell r="K1789">
            <v>187279.44</v>
          </cell>
          <cell r="L1789">
            <v>-48.69</v>
          </cell>
          <cell r="M1789">
            <v>502.25</v>
          </cell>
        </row>
        <row r="1790">
          <cell r="A1790" t="str">
            <v>O&amp;M</v>
          </cell>
          <cell r="B1790" t="str">
            <v>Weafer Jr,Robert J</v>
          </cell>
          <cell r="C1790">
            <v>21015</v>
          </cell>
          <cell r="D1790" t="str">
            <v>21015</v>
          </cell>
          <cell r="E1790" t="str">
            <v>Accounts Payable</v>
          </cell>
          <cell r="F1790" t="str">
            <v>CFO</v>
          </cell>
          <cell r="G1790" t="str">
            <v>Accounts Payable</v>
          </cell>
          <cell r="H1790" t="str">
            <v>120</v>
          </cell>
          <cell r="I1790" t="str">
            <v>MT</v>
          </cell>
          <cell r="J1790">
            <v>-17336.63</v>
          </cell>
          <cell r="K1790">
            <v>1083.71</v>
          </cell>
        </row>
        <row r="1791">
          <cell r="A1791" t="str">
            <v>O&amp;M</v>
          </cell>
          <cell r="B1791" t="str">
            <v>Weafer Jr,Robert J</v>
          </cell>
          <cell r="C1791">
            <v>21015</v>
          </cell>
          <cell r="D1791" t="str">
            <v>21015</v>
          </cell>
          <cell r="E1791" t="str">
            <v>Accounts Payable</v>
          </cell>
          <cell r="F1791" t="str">
            <v>CFO</v>
          </cell>
          <cell r="G1791" t="str">
            <v>Accounts Payable</v>
          </cell>
          <cell r="H1791" t="str">
            <v>120</v>
          </cell>
          <cell r="I1791" t="str">
            <v>OT</v>
          </cell>
          <cell r="J1791">
            <v>4123.75</v>
          </cell>
          <cell r="K1791">
            <v>-10805.04</v>
          </cell>
          <cell r="L1791">
            <v>5610.76</v>
          </cell>
        </row>
        <row r="1792">
          <cell r="A1792" t="str">
            <v>O&amp;M</v>
          </cell>
          <cell r="B1792" t="str">
            <v>Weafer Jr,Robert J</v>
          </cell>
          <cell r="C1792">
            <v>21015</v>
          </cell>
          <cell r="D1792" t="str">
            <v>21015</v>
          </cell>
          <cell r="E1792" t="str">
            <v>Accounts Payable</v>
          </cell>
          <cell r="F1792" t="str">
            <v>CFO</v>
          </cell>
          <cell r="G1792" t="str">
            <v>Accounts Payable</v>
          </cell>
          <cell r="H1792" t="str">
            <v>120</v>
          </cell>
          <cell r="I1792" t="str">
            <v>TT</v>
          </cell>
          <cell r="J1792">
            <v>70629.539999999994</v>
          </cell>
          <cell r="K1792">
            <v>54386.11</v>
          </cell>
          <cell r="L1792">
            <v>0</v>
          </cell>
        </row>
        <row r="1793">
          <cell r="A1793" t="str">
            <v>O&amp;M</v>
          </cell>
          <cell r="B1793" t="str">
            <v>Weafer Jr,Robert J</v>
          </cell>
          <cell r="C1793">
            <v>21020</v>
          </cell>
          <cell r="D1793" t="str">
            <v>21020</v>
          </cell>
          <cell r="E1793" t="str">
            <v>Fixed Asset Accounting</v>
          </cell>
          <cell r="F1793" t="str">
            <v>CFO</v>
          </cell>
          <cell r="G1793" t="str">
            <v>Fixed Asset Accounting</v>
          </cell>
          <cell r="H1793" t="str">
            <v>120</v>
          </cell>
          <cell r="I1793" t="str">
            <v>BT</v>
          </cell>
          <cell r="J1793">
            <v>174598.41</v>
          </cell>
          <cell r="K1793">
            <v>81704</v>
          </cell>
        </row>
        <row r="1794">
          <cell r="A1794" t="str">
            <v>CAP</v>
          </cell>
          <cell r="B1794" t="str">
            <v>Weafer Jr,Robert J</v>
          </cell>
          <cell r="C1794">
            <v>21020</v>
          </cell>
          <cell r="D1794" t="str">
            <v>21020</v>
          </cell>
          <cell r="E1794" t="str">
            <v>Fixed Asset Accounting</v>
          </cell>
          <cell r="F1794" t="str">
            <v>CFO</v>
          </cell>
          <cell r="G1794" t="str">
            <v>Fixed Asset Accounting</v>
          </cell>
          <cell r="H1794" t="str">
            <v>120</v>
          </cell>
          <cell r="I1794" t="str">
            <v>CI</v>
          </cell>
          <cell r="L1794">
            <v>-880000</v>
          </cell>
        </row>
        <row r="1795">
          <cell r="A1795" t="str">
            <v>CAP</v>
          </cell>
          <cell r="B1795" t="str">
            <v>Weafer Jr,Robert J</v>
          </cell>
          <cell r="C1795">
            <v>21020</v>
          </cell>
          <cell r="D1795" t="str">
            <v>21020</v>
          </cell>
          <cell r="E1795" t="str">
            <v>Fixed Asset Accounting</v>
          </cell>
          <cell r="F1795" t="str">
            <v>CFO</v>
          </cell>
          <cell r="G1795" t="str">
            <v>Fixed Asset Accounting</v>
          </cell>
          <cell r="H1795" t="str">
            <v>120</v>
          </cell>
          <cell r="I1795" t="str">
            <v>CO</v>
          </cell>
          <cell r="J1795">
            <v>-415288.92</v>
          </cell>
          <cell r="K1795">
            <v>0</v>
          </cell>
          <cell r="L1795">
            <v>-795375</v>
          </cell>
        </row>
        <row r="1796">
          <cell r="A1796" t="str">
            <v>O&amp;M</v>
          </cell>
          <cell r="B1796" t="str">
            <v>Weafer Jr,Robert J</v>
          </cell>
          <cell r="C1796">
            <v>21020</v>
          </cell>
          <cell r="D1796" t="str">
            <v>21020</v>
          </cell>
          <cell r="E1796" t="str">
            <v>Fixed Asset Accounting</v>
          </cell>
          <cell r="F1796" t="str">
            <v>CFO</v>
          </cell>
          <cell r="G1796" t="str">
            <v>Fixed Asset Accounting</v>
          </cell>
          <cell r="H1796" t="str">
            <v>120</v>
          </cell>
          <cell r="I1796" t="str">
            <v>IT</v>
          </cell>
          <cell r="J1796">
            <v>19176.16</v>
          </cell>
          <cell r="K1796">
            <v>29156.89</v>
          </cell>
          <cell r="L1796">
            <v>2096.69</v>
          </cell>
        </row>
        <row r="1797">
          <cell r="A1797" t="str">
            <v>O&amp;M</v>
          </cell>
          <cell r="B1797" t="str">
            <v>Weafer Jr,Robert J</v>
          </cell>
          <cell r="C1797">
            <v>21020</v>
          </cell>
          <cell r="D1797" t="str">
            <v>21020</v>
          </cell>
          <cell r="E1797" t="str">
            <v>Fixed Asset Accounting</v>
          </cell>
          <cell r="F1797" t="str">
            <v>CFO</v>
          </cell>
          <cell r="G1797" t="str">
            <v>Fixed Asset Accounting</v>
          </cell>
          <cell r="H1797" t="str">
            <v>120</v>
          </cell>
          <cell r="I1797" t="str">
            <v>LT</v>
          </cell>
          <cell r="J1797">
            <v>498251.47</v>
          </cell>
          <cell r="K1797">
            <v>233636.97</v>
          </cell>
          <cell r="M1797">
            <v>21127.06</v>
          </cell>
        </row>
        <row r="1798">
          <cell r="A1798" t="str">
            <v>O&amp;M</v>
          </cell>
          <cell r="B1798" t="str">
            <v>Weafer Jr,Robert J</v>
          </cell>
          <cell r="C1798">
            <v>21020</v>
          </cell>
          <cell r="D1798" t="str">
            <v>21020</v>
          </cell>
          <cell r="E1798" t="str">
            <v>Fixed Asset Accounting</v>
          </cell>
          <cell r="F1798" t="str">
            <v>CFO</v>
          </cell>
          <cell r="G1798" t="str">
            <v>Fixed Asset Accounting</v>
          </cell>
          <cell r="H1798" t="str">
            <v>120</v>
          </cell>
          <cell r="I1798" t="str">
            <v>MT</v>
          </cell>
          <cell r="K1798">
            <v>49.01</v>
          </cell>
        </row>
        <row r="1799">
          <cell r="A1799" t="str">
            <v>O&amp;M</v>
          </cell>
          <cell r="B1799" t="str">
            <v>Weafer Jr,Robert J</v>
          </cell>
          <cell r="C1799">
            <v>21020</v>
          </cell>
          <cell r="D1799" t="str">
            <v>21020</v>
          </cell>
          <cell r="E1799" t="str">
            <v>Fixed Asset Accounting</v>
          </cell>
          <cell r="F1799" t="str">
            <v>CFO</v>
          </cell>
          <cell r="G1799" t="str">
            <v>Fixed Asset Accounting</v>
          </cell>
          <cell r="H1799" t="str">
            <v>120</v>
          </cell>
          <cell r="I1799" t="str">
            <v>OT</v>
          </cell>
          <cell r="J1799">
            <v>4223.7700000000004</v>
          </cell>
          <cell r="K1799">
            <v>5722.72</v>
          </cell>
          <cell r="L1799">
            <v>0</v>
          </cell>
          <cell r="M1799">
            <v>7827.24</v>
          </cell>
        </row>
        <row r="1800">
          <cell r="A1800" t="str">
            <v>O&amp;M</v>
          </cell>
          <cell r="B1800" t="str">
            <v>Weafer Jr,Robert J</v>
          </cell>
          <cell r="C1800">
            <v>21020</v>
          </cell>
          <cell r="D1800" t="str">
            <v>21020</v>
          </cell>
          <cell r="E1800" t="str">
            <v>Fixed Asset Accounting</v>
          </cell>
          <cell r="F1800" t="str">
            <v>CFO</v>
          </cell>
          <cell r="G1800" t="str">
            <v>Fixed Asset Accounting</v>
          </cell>
          <cell r="H1800" t="str">
            <v>120</v>
          </cell>
          <cell r="I1800" t="str">
            <v>TT</v>
          </cell>
          <cell r="J1800">
            <v>21147.279999999999</v>
          </cell>
          <cell r="K1800">
            <v>8791.5499999999993</v>
          </cell>
        </row>
        <row r="1801">
          <cell r="A1801" t="str">
            <v>O&amp;M</v>
          </cell>
          <cell r="B1801" t="str">
            <v>Anastasia, Donald</v>
          </cell>
          <cell r="C1801">
            <v>21025</v>
          </cell>
          <cell r="D1801" t="str">
            <v>21025</v>
          </cell>
          <cell r="E1801" t="str">
            <v>Billing, Insertion Mailing</v>
          </cell>
          <cell r="F1801" t="str">
            <v>CFO</v>
          </cell>
          <cell r="G1801" t="str">
            <v>Office Services</v>
          </cell>
          <cell r="H1801" t="str">
            <v>120</v>
          </cell>
          <cell r="I1801" t="str">
            <v>BT</v>
          </cell>
          <cell r="J1801">
            <v>118562.95</v>
          </cell>
          <cell r="K1801">
            <v>38909.86</v>
          </cell>
        </row>
        <row r="1802">
          <cell r="A1802" t="str">
            <v>O&amp;M</v>
          </cell>
          <cell r="B1802" t="str">
            <v>Anastasia, Donald</v>
          </cell>
          <cell r="C1802">
            <v>21025</v>
          </cell>
          <cell r="D1802" t="str">
            <v>21025</v>
          </cell>
          <cell r="E1802" t="str">
            <v>Office Services</v>
          </cell>
          <cell r="F1802" t="str">
            <v>CFO</v>
          </cell>
          <cell r="G1802" t="str">
            <v>Office Services</v>
          </cell>
          <cell r="H1802" t="str">
            <v>120</v>
          </cell>
          <cell r="I1802" t="str">
            <v>BT</v>
          </cell>
          <cell r="L1802">
            <v>203.03</v>
          </cell>
        </row>
        <row r="1803">
          <cell r="A1803" t="str">
            <v>CAP</v>
          </cell>
          <cell r="B1803" t="str">
            <v>Anastasia, Donald</v>
          </cell>
          <cell r="C1803">
            <v>21025</v>
          </cell>
          <cell r="D1803" t="str">
            <v>21025</v>
          </cell>
          <cell r="E1803" t="str">
            <v>Office Services</v>
          </cell>
          <cell r="F1803" t="str">
            <v>CFO</v>
          </cell>
          <cell r="G1803" t="str">
            <v>Office Services</v>
          </cell>
          <cell r="H1803" t="str">
            <v>120</v>
          </cell>
          <cell r="I1803" t="str">
            <v>CI</v>
          </cell>
          <cell r="K1803">
            <v>456938.83</v>
          </cell>
        </row>
        <row r="1804">
          <cell r="A1804" t="str">
            <v>O&amp;M</v>
          </cell>
          <cell r="B1804" t="str">
            <v>Anastasia, Donald</v>
          </cell>
          <cell r="C1804">
            <v>21025</v>
          </cell>
          <cell r="D1804" t="str">
            <v>21025</v>
          </cell>
          <cell r="E1804" t="str">
            <v>Billing, Insertion Mailing</v>
          </cell>
          <cell r="F1804" t="str">
            <v>CFO</v>
          </cell>
          <cell r="G1804" t="str">
            <v>Office Services</v>
          </cell>
          <cell r="H1804" t="str">
            <v>120</v>
          </cell>
          <cell r="I1804" t="str">
            <v>IT</v>
          </cell>
          <cell r="J1804">
            <v>357213.52</v>
          </cell>
          <cell r="K1804">
            <v>381811.79</v>
          </cell>
        </row>
        <row r="1805">
          <cell r="A1805" t="str">
            <v>O&amp;M</v>
          </cell>
          <cell r="B1805" t="str">
            <v>Anastasia, Donald</v>
          </cell>
          <cell r="C1805">
            <v>21025</v>
          </cell>
          <cell r="D1805" t="str">
            <v>21025</v>
          </cell>
          <cell r="E1805" t="str">
            <v>Office Services</v>
          </cell>
          <cell r="F1805" t="str">
            <v>CFO</v>
          </cell>
          <cell r="G1805" t="str">
            <v>Office Services</v>
          </cell>
          <cell r="H1805" t="str">
            <v>120</v>
          </cell>
          <cell r="I1805" t="str">
            <v>IT</v>
          </cell>
          <cell r="L1805">
            <v>51120.45</v>
          </cell>
        </row>
        <row r="1806">
          <cell r="A1806" t="str">
            <v>O&amp;M</v>
          </cell>
          <cell r="B1806" t="str">
            <v>Anastasia, Donald</v>
          </cell>
          <cell r="C1806">
            <v>21025</v>
          </cell>
          <cell r="D1806" t="str">
            <v>21025</v>
          </cell>
          <cell r="E1806" t="str">
            <v>Billing, Insertion Mailing</v>
          </cell>
          <cell r="F1806" t="str">
            <v>CFO</v>
          </cell>
          <cell r="G1806" t="str">
            <v>Office Services</v>
          </cell>
          <cell r="H1806" t="str">
            <v>120</v>
          </cell>
          <cell r="I1806" t="str">
            <v>LT</v>
          </cell>
          <cell r="J1806">
            <v>337901.12</v>
          </cell>
          <cell r="K1806">
            <v>111038.44</v>
          </cell>
          <cell r="M1806">
            <v>688</v>
          </cell>
        </row>
        <row r="1807">
          <cell r="A1807" t="str">
            <v>O&amp;M</v>
          </cell>
          <cell r="B1807" t="str">
            <v>Anastasia, Donald</v>
          </cell>
          <cell r="C1807">
            <v>21025</v>
          </cell>
          <cell r="D1807" t="str">
            <v>21025</v>
          </cell>
          <cell r="E1807" t="str">
            <v>Office Services</v>
          </cell>
          <cell r="F1807" t="str">
            <v>CFO</v>
          </cell>
          <cell r="G1807" t="str">
            <v>Office Services</v>
          </cell>
          <cell r="H1807" t="str">
            <v>120</v>
          </cell>
          <cell r="I1807" t="str">
            <v>LT</v>
          </cell>
          <cell r="L1807">
            <v>584.24</v>
          </cell>
          <cell r="M1807">
            <v>3580</v>
          </cell>
        </row>
        <row r="1808">
          <cell r="A1808" t="str">
            <v>O&amp;M</v>
          </cell>
          <cell r="B1808" t="str">
            <v>Anastasia, Donald</v>
          </cell>
          <cell r="C1808">
            <v>21025</v>
          </cell>
          <cell r="D1808" t="str">
            <v>21025</v>
          </cell>
          <cell r="E1808" t="str">
            <v>Billing, Insertion Mailing</v>
          </cell>
          <cell r="F1808" t="str">
            <v>CFO</v>
          </cell>
          <cell r="G1808" t="str">
            <v>Office Services</v>
          </cell>
          <cell r="H1808" t="str">
            <v>120</v>
          </cell>
          <cell r="I1808" t="str">
            <v>MT</v>
          </cell>
          <cell r="J1808">
            <v>13052.24</v>
          </cell>
          <cell r="K1808">
            <v>1167.95</v>
          </cell>
        </row>
        <row r="1809">
          <cell r="A1809" t="str">
            <v>O&amp;M</v>
          </cell>
          <cell r="B1809" t="str">
            <v>Anastasia, Donald</v>
          </cell>
          <cell r="C1809">
            <v>21025</v>
          </cell>
          <cell r="D1809" t="str">
            <v>21025</v>
          </cell>
          <cell r="E1809" t="str">
            <v>Office Services</v>
          </cell>
          <cell r="F1809" t="str">
            <v>CFO</v>
          </cell>
          <cell r="G1809" t="str">
            <v>Office Services</v>
          </cell>
          <cell r="H1809" t="str">
            <v>120</v>
          </cell>
          <cell r="I1809" t="str">
            <v>MT</v>
          </cell>
        </row>
        <row r="1810">
          <cell r="A1810" t="str">
            <v>O&amp;M</v>
          </cell>
          <cell r="B1810" t="str">
            <v>Anastasia, Donald</v>
          </cell>
          <cell r="C1810">
            <v>21025</v>
          </cell>
          <cell r="D1810" t="str">
            <v>21025</v>
          </cell>
          <cell r="E1810" t="str">
            <v>Billing, Insertion Mailing</v>
          </cell>
          <cell r="F1810" t="str">
            <v>CFO</v>
          </cell>
          <cell r="G1810" t="str">
            <v>Office Services</v>
          </cell>
          <cell r="H1810" t="str">
            <v>120</v>
          </cell>
          <cell r="I1810" t="str">
            <v>OT</v>
          </cell>
          <cell r="J1810">
            <v>-141767.22</v>
          </cell>
          <cell r="K1810">
            <v>33422.68</v>
          </cell>
        </row>
        <row r="1811">
          <cell r="A1811" t="str">
            <v>O&amp;M</v>
          </cell>
          <cell r="B1811" t="str">
            <v>Anastasia, Donald</v>
          </cell>
          <cell r="C1811">
            <v>21025</v>
          </cell>
          <cell r="D1811" t="str">
            <v>21025</v>
          </cell>
          <cell r="E1811" t="str">
            <v>Office Services</v>
          </cell>
          <cell r="F1811" t="str">
            <v>CFO</v>
          </cell>
          <cell r="G1811" t="str">
            <v>Office Services</v>
          </cell>
          <cell r="H1811" t="str">
            <v>120</v>
          </cell>
          <cell r="I1811" t="str">
            <v>OT</v>
          </cell>
          <cell r="L1811">
            <v>90434.21</v>
          </cell>
        </row>
        <row r="1812">
          <cell r="A1812" t="str">
            <v>O&amp;M</v>
          </cell>
          <cell r="B1812" t="str">
            <v>Anastasia, Donald</v>
          </cell>
          <cell r="C1812">
            <v>21025</v>
          </cell>
          <cell r="D1812" t="str">
            <v>21025</v>
          </cell>
          <cell r="E1812" t="str">
            <v>Billing, Insertion Mailing</v>
          </cell>
          <cell r="F1812" t="str">
            <v>CFO</v>
          </cell>
          <cell r="G1812" t="str">
            <v>Office Services</v>
          </cell>
          <cell r="H1812" t="str">
            <v>120</v>
          </cell>
          <cell r="I1812" t="str">
            <v>TT</v>
          </cell>
          <cell r="J1812">
            <v>10240.030000000001</v>
          </cell>
          <cell r="K1812">
            <v>7024.4</v>
          </cell>
        </row>
        <row r="1813">
          <cell r="A1813" t="str">
            <v>O&amp;M</v>
          </cell>
          <cell r="B1813" t="str">
            <v>Anastasia, Donald</v>
          </cell>
          <cell r="C1813">
            <v>21025</v>
          </cell>
          <cell r="D1813" t="str">
            <v>21025</v>
          </cell>
          <cell r="E1813" t="str">
            <v>Office Services</v>
          </cell>
          <cell r="F1813" t="str">
            <v>CFO</v>
          </cell>
          <cell r="G1813" t="str">
            <v>Office Services</v>
          </cell>
          <cell r="H1813" t="str">
            <v>120</v>
          </cell>
          <cell r="I1813" t="str">
            <v>TT</v>
          </cell>
          <cell r="L1813">
            <v>366.56</v>
          </cell>
        </row>
        <row r="1814">
          <cell r="A1814" t="str">
            <v>O&amp;M</v>
          </cell>
          <cell r="C1814">
            <v>21030</v>
          </cell>
          <cell r="D1814" t="str">
            <v>21030</v>
          </cell>
          <cell r="E1814" t="str">
            <v>Data Center Operations</v>
          </cell>
          <cell r="H1814" t="str">
            <v>120</v>
          </cell>
          <cell r="I1814" t="str">
            <v>BT</v>
          </cell>
          <cell r="J1814">
            <v>153283.97</v>
          </cell>
          <cell r="K1814">
            <v>36551.550000000003</v>
          </cell>
        </row>
        <row r="1815">
          <cell r="A1815" t="str">
            <v>O&amp;M</v>
          </cell>
          <cell r="C1815">
            <v>21030</v>
          </cell>
          <cell r="D1815" t="str">
            <v>21030</v>
          </cell>
          <cell r="E1815" t="str">
            <v>Data Center Operations</v>
          </cell>
          <cell r="H1815" t="str">
            <v>120</v>
          </cell>
          <cell r="I1815" t="str">
            <v>IT</v>
          </cell>
          <cell r="J1815">
            <v>172618.85</v>
          </cell>
          <cell r="K1815">
            <v>75554.77</v>
          </cell>
          <cell r="M1815">
            <v>11843.38</v>
          </cell>
        </row>
        <row r="1816">
          <cell r="A1816" t="str">
            <v>O&amp;M</v>
          </cell>
          <cell r="C1816">
            <v>21030</v>
          </cell>
          <cell r="D1816" t="str">
            <v>21030</v>
          </cell>
          <cell r="E1816" t="str">
            <v>OLD Office Services</v>
          </cell>
          <cell r="H1816" t="str">
            <v>120</v>
          </cell>
          <cell r="I1816" t="str">
            <v>IT</v>
          </cell>
          <cell r="L1816">
            <v>0</v>
          </cell>
        </row>
        <row r="1817">
          <cell r="A1817" t="str">
            <v>O&amp;M</v>
          </cell>
          <cell r="C1817">
            <v>21030</v>
          </cell>
          <cell r="D1817" t="str">
            <v>21030</v>
          </cell>
          <cell r="E1817" t="str">
            <v>Data Center Operations</v>
          </cell>
          <cell r="H1817" t="str">
            <v>120</v>
          </cell>
          <cell r="I1817" t="str">
            <v>LT</v>
          </cell>
          <cell r="J1817">
            <v>449236.09</v>
          </cell>
          <cell r="K1817">
            <v>107084.77</v>
          </cell>
          <cell r="M1817">
            <v>19930.66</v>
          </cell>
        </row>
        <row r="1818">
          <cell r="A1818" t="str">
            <v>O&amp;M</v>
          </cell>
          <cell r="C1818">
            <v>21030</v>
          </cell>
          <cell r="D1818" t="str">
            <v>21030</v>
          </cell>
          <cell r="E1818" t="str">
            <v>Data Center Operations</v>
          </cell>
          <cell r="H1818" t="str">
            <v>120</v>
          </cell>
          <cell r="I1818" t="str">
            <v>MT</v>
          </cell>
          <cell r="J1818">
            <v>0</v>
          </cell>
        </row>
        <row r="1819">
          <cell r="A1819" t="str">
            <v>O&amp;M</v>
          </cell>
          <cell r="C1819">
            <v>21030</v>
          </cell>
          <cell r="D1819" t="str">
            <v>21030</v>
          </cell>
          <cell r="E1819" t="str">
            <v>Data Center Operations</v>
          </cell>
          <cell r="H1819" t="str">
            <v>120</v>
          </cell>
          <cell r="I1819" t="str">
            <v>OT</v>
          </cell>
          <cell r="J1819">
            <v>63177.14</v>
          </cell>
          <cell r="K1819">
            <v>24117.200000000001</v>
          </cell>
          <cell r="M1819">
            <v>-5300</v>
          </cell>
        </row>
        <row r="1820">
          <cell r="A1820" t="str">
            <v>O&amp;M</v>
          </cell>
          <cell r="C1820">
            <v>21030</v>
          </cell>
          <cell r="D1820" t="str">
            <v>21030</v>
          </cell>
          <cell r="E1820" t="str">
            <v>Data Center Operations</v>
          </cell>
          <cell r="H1820" t="str">
            <v>120</v>
          </cell>
          <cell r="I1820" t="str">
            <v>TT</v>
          </cell>
          <cell r="J1820">
            <v>38322.36</v>
          </cell>
          <cell r="K1820">
            <v>7663.89</v>
          </cell>
        </row>
        <row r="1821">
          <cell r="A1821" t="str">
            <v>O&amp;M</v>
          </cell>
          <cell r="C1821">
            <v>21050</v>
          </cell>
          <cell r="D1821" t="str">
            <v>21050</v>
          </cell>
          <cell r="E1821" t="str">
            <v>B8 - CUSTOMER CARE SECTION</v>
          </cell>
          <cell r="H1821" t="str">
            <v>120</v>
          </cell>
          <cell r="I1821" t="str">
            <v>BT</v>
          </cell>
          <cell r="J1821">
            <v>34066.18</v>
          </cell>
          <cell r="K1821">
            <v>6281.55</v>
          </cell>
          <cell r="L1821">
            <v>-4078.88</v>
          </cell>
        </row>
        <row r="1822">
          <cell r="A1822" t="str">
            <v>O&amp;M</v>
          </cell>
          <cell r="C1822">
            <v>21050</v>
          </cell>
          <cell r="D1822" t="str">
            <v>21050</v>
          </cell>
          <cell r="E1822" t="str">
            <v>B8 - CUSTOMER CARE SECTION</v>
          </cell>
          <cell r="H1822" t="str">
            <v>120</v>
          </cell>
          <cell r="I1822" t="str">
            <v>IT</v>
          </cell>
          <cell r="J1822">
            <v>11789.18</v>
          </cell>
          <cell r="K1822">
            <v>4557.62</v>
          </cell>
          <cell r="L1822">
            <v>-2111.04</v>
          </cell>
          <cell r="M1822">
            <v>96.52</v>
          </cell>
        </row>
        <row r="1823">
          <cell r="A1823" t="str">
            <v>O&amp;M</v>
          </cell>
          <cell r="C1823">
            <v>21050</v>
          </cell>
          <cell r="D1823" t="str">
            <v>21050</v>
          </cell>
          <cell r="E1823" t="str">
            <v>B8 - CUSTOMER CARE SECTION</v>
          </cell>
          <cell r="H1823" t="str">
            <v>120</v>
          </cell>
          <cell r="I1823" t="str">
            <v>LT</v>
          </cell>
          <cell r="J1823">
            <v>39241.17</v>
          </cell>
          <cell r="K1823">
            <v>17948.5</v>
          </cell>
          <cell r="L1823">
            <v>-11488.25</v>
          </cell>
          <cell r="M1823">
            <v>7871.02</v>
          </cell>
        </row>
        <row r="1824">
          <cell r="A1824" t="str">
            <v>O&amp;M</v>
          </cell>
          <cell r="C1824">
            <v>21050</v>
          </cell>
          <cell r="D1824" t="str">
            <v>21050</v>
          </cell>
          <cell r="E1824" t="str">
            <v>B8 - CUSTOMER CARE SECTION</v>
          </cell>
          <cell r="H1824" t="str">
            <v>120</v>
          </cell>
          <cell r="I1824" t="str">
            <v>OT</v>
          </cell>
          <cell r="J1824">
            <v>5785.03</v>
          </cell>
          <cell r="K1824">
            <v>4925.41</v>
          </cell>
          <cell r="L1824">
            <v>122.43</v>
          </cell>
        </row>
        <row r="1825">
          <cell r="A1825" t="str">
            <v>O&amp;M</v>
          </cell>
          <cell r="C1825">
            <v>21050</v>
          </cell>
          <cell r="D1825" t="str">
            <v>21050</v>
          </cell>
          <cell r="E1825" t="str">
            <v>B8 - CUSTOMER CARE SECTION</v>
          </cell>
          <cell r="H1825" t="str">
            <v>120</v>
          </cell>
          <cell r="I1825" t="str">
            <v>TT</v>
          </cell>
          <cell r="J1825">
            <v>236.9</v>
          </cell>
          <cell r="M1825">
            <v>2033.17</v>
          </cell>
        </row>
        <row r="1826">
          <cell r="A1826" t="str">
            <v>O&amp;M</v>
          </cell>
          <cell r="C1826">
            <v>21055</v>
          </cell>
          <cell r="D1826" t="str">
            <v>21055</v>
          </cell>
          <cell r="E1826" t="str">
            <v>Q3 - BUSINESS CONSULTING</v>
          </cell>
          <cell r="H1826" t="str">
            <v>120</v>
          </cell>
          <cell r="I1826" t="str">
            <v>BT</v>
          </cell>
          <cell r="J1826">
            <v>61.12</v>
          </cell>
          <cell r="K1826">
            <v>2546.87</v>
          </cell>
          <cell r="M1826">
            <v>1935.75</v>
          </cell>
        </row>
        <row r="1827">
          <cell r="A1827" t="str">
            <v>O&amp;M</v>
          </cell>
          <cell r="C1827">
            <v>21055</v>
          </cell>
          <cell r="D1827" t="str">
            <v>21055</v>
          </cell>
          <cell r="E1827" t="str">
            <v>Q3 - BUSINESS CONSULTING</v>
          </cell>
          <cell r="H1827" t="str">
            <v>120</v>
          </cell>
          <cell r="I1827" t="str">
            <v>IT</v>
          </cell>
          <cell r="J1827">
            <v>31033.7</v>
          </cell>
          <cell r="K1827">
            <v>2128.06</v>
          </cell>
          <cell r="M1827">
            <v>56976.65</v>
          </cell>
        </row>
        <row r="1828">
          <cell r="A1828" t="str">
            <v>O&amp;M</v>
          </cell>
          <cell r="C1828">
            <v>21055</v>
          </cell>
          <cell r="D1828" t="str">
            <v>21055</v>
          </cell>
          <cell r="E1828" t="str">
            <v>Q3 - BUSINESS CONSULTING</v>
          </cell>
          <cell r="H1828" t="str">
            <v>120</v>
          </cell>
          <cell r="I1828" t="str">
            <v>LT</v>
          </cell>
          <cell r="J1828">
            <v>10348.01</v>
          </cell>
          <cell r="K1828">
            <v>7591.24</v>
          </cell>
        </row>
        <row r="1829">
          <cell r="A1829" t="str">
            <v>O&amp;M</v>
          </cell>
          <cell r="C1829">
            <v>21055</v>
          </cell>
          <cell r="D1829" t="str">
            <v>21055</v>
          </cell>
          <cell r="E1829" t="str">
            <v>Q3 - BUSINESS CONSULTING</v>
          </cell>
          <cell r="H1829" t="str">
            <v>120</v>
          </cell>
          <cell r="I1829" t="str">
            <v>OT</v>
          </cell>
          <cell r="J1829">
            <v>-28748.23</v>
          </cell>
        </row>
        <row r="1830">
          <cell r="A1830" t="str">
            <v>O&amp;M</v>
          </cell>
          <cell r="C1830">
            <v>21055</v>
          </cell>
          <cell r="D1830" t="str">
            <v>21055</v>
          </cell>
          <cell r="E1830" t="str">
            <v>Q3 - BUSINESS CONSULTING</v>
          </cell>
          <cell r="H1830" t="str">
            <v>120</v>
          </cell>
          <cell r="I1830" t="str">
            <v>TT</v>
          </cell>
          <cell r="J1830">
            <v>40.229999999999997</v>
          </cell>
        </row>
        <row r="1831">
          <cell r="A1831" t="str">
            <v>O&amp;M</v>
          </cell>
          <cell r="C1831">
            <v>21060</v>
          </cell>
          <cell r="D1831" t="str">
            <v>21060</v>
          </cell>
          <cell r="E1831" t="str">
            <v>Q4 - Business Management Dept</v>
          </cell>
          <cell r="H1831" t="str">
            <v>120</v>
          </cell>
          <cell r="I1831" t="str">
            <v>BT</v>
          </cell>
          <cell r="J1831">
            <v>0.21</v>
          </cell>
        </row>
        <row r="1832">
          <cell r="A1832" t="str">
            <v>O&amp;M</v>
          </cell>
          <cell r="C1832">
            <v>21060</v>
          </cell>
          <cell r="D1832" t="str">
            <v>21060</v>
          </cell>
          <cell r="E1832" t="str">
            <v>Q4 - Business Management Dept</v>
          </cell>
          <cell r="H1832" t="str">
            <v>120</v>
          </cell>
          <cell r="I1832" t="str">
            <v>IT</v>
          </cell>
          <cell r="J1832">
            <v>116.16</v>
          </cell>
          <cell r="K1832">
            <v>0</v>
          </cell>
        </row>
        <row r="1833">
          <cell r="A1833" t="str">
            <v>O&amp;M</v>
          </cell>
          <cell r="C1833">
            <v>21060</v>
          </cell>
          <cell r="D1833" t="str">
            <v>21060</v>
          </cell>
          <cell r="E1833" t="str">
            <v>Q4 - Business Management Dept</v>
          </cell>
          <cell r="H1833" t="str">
            <v>120</v>
          </cell>
          <cell r="I1833" t="str">
            <v>LT</v>
          </cell>
          <cell r="J1833">
            <v>0.96</v>
          </cell>
        </row>
        <row r="1834">
          <cell r="A1834" t="str">
            <v>O&amp;M</v>
          </cell>
          <cell r="C1834">
            <v>21060</v>
          </cell>
          <cell r="D1834" t="str">
            <v>21060</v>
          </cell>
          <cell r="E1834" t="str">
            <v>Q4 - Business Management Dept</v>
          </cell>
          <cell r="H1834" t="str">
            <v>120</v>
          </cell>
          <cell r="I1834" t="str">
            <v>OT</v>
          </cell>
          <cell r="J1834">
            <v>0.16</v>
          </cell>
        </row>
        <row r="1835">
          <cell r="A1835" t="str">
            <v>O&amp;M</v>
          </cell>
          <cell r="B1835" t="str">
            <v>Gianturco, Nicholas D</v>
          </cell>
          <cell r="C1835">
            <v>21065</v>
          </cell>
          <cell r="D1835" t="str">
            <v>21065</v>
          </cell>
          <cell r="E1835" t="str">
            <v>Corp Security, Rev Protection, Claims Director</v>
          </cell>
          <cell r="F1835" t="str">
            <v>Human Resources</v>
          </cell>
          <cell r="G1835" t="str">
            <v>Corporate Security &amp; Revenue Protection</v>
          </cell>
          <cell r="H1835" t="str">
            <v>120</v>
          </cell>
          <cell r="I1835" t="str">
            <v>BT</v>
          </cell>
          <cell r="J1835">
            <v>5915.94</v>
          </cell>
          <cell r="M1835">
            <v>2420.8000000000002</v>
          </cell>
        </row>
        <row r="1836">
          <cell r="A1836" t="str">
            <v>O&amp;M</v>
          </cell>
          <cell r="B1836" t="str">
            <v>Gianturco, Nicholas D</v>
          </cell>
          <cell r="C1836">
            <v>21065</v>
          </cell>
          <cell r="D1836" t="str">
            <v>21065</v>
          </cell>
          <cell r="E1836" t="str">
            <v>Corp Security, Rev Protection, Claims Director</v>
          </cell>
          <cell r="F1836" t="str">
            <v>Human Resources</v>
          </cell>
          <cell r="G1836" t="str">
            <v>Corporate Security &amp; Revenue Protection</v>
          </cell>
          <cell r="H1836" t="str">
            <v>120</v>
          </cell>
          <cell r="I1836" t="str">
            <v>IT</v>
          </cell>
          <cell r="J1836">
            <v>-2270.62</v>
          </cell>
          <cell r="K1836">
            <v>5360.22</v>
          </cell>
          <cell r="M1836">
            <v>16240</v>
          </cell>
        </row>
        <row r="1837">
          <cell r="A1837" t="str">
            <v>O&amp;M</v>
          </cell>
          <cell r="B1837" t="str">
            <v>Gianturco, Nicholas D</v>
          </cell>
          <cell r="C1837">
            <v>21065</v>
          </cell>
          <cell r="D1837" t="str">
            <v>21065</v>
          </cell>
          <cell r="E1837" t="str">
            <v>Corp Security, Rev Protection, Claims Director</v>
          </cell>
          <cell r="F1837" t="str">
            <v>Human Resources</v>
          </cell>
          <cell r="G1837" t="str">
            <v>Corporate Security &amp; Revenue Protection</v>
          </cell>
          <cell r="H1837" t="str">
            <v>120</v>
          </cell>
          <cell r="I1837" t="str">
            <v>LT</v>
          </cell>
          <cell r="J1837">
            <v>29277.16</v>
          </cell>
        </row>
        <row r="1838">
          <cell r="A1838" t="str">
            <v>O&amp;M</v>
          </cell>
          <cell r="B1838" t="str">
            <v>Gianturco, Nicholas D</v>
          </cell>
          <cell r="C1838">
            <v>21065</v>
          </cell>
          <cell r="D1838" t="str">
            <v>21065</v>
          </cell>
          <cell r="E1838" t="str">
            <v>Corp Security, Rev Protection, Claims Director</v>
          </cell>
          <cell r="F1838" t="str">
            <v>Human Resources</v>
          </cell>
          <cell r="G1838" t="str">
            <v>Corporate Security &amp; Revenue Protection</v>
          </cell>
          <cell r="H1838" t="str">
            <v>120</v>
          </cell>
          <cell r="I1838" t="str">
            <v>MT</v>
          </cell>
          <cell r="J1838">
            <v>0</v>
          </cell>
        </row>
        <row r="1839">
          <cell r="A1839" t="str">
            <v>O&amp;M</v>
          </cell>
          <cell r="B1839" t="str">
            <v>Gianturco, Nicholas D</v>
          </cell>
          <cell r="C1839">
            <v>21065</v>
          </cell>
          <cell r="D1839" t="str">
            <v>21065</v>
          </cell>
          <cell r="E1839" t="str">
            <v>Corp Security, Rev Protection, Claims Director</v>
          </cell>
          <cell r="F1839" t="str">
            <v>Human Resources</v>
          </cell>
          <cell r="G1839" t="str">
            <v>Corporate Security &amp; Revenue Protection</v>
          </cell>
          <cell r="H1839" t="str">
            <v>120</v>
          </cell>
          <cell r="I1839" t="str">
            <v>OT</v>
          </cell>
          <cell r="J1839">
            <v>25517.72</v>
          </cell>
          <cell r="K1839">
            <v>35746.959999999999</v>
          </cell>
          <cell r="L1839">
            <v>-1085.83</v>
          </cell>
          <cell r="M1839">
            <v>2976</v>
          </cell>
        </row>
        <row r="1840">
          <cell r="A1840" t="str">
            <v>O&amp;M</v>
          </cell>
          <cell r="B1840" t="str">
            <v>Anastasia, Donald</v>
          </cell>
          <cell r="C1840">
            <v>21070</v>
          </cell>
          <cell r="D1840" t="str">
            <v>21070</v>
          </cell>
          <cell r="E1840" t="str">
            <v>Risk Administration</v>
          </cell>
          <cell r="F1840" t="str">
            <v>CFO</v>
          </cell>
          <cell r="G1840" t="str">
            <v>Claims</v>
          </cell>
          <cell r="H1840" t="str">
            <v>120</v>
          </cell>
          <cell r="I1840" t="str">
            <v>BT</v>
          </cell>
          <cell r="J1840">
            <v>24817.86</v>
          </cell>
          <cell r="K1840">
            <v>1403.58</v>
          </cell>
        </row>
        <row r="1841">
          <cell r="A1841" t="str">
            <v>O&amp;M</v>
          </cell>
          <cell r="B1841" t="str">
            <v>Anastasia, Donald</v>
          </cell>
          <cell r="C1841">
            <v>21070</v>
          </cell>
          <cell r="D1841" t="str">
            <v>21070</v>
          </cell>
          <cell r="E1841" t="str">
            <v>Claims</v>
          </cell>
          <cell r="F1841" t="str">
            <v>CFO</v>
          </cell>
          <cell r="G1841" t="str">
            <v>Claims</v>
          </cell>
          <cell r="H1841" t="str">
            <v>120</v>
          </cell>
          <cell r="I1841" t="str">
            <v>IT</v>
          </cell>
          <cell r="L1841">
            <v>29082.89</v>
          </cell>
          <cell r="M1841">
            <v>34.340000000000003</v>
          </cell>
        </row>
        <row r="1842">
          <cell r="A1842" t="str">
            <v>O&amp;M</v>
          </cell>
          <cell r="B1842" t="str">
            <v>Anastasia, Donald</v>
          </cell>
          <cell r="C1842">
            <v>21070</v>
          </cell>
          <cell r="D1842" t="str">
            <v>21070</v>
          </cell>
          <cell r="E1842" t="str">
            <v>Risk Administration</v>
          </cell>
          <cell r="F1842" t="str">
            <v>CFO</v>
          </cell>
          <cell r="G1842" t="str">
            <v>Claims</v>
          </cell>
          <cell r="H1842" t="str">
            <v>120</v>
          </cell>
          <cell r="I1842" t="str">
            <v>IT</v>
          </cell>
          <cell r="J1842">
            <v>2609362.9700000002</v>
          </cell>
          <cell r="K1842">
            <v>2728521.24</v>
          </cell>
          <cell r="M1842">
            <v>29584.55</v>
          </cell>
        </row>
        <row r="1843">
          <cell r="A1843" t="str">
            <v>O&amp;M</v>
          </cell>
          <cell r="B1843" t="str">
            <v>Anastasia, Donald</v>
          </cell>
          <cell r="C1843">
            <v>21070</v>
          </cell>
          <cell r="D1843" t="str">
            <v>21070</v>
          </cell>
          <cell r="E1843" t="str">
            <v>Risk Administration</v>
          </cell>
          <cell r="F1843" t="str">
            <v>CFO</v>
          </cell>
          <cell r="G1843" t="str">
            <v>Claims</v>
          </cell>
          <cell r="H1843" t="str">
            <v>120</v>
          </cell>
          <cell r="I1843" t="str">
            <v>LT</v>
          </cell>
          <cell r="J1843">
            <v>76645.89</v>
          </cell>
          <cell r="K1843">
            <v>4010.21</v>
          </cell>
        </row>
        <row r="1844">
          <cell r="A1844" t="str">
            <v>O&amp;M</v>
          </cell>
          <cell r="B1844" t="str">
            <v>Anastasia, Donald</v>
          </cell>
          <cell r="C1844">
            <v>21070</v>
          </cell>
          <cell r="D1844" t="str">
            <v>21070</v>
          </cell>
          <cell r="E1844" t="str">
            <v>Claims</v>
          </cell>
          <cell r="F1844" t="str">
            <v>CFO</v>
          </cell>
          <cell r="G1844" t="str">
            <v>Claims</v>
          </cell>
          <cell r="H1844" t="str">
            <v>120</v>
          </cell>
          <cell r="I1844" t="str">
            <v>MT</v>
          </cell>
        </row>
        <row r="1845">
          <cell r="A1845" t="str">
            <v>O&amp;M</v>
          </cell>
          <cell r="B1845" t="str">
            <v>Anastasia, Donald</v>
          </cell>
          <cell r="C1845">
            <v>21070</v>
          </cell>
          <cell r="D1845" t="str">
            <v>21070</v>
          </cell>
          <cell r="E1845" t="str">
            <v>Risk Administration</v>
          </cell>
          <cell r="F1845" t="str">
            <v>CFO</v>
          </cell>
          <cell r="G1845" t="str">
            <v>Claims</v>
          </cell>
          <cell r="H1845" t="str">
            <v>120</v>
          </cell>
          <cell r="I1845" t="str">
            <v>MT</v>
          </cell>
          <cell r="J1845">
            <v>0</v>
          </cell>
          <cell r="K1845">
            <v>12.25</v>
          </cell>
        </row>
        <row r="1846">
          <cell r="A1846" t="str">
            <v>O&amp;M</v>
          </cell>
          <cell r="B1846" t="str">
            <v>Anastasia, Donald</v>
          </cell>
          <cell r="C1846">
            <v>21070</v>
          </cell>
          <cell r="D1846" t="str">
            <v>21070</v>
          </cell>
          <cell r="E1846" t="str">
            <v>Claims</v>
          </cell>
          <cell r="F1846" t="str">
            <v>CFO</v>
          </cell>
          <cell r="G1846" t="str">
            <v>Claims</v>
          </cell>
          <cell r="H1846" t="str">
            <v>120</v>
          </cell>
          <cell r="I1846" t="str">
            <v>OT</v>
          </cell>
          <cell r="L1846">
            <v>402354.54</v>
          </cell>
          <cell r="M1846">
            <v>599.76</v>
          </cell>
        </row>
        <row r="1847">
          <cell r="A1847" t="str">
            <v>O&amp;M</v>
          </cell>
          <cell r="B1847" t="str">
            <v>Anastasia, Donald</v>
          </cell>
          <cell r="C1847">
            <v>21070</v>
          </cell>
          <cell r="D1847" t="str">
            <v>21070</v>
          </cell>
          <cell r="E1847" t="str">
            <v>Risk Administration</v>
          </cell>
          <cell r="F1847" t="str">
            <v>CFO</v>
          </cell>
          <cell r="G1847" t="str">
            <v>Claims</v>
          </cell>
          <cell r="H1847" t="str">
            <v>120</v>
          </cell>
          <cell r="I1847" t="str">
            <v>OT</v>
          </cell>
          <cell r="J1847">
            <v>0</v>
          </cell>
          <cell r="K1847">
            <v>212221.19</v>
          </cell>
        </row>
        <row r="1848">
          <cell r="A1848" t="str">
            <v>O&amp;M</v>
          </cell>
          <cell r="B1848" t="str">
            <v>Anastasia, Donald</v>
          </cell>
          <cell r="C1848">
            <v>21070</v>
          </cell>
          <cell r="D1848" t="str">
            <v>21070</v>
          </cell>
          <cell r="E1848" t="str">
            <v>Risk Administration</v>
          </cell>
          <cell r="F1848" t="str">
            <v>CFO</v>
          </cell>
          <cell r="G1848" t="str">
            <v>Claims</v>
          </cell>
          <cell r="H1848" t="str">
            <v>120</v>
          </cell>
          <cell r="I1848" t="str">
            <v>TT</v>
          </cell>
          <cell r="J1848">
            <v>39</v>
          </cell>
          <cell r="M1848">
            <v>14480.75</v>
          </cell>
        </row>
        <row r="1849">
          <cell r="A1849" t="str">
            <v>O&amp;M</v>
          </cell>
          <cell r="B1849" t="str">
            <v>Gianturco, Nicholas D</v>
          </cell>
          <cell r="C1849">
            <v>21075</v>
          </cell>
          <cell r="D1849" t="str">
            <v>21075</v>
          </cell>
          <cell r="E1849" t="str">
            <v>Corporate Security</v>
          </cell>
          <cell r="F1849" t="str">
            <v>Human Resources</v>
          </cell>
          <cell r="G1849" t="str">
            <v>Corporate Security</v>
          </cell>
          <cell r="H1849" t="str">
            <v>120</v>
          </cell>
          <cell r="I1849" t="str">
            <v>BT</v>
          </cell>
          <cell r="J1849">
            <v>60469.89</v>
          </cell>
          <cell r="K1849">
            <v>3317.01</v>
          </cell>
          <cell r="M1849">
            <v>0</v>
          </cell>
        </row>
        <row r="1850">
          <cell r="A1850" t="str">
            <v>CAP</v>
          </cell>
          <cell r="B1850" t="str">
            <v>Gianturco, Nicholas D</v>
          </cell>
          <cell r="C1850">
            <v>21075</v>
          </cell>
          <cell r="D1850" t="str">
            <v>21075</v>
          </cell>
          <cell r="E1850" t="str">
            <v>Corporate Security</v>
          </cell>
          <cell r="F1850" t="str">
            <v>Human Resources</v>
          </cell>
          <cell r="G1850" t="str">
            <v>Corporate Security</v>
          </cell>
          <cell r="H1850" t="str">
            <v>120</v>
          </cell>
          <cell r="I1850" t="str">
            <v>CI</v>
          </cell>
          <cell r="K1850">
            <v>20059.150000000001</v>
          </cell>
          <cell r="L1850">
            <v>81170.83</v>
          </cell>
        </row>
        <row r="1851">
          <cell r="A1851" t="str">
            <v>O&amp;M</v>
          </cell>
          <cell r="B1851" t="str">
            <v>Gianturco, Nicholas D</v>
          </cell>
          <cell r="C1851">
            <v>21075</v>
          </cell>
          <cell r="D1851" t="str">
            <v>21075</v>
          </cell>
          <cell r="E1851" t="str">
            <v>Corporate Security</v>
          </cell>
          <cell r="F1851" t="str">
            <v>Human Resources</v>
          </cell>
          <cell r="G1851" t="str">
            <v>Corporate Security</v>
          </cell>
          <cell r="H1851" t="str">
            <v>120</v>
          </cell>
          <cell r="I1851" t="str">
            <v>IT</v>
          </cell>
          <cell r="J1851">
            <v>27439.23</v>
          </cell>
          <cell r="K1851">
            <v>3692.7</v>
          </cell>
          <cell r="L1851">
            <v>4707.41</v>
          </cell>
        </row>
        <row r="1852">
          <cell r="A1852" t="str">
            <v>O&amp;M</v>
          </cell>
          <cell r="B1852" t="str">
            <v>Gianturco, Nicholas D</v>
          </cell>
          <cell r="C1852">
            <v>21075</v>
          </cell>
          <cell r="D1852" t="str">
            <v>21075</v>
          </cell>
          <cell r="E1852" t="str">
            <v>Corporate Security</v>
          </cell>
          <cell r="F1852" t="str">
            <v>Human Resources</v>
          </cell>
          <cell r="G1852" t="str">
            <v>Corporate Security</v>
          </cell>
          <cell r="H1852" t="str">
            <v>120</v>
          </cell>
          <cell r="I1852" t="str">
            <v>LT</v>
          </cell>
          <cell r="J1852">
            <v>207879.3</v>
          </cell>
          <cell r="K1852">
            <v>9477.51</v>
          </cell>
        </row>
        <row r="1853">
          <cell r="A1853" t="str">
            <v>O&amp;M</v>
          </cell>
          <cell r="B1853" t="str">
            <v>Gianturco, Nicholas D</v>
          </cell>
          <cell r="C1853">
            <v>21075</v>
          </cell>
          <cell r="D1853" t="str">
            <v>21075</v>
          </cell>
          <cell r="E1853" t="str">
            <v>Corporate Security</v>
          </cell>
          <cell r="F1853" t="str">
            <v>Human Resources</v>
          </cell>
          <cell r="G1853" t="str">
            <v>Corporate Security</v>
          </cell>
          <cell r="H1853" t="str">
            <v>120</v>
          </cell>
          <cell r="I1853" t="str">
            <v>MT</v>
          </cell>
          <cell r="J1853">
            <v>0</v>
          </cell>
          <cell r="L1853">
            <v>6.82</v>
          </cell>
        </row>
        <row r="1854">
          <cell r="A1854" t="str">
            <v>O&amp;M</v>
          </cell>
          <cell r="B1854" t="str">
            <v>Gianturco, Nicholas D</v>
          </cell>
          <cell r="C1854">
            <v>21075</v>
          </cell>
          <cell r="D1854" t="str">
            <v>21075</v>
          </cell>
          <cell r="E1854" t="str">
            <v>Corporate Security</v>
          </cell>
          <cell r="F1854" t="str">
            <v>Human Resources</v>
          </cell>
          <cell r="G1854" t="str">
            <v>Corporate Security</v>
          </cell>
          <cell r="H1854" t="str">
            <v>120</v>
          </cell>
          <cell r="I1854" t="str">
            <v>OT</v>
          </cell>
          <cell r="J1854">
            <v>24645.39</v>
          </cell>
          <cell r="K1854">
            <v>13002.4</v>
          </cell>
          <cell r="L1854">
            <v>18415.509999999998</v>
          </cell>
          <cell r="M1854">
            <v>9154.98</v>
          </cell>
        </row>
        <row r="1855">
          <cell r="A1855" t="str">
            <v>O&amp;M</v>
          </cell>
          <cell r="B1855" t="str">
            <v>Simas, Antonio A</v>
          </cell>
          <cell r="C1855">
            <v>21080</v>
          </cell>
          <cell r="D1855" t="str">
            <v>21080</v>
          </cell>
          <cell r="E1855" t="str">
            <v>Revenue Protection</v>
          </cell>
          <cell r="F1855" t="str">
            <v>Customer Care</v>
          </cell>
          <cell r="G1855" t="str">
            <v>Revenue Protection</v>
          </cell>
          <cell r="H1855" t="str">
            <v>120</v>
          </cell>
          <cell r="I1855" t="str">
            <v>BT</v>
          </cell>
          <cell r="J1855">
            <v>85945.73</v>
          </cell>
          <cell r="K1855">
            <v>3222.2</v>
          </cell>
        </row>
        <row r="1856">
          <cell r="A1856" t="str">
            <v>O&amp;M</v>
          </cell>
          <cell r="B1856" t="str">
            <v>Simas, Antonio A</v>
          </cell>
          <cell r="C1856">
            <v>21080</v>
          </cell>
          <cell r="D1856" t="str">
            <v>21080</v>
          </cell>
          <cell r="E1856" t="str">
            <v>Revenue Protection</v>
          </cell>
          <cell r="F1856" t="str">
            <v>Customer Care</v>
          </cell>
          <cell r="G1856" t="str">
            <v>Revenue Protection</v>
          </cell>
          <cell r="H1856" t="str">
            <v>120</v>
          </cell>
          <cell r="I1856" t="str">
            <v>IT</v>
          </cell>
          <cell r="J1856">
            <v>14834.23</v>
          </cell>
          <cell r="K1856">
            <v>1551.9</v>
          </cell>
          <cell r="L1856">
            <v>6239.33</v>
          </cell>
        </row>
        <row r="1857">
          <cell r="A1857" t="str">
            <v>O&amp;M</v>
          </cell>
          <cell r="B1857" t="str">
            <v>Simas, Antonio A</v>
          </cell>
          <cell r="C1857">
            <v>21080</v>
          </cell>
          <cell r="D1857" t="str">
            <v>21080</v>
          </cell>
          <cell r="E1857" t="str">
            <v>Revenue Protection</v>
          </cell>
          <cell r="F1857" t="str">
            <v>Customer Care</v>
          </cell>
          <cell r="G1857" t="str">
            <v>Revenue Protection</v>
          </cell>
          <cell r="H1857" t="str">
            <v>120</v>
          </cell>
          <cell r="I1857" t="str">
            <v>LT</v>
          </cell>
          <cell r="J1857">
            <v>343092.41</v>
          </cell>
          <cell r="K1857">
            <v>9206.32</v>
          </cell>
        </row>
        <row r="1858">
          <cell r="A1858" t="str">
            <v>O&amp;M</v>
          </cell>
          <cell r="B1858" t="str">
            <v>Simas, Antonio A</v>
          </cell>
          <cell r="C1858">
            <v>21080</v>
          </cell>
          <cell r="D1858" t="str">
            <v>21080</v>
          </cell>
          <cell r="E1858" t="str">
            <v>Revenue Protection</v>
          </cell>
          <cell r="F1858" t="str">
            <v>Customer Care</v>
          </cell>
          <cell r="G1858" t="str">
            <v>Revenue Protection</v>
          </cell>
          <cell r="H1858" t="str">
            <v>120</v>
          </cell>
          <cell r="I1858" t="str">
            <v>MT</v>
          </cell>
          <cell r="J1858">
            <v>136.55000000000001</v>
          </cell>
          <cell r="K1858">
            <v>3595.3</v>
          </cell>
        </row>
        <row r="1859">
          <cell r="A1859" t="str">
            <v>O&amp;M</v>
          </cell>
          <cell r="B1859" t="str">
            <v>Simas, Antonio A</v>
          </cell>
          <cell r="C1859">
            <v>21080</v>
          </cell>
          <cell r="D1859" t="str">
            <v>21080</v>
          </cell>
          <cell r="E1859" t="str">
            <v>Revenue Protection</v>
          </cell>
          <cell r="F1859" t="str">
            <v>Customer Care</v>
          </cell>
          <cell r="G1859" t="str">
            <v>Revenue Protection</v>
          </cell>
          <cell r="H1859" t="str">
            <v>120</v>
          </cell>
          <cell r="I1859" t="str">
            <v>OT</v>
          </cell>
          <cell r="J1859">
            <v>1819.97</v>
          </cell>
          <cell r="K1859">
            <v>7798.09</v>
          </cell>
          <cell r="L1859">
            <v>9954.11</v>
          </cell>
        </row>
        <row r="1860">
          <cell r="A1860" t="str">
            <v>O&amp;M</v>
          </cell>
          <cell r="C1860">
            <v>21100</v>
          </cell>
          <cell r="D1860" t="str">
            <v>21100</v>
          </cell>
          <cell r="E1860" t="str">
            <v>6A - CONSUMER AFFAIRS</v>
          </cell>
          <cell r="H1860" t="str">
            <v>120</v>
          </cell>
          <cell r="I1860" t="str">
            <v>BT</v>
          </cell>
          <cell r="J1860">
            <v>84</v>
          </cell>
        </row>
        <row r="1861">
          <cell r="A1861" t="str">
            <v>O&amp;M</v>
          </cell>
          <cell r="C1861">
            <v>21100</v>
          </cell>
          <cell r="D1861" t="str">
            <v>21100</v>
          </cell>
          <cell r="E1861" t="str">
            <v>6A - CONSUMER AFFAIRS</v>
          </cell>
          <cell r="H1861" t="str">
            <v>120</v>
          </cell>
          <cell r="I1861" t="str">
            <v>LT</v>
          </cell>
          <cell r="J1861">
            <v>119.02</v>
          </cell>
        </row>
        <row r="1862">
          <cell r="A1862" t="str">
            <v>O&amp;M</v>
          </cell>
          <cell r="B1862" t="str">
            <v>OLD Meter Cost Areas</v>
          </cell>
          <cell r="C1862">
            <v>21105</v>
          </cell>
          <cell r="D1862" t="str">
            <v>21105</v>
          </cell>
          <cell r="E1862" t="str">
            <v>P1 - METER READING DEPT</v>
          </cell>
          <cell r="F1862" t="str">
            <v>Strategy &amp; Law</v>
          </cell>
          <cell r="G1862" t="str">
            <v>Corporate Litigation</v>
          </cell>
          <cell r="H1862" t="str">
            <v>120</v>
          </cell>
          <cell r="I1862" t="str">
            <v>BT</v>
          </cell>
          <cell r="J1862">
            <v>721738.34</v>
          </cell>
          <cell r="K1862">
            <v>24309.360000000001</v>
          </cell>
        </row>
        <row r="1863">
          <cell r="A1863" t="str">
            <v>CAP</v>
          </cell>
          <cell r="B1863" t="str">
            <v>OLD Meter Cost Areas</v>
          </cell>
          <cell r="C1863">
            <v>21105</v>
          </cell>
          <cell r="D1863" t="str">
            <v>21105</v>
          </cell>
          <cell r="E1863" t="str">
            <v>P1 - METER READING DEPT</v>
          </cell>
          <cell r="F1863" t="str">
            <v>Strategy &amp; Law</v>
          </cell>
          <cell r="G1863" t="str">
            <v>Corporate Litigation</v>
          </cell>
          <cell r="H1863" t="str">
            <v>120</v>
          </cell>
          <cell r="I1863" t="str">
            <v>CB</v>
          </cell>
          <cell r="J1863">
            <v>10425.9</v>
          </cell>
        </row>
        <row r="1864">
          <cell r="A1864" t="str">
            <v>CAP</v>
          </cell>
          <cell r="B1864" t="str">
            <v>OLD Meter Cost Areas</v>
          </cell>
          <cell r="C1864">
            <v>21105</v>
          </cell>
          <cell r="D1864" t="str">
            <v>21105</v>
          </cell>
          <cell r="E1864" t="str">
            <v>P1 - METER READING DEPT</v>
          </cell>
          <cell r="F1864" t="str">
            <v>Strategy &amp; Law</v>
          </cell>
          <cell r="G1864" t="str">
            <v>Corporate Litigation</v>
          </cell>
          <cell r="H1864" t="str">
            <v>120</v>
          </cell>
          <cell r="I1864" t="str">
            <v>CI</v>
          </cell>
          <cell r="J1864">
            <v>1548.56</v>
          </cell>
          <cell r="K1864">
            <v>-1548.76</v>
          </cell>
        </row>
        <row r="1865">
          <cell r="A1865" t="str">
            <v>CAP</v>
          </cell>
          <cell r="B1865" t="str">
            <v>OLD Meter Cost Areas</v>
          </cell>
          <cell r="C1865">
            <v>21105</v>
          </cell>
          <cell r="D1865" t="str">
            <v>21105</v>
          </cell>
          <cell r="E1865" t="str">
            <v>P1 - METER READING DEPT</v>
          </cell>
          <cell r="F1865" t="str">
            <v>Strategy &amp; Law</v>
          </cell>
          <cell r="G1865" t="str">
            <v>Corporate Litigation</v>
          </cell>
          <cell r="H1865" t="str">
            <v>120</v>
          </cell>
          <cell r="I1865" t="str">
            <v>CL</v>
          </cell>
          <cell r="J1865">
            <v>23750.76</v>
          </cell>
        </row>
        <row r="1866">
          <cell r="A1866" t="str">
            <v>CAP</v>
          </cell>
          <cell r="B1866" t="str">
            <v>OLD Meter Cost Areas</v>
          </cell>
          <cell r="C1866">
            <v>21105</v>
          </cell>
          <cell r="D1866" t="str">
            <v>21105</v>
          </cell>
          <cell r="E1866" t="str">
            <v>P1 - METER READING DEPT</v>
          </cell>
          <cell r="F1866" t="str">
            <v>Strategy &amp; Law</v>
          </cell>
          <cell r="G1866" t="str">
            <v>Corporate Litigation</v>
          </cell>
          <cell r="H1866" t="str">
            <v>120</v>
          </cell>
          <cell r="I1866" t="str">
            <v>CT</v>
          </cell>
          <cell r="J1866">
            <v>6900.37</v>
          </cell>
        </row>
        <row r="1867">
          <cell r="A1867" t="str">
            <v>O&amp;M</v>
          </cell>
          <cell r="B1867" t="str">
            <v>OLD Meter Cost Areas</v>
          </cell>
          <cell r="C1867">
            <v>21105</v>
          </cell>
          <cell r="D1867" t="str">
            <v>21105</v>
          </cell>
          <cell r="E1867" t="str">
            <v>Meter Ops Plymouth</v>
          </cell>
          <cell r="F1867" t="str">
            <v>Strategy &amp; Law</v>
          </cell>
          <cell r="G1867" t="str">
            <v>Corporate Litigation</v>
          </cell>
          <cell r="H1867" t="str">
            <v>120</v>
          </cell>
          <cell r="I1867" t="str">
            <v>IT</v>
          </cell>
          <cell r="L1867">
            <v>8692.91</v>
          </cell>
        </row>
        <row r="1868">
          <cell r="A1868" t="str">
            <v>O&amp;M</v>
          </cell>
          <cell r="B1868" t="str">
            <v>OLD Meter Cost Areas</v>
          </cell>
          <cell r="C1868">
            <v>21105</v>
          </cell>
          <cell r="D1868" t="str">
            <v>21105</v>
          </cell>
          <cell r="E1868" t="str">
            <v>P1 - METER READING DEPT</v>
          </cell>
          <cell r="F1868" t="str">
            <v>Strategy &amp; Law</v>
          </cell>
          <cell r="G1868" t="str">
            <v>Corporate Litigation</v>
          </cell>
          <cell r="H1868" t="str">
            <v>120</v>
          </cell>
          <cell r="I1868" t="str">
            <v>IT</v>
          </cell>
          <cell r="J1868">
            <v>286115.39</v>
          </cell>
          <cell r="K1868">
            <v>126098.43</v>
          </cell>
        </row>
        <row r="1869">
          <cell r="A1869" t="str">
            <v>O&amp;M</v>
          </cell>
          <cell r="B1869" t="str">
            <v>OLD Meter Cost Areas</v>
          </cell>
          <cell r="C1869">
            <v>21105</v>
          </cell>
          <cell r="D1869" t="str">
            <v>21105</v>
          </cell>
          <cell r="E1869" t="str">
            <v>P1 - METER READING DEPT</v>
          </cell>
          <cell r="F1869" t="str">
            <v>Strategy &amp; Law</v>
          </cell>
          <cell r="G1869" t="str">
            <v>Corporate Litigation</v>
          </cell>
          <cell r="H1869" t="str">
            <v>120</v>
          </cell>
          <cell r="I1869" t="str">
            <v>LT</v>
          </cell>
          <cell r="J1869">
            <v>2005373.95</v>
          </cell>
          <cell r="K1869">
            <v>68803.429999999993</v>
          </cell>
        </row>
        <row r="1870">
          <cell r="A1870" t="str">
            <v>O&amp;M</v>
          </cell>
          <cell r="B1870" t="str">
            <v>OLD Meter Cost Areas</v>
          </cell>
          <cell r="C1870">
            <v>21105</v>
          </cell>
          <cell r="D1870" t="str">
            <v>21105</v>
          </cell>
          <cell r="E1870" t="str">
            <v>P1 - METER READING DEPT</v>
          </cell>
          <cell r="F1870" t="str">
            <v>Strategy &amp; Law</v>
          </cell>
          <cell r="G1870" t="str">
            <v>Corporate Litigation</v>
          </cell>
          <cell r="H1870" t="str">
            <v>120</v>
          </cell>
          <cell r="I1870" t="str">
            <v>MT</v>
          </cell>
          <cell r="J1870">
            <v>14857.33</v>
          </cell>
          <cell r="K1870">
            <v>-76316.929999999993</v>
          </cell>
        </row>
        <row r="1871">
          <cell r="A1871" t="str">
            <v>O&amp;M</v>
          </cell>
          <cell r="B1871" t="str">
            <v>OLD Meter Cost Areas</v>
          </cell>
          <cell r="C1871">
            <v>21105</v>
          </cell>
          <cell r="D1871" t="str">
            <v>21105</v>
          </cell>
          <cell r="E1871" t="str">
            <v>P1 - METER READING DEPT</v>
          </cell>
          <cell r="F1871" t="str">
            <v>Strategy &amp; Law</v>
          </cell>
          <cell r="G1871" t="str">
            <v>Corporate Litigation</v>
          </cell>
          <cell r="H1871" t="str">
            <v>120</v>
          </cell>
          <cell r="I1871" t="str">
            <v>OT</v>
          </cell>
          <cell r="J1871">
            <v>3414.86</v>
          </cell>
        </row>
        <row r="1872">
          <cell r="A1872" t="str">
            <v>O&amp;M</v>
          </cell>
          <cell r="B1872" t="str">
            <v>OLD Meter Cost Areas</v>
          </cell>
          <cell r="C1872">
            <v>21105</v>
          </cell>
          <cell r="D1872" t="str">
            <v>21105</v>
          </cell>
          <cell r="E1872" t="str">
            <v>P1 - METER READING DEPT</v>
          </cell>
          <cell r="F1872" t="str">
            <v>Strategy &amp; Law</v>
          </cell>
          <cell r="G1872" t="str">
            <v>Corporate Litigation</v>
          </cell>
          <cell r="H1872" t="str">
            <v>120</v>
          </cell>
          <cell r="I1872" t="str">
            <v>TT</v>
          </cell>
          <cell r="J1872">
            <v>348240.73</v>
          </cell>
          <cell r="K1872">
            <v>6124.64</v>
          </cell>
        </row>
        <row r="1873">
          <cell r="A1873" t="str">
            <v>O&amp;M</v>
          </cell>
          <cell r="B1873" t="str">
            <v>OLD Meter Cost Areas</v>
          </cell>
          <cell r="C1873">
            <v>21110</v>
          </cell>
          <cell r="D1873" t="str">
            <v>21110</v>
          </cell>
          <cell r="E1873" t="str">
            <v>Meter Ops Cape &amp; Vineyard</v>
          </cell>
          <cell r="F1873" t="str">
            <v>Customer Care</v>
          </cell>
          <cell r="G1873" t="str">
            <v>OLD Meter Cost Areas</v>
          </cell>
          <cell r="H1873" t="str">
            <v>120</v>
          </cell>
          <cell r="I1873" t="str">
            <v>BT</v>
          </cell>
          <cell r="L1873">
            <v>7851.89</v>
          </cell>
        </row>
        <row r="1874">
          <cell r="A1874" t="str">
            <v>O&amp;M</v>
          </cell>
          <cell r="B1874" t="str">
            <v>OLD Meter Cost Areas</v>
          </cell>
          <cell r="C1874">
            <v>21110</v>
          </cell>
          <cell r="D1874" t="str">
            <v>21110</v>
          </cell>
          <cell r="E1874" t="str">
            <v>P2 - CUSTOMER ACCOUNT SERVICES DEPT</v>
          </cell>
          <cell r="F1874" t="str">
            <v>Customer Care</v>
          </cell>
          <cell r="G1874" t="str">
            <v>OLD Meter Cost Areas</v>
          </cell>
          <cell r="H1874" t="str">
            <v>120</v>
          </cell>
          <cell r="I1874" t="str">
            <v>BT</v>
          </cell>
          <cell r="J1874">
            <v>901.15</v>
          </cell>
          <cell r="K1874">
            <v>66167.539999999994</v>
          </cell>
        </row>
        <row r="1875">
          <cell r="A1875" t="str">
            <v>O&amp;M</v>
          </cell>
          <cell r="B1875" t="str">
            <v>OLD Meter Cost Areas</v>
          </cell>
          <cell r="C1875">
            <v>21110</v>
          </cell>
          <cell r="D1875" t="str">
            <v>21110</v>
          </cell>
          <cell r="E1875" t="str">
            <v>Meter Ops Cape &amp; Vineyard</v>
          </cell>
          <cell r="F1875" t="str">
            <v>Customer Care</v>
          </cell>
          <cell r="G1875" t="str">
            <v>OLD Meter Cost Areas</v>
          </cell>
          <cell r="H1875" t="str">
            <v>120</v>
          </cell>
          <cell r="I1875" t="str">
            <v>IT</v>
          </cell>
          <cell r="L1875">
            <v>492.37</v>
          </cell>
        </row>
        <row r="1876">
          <cell r="A1876" t="str">
            <v>O&amp;M</v>
          </cell>
          <cell r="B1876" t="str">
            <v>OLD Meter Cost Areas</v>
          </cell>
          <cell r="C1876">
            <v>21110</v>
          </cell>
          <cell r="D1876" t="str">
            <v>21110</v>
          </cell>
          <cell r="E1876" t="str">
            <v>P2 - CUSTOMER ACCOUNT SERVICES DEPT</v>
          </cell>
          <cell r="F1876" t="str">
            <v>Customer Care</v>
          </cell>
          <cell r="G1876" t="str">
            <v>OLD Meter Cost Areas</v>
          </cell>
          <cell r="H1876" t="str">
            <v>120</v>
          </cell>
          <cell r="I1876" t="str">
            <v>IT</v>
          </cell>
          <cell r="J1876">
            <v>-1614.29</v>
          </cell>
          <cell r="K1876">
            <v>8123.48</v>
          </cell>
        </row>
        <row r="1877">
          <cell r="A1877" t="str">
            <v>O&amp;M</v>
          </cell>
          <cell r="B1877" t="str">
            <v>OLD Meter Cost Areas</v>
          </cell>
          <cell r="C1877">
            <v>21110</v>
          </cell>
          <cell r="D1877" t="str">
            <v>21110</v>
          </cell>
          <cell r="E1877" t="str">
            <v>Meter Ops Cape &amp; Vineyard</v>
          </cell>
          <cell r="F1877" t="str">
            <v>Customer Care</v>
          </cell>
          <cell r="G1877" t="str">
            <v>OLD Meter Cost Areas</v>
          </cell>
          <cell r="H1877" t="str">
            <v>120</v>
          </cell>
          <cell r="I1877" t="str">
            <v>LT</v>
          </cell>
          <cell r="L1877">
            <v>19460.95</v>
          </cell>
        </row>
        <row r="1878">
          <cell r="A1878" t="str">
            <v>O&amp;M</v>
          </cell>
          <cell r="B1878" t="str">
            <v>OLD Meter Cost Areas</v>
          </cell>
          <cell r="C1878">
            <v>21110</v>
          </cell>
          <cell r="D1878" t="str">
            <v>21110</v>
          </cell>
          <cell r="E1878" t="str">
            <v>P2 - CUSTOMER ACCOUNT SERVICES DEPT</v>
          </cell>
          <cell r="F1878" t="str">
            <v>Customer Care</v>
          </cell>
          <cell r="G1878" t="str">
            <v>OLD Meter Cost Areas</v>
          </cell>
          <cell r="H1878" t="str">
            <v>120</v>
          </cell>
          <cell r="I1878" t="str">
            <v>LT</v>
          </cell>
          <cell r="J1878">
            <v>-0.7</v>
          </cell>
          <cell r="K1878">
            <v>241915.61</v>
          </cell>
        </row>
        <row r="1879">
          <cell r="A1879" t="str">
            <v>O&amp;M</v>
          </cell>
          <cell r="B1879" t="str">
            <v>OLD Meter Cost Areas</v>
          </cell>
          <cell r="C1879">
            <v>21110</v>
          </cell>
          <cell r="D1879" t="str">
            <v>21110</v>
          </cell>
          <cell r="E1879" t="str">
            <v>P2 - CUSTOMER ACCOUNT SERVICES DEPT</v>
          </cell>
          <cell r="F1879" t="str">
            <v>Customer Care</v>
          </cell>
          <cell r="G1879" t="str">
            <v>OLD Meter Cost Areas</v>
          </cell>
          <cell r="H1879" t="str">
            <v>120</v>
          </cell>
          <cell r="I1879" t="str">
            <v>MT</v>
          </cell>
          <cell r="J1879">
            <v>0.64</v>
          </cell>
        </row>
        <row r="1880">
          <cell r="A1880" t="str">
            <v>O&amp;M</v>
          </cell>
          <cell r="B1880" t="str">
            <v>OLD Meter Cost Areas</v>
          </cell>
          <cell r="C1880">
            <v>21110</v>
          </cell>
          <cell r="D1880" t="str">
            <v>21110</v>
          </cell>
          <cell r="E1880" t="str">
            <v>P2 - CUSTOMER ACCOUNT SERVICES DEPT</v>
          </cell>
          <cell r="F1880" t="str">
            <v>Customer Care</v>
          </cell>
          <cell r="G1880" t="str">
            <v>OLD Meter Cost Areas</v>
          </cell>
          <cell r="H1880" t="str">
            <v>120</v>
          </cell>
          <cell r="I1880" t="str">
            <v>OT</v>
          </cell>
          <cell r="J1880">
            <v>0.18</v>
          </cell>
          <cell r="M1880">
            <v>137.86000000000001</v>
          </cell>
        </row>
        <row r="1881">
          <cell r="A1881" t="str">
            <v>O&amp;M</v>
          </cell>
          <cell r="B1881" t="str">
            <v>OLD Meter Cost Areas</v>
          </cell>
          <cell r="C1881">
            <v>21110</v>
          </cell>
          <cell r="D1881" t="str">
            <v>21110</v>
          </cell>
          <cell r="E1881" t="str">
            <v>Meter Ops Cape &amp; Vineyard</v>
          </cell>
          <cell r="F1881" t="str">
            <v>Customer Care</v>
          </cell>
          <cell r="G1881" t="str">
            <v>OLD Meter Cost Areas</v>
          </cell>
          <cell r="H1881" t="str">
            <v>120</v>
          </cell>
          <cell r="I1881" t="str">
            <v>TT</v>
          </cell>
          <cell r="L1881">
            <v>4081.74</v>
          </cell>
        </row>
        <row r="1882">
          <cell r="A1882" t="str">
            <v>O&amp;M</v>
          </cell>
          <cell r="B1882" t="str">
            <v>OLD Meter Cost Areas</v>
          </cell>
          <cell r="C1882">
            <v>21110</v>
          </cell>
          <cell r="D1882" t="str">
            <v>21110</v>
          </cell>
          <cell r="E1882" t="str">
            <v>P2 - CUSTOMER ACCOUNT SERVICES DEPT</v>
          </cell>
          <cell r="F1882" t="str">
            <v>Customer Care</v>
          </cell>
          <cell r="G1882" t="str">
            <v>OLD Meter Cost Areas</v>
          </cell>
          <cell r="H1882" t="str">
            <v>120</v>
          </cell>
          <cell r="I1882" t="str">
            <v>TT</v>
          </cell>
          <cell r="J1882">
            <v>1.05</v>
          </cell>
          <cell r="K1882">
            <v>87914.82</v>
          </cell>
        </row>
        <row r="1883">
          <cell r="A1883" t="str">
            <v>O&amp;M</v>
          </cell>
          <cell r="B1883" t="str">
            <v>OLD Meter Cost Areas</v>
          </cell>
          <cell r="C1883">
            <v>21115</v>
          </cell>
          <cell r="D1883" t="str">
            <v>21115</v>
          </cell>
          <cell r="E1883" t="str">
            <v>P3 - REVENUE RECOVERY DEPT</v>
          </cell>
          <cell r="F1883" t="str">
            <v>Customer Care</v>
          </cell>
          <cell r="G1883" t="str">
            <v>OLD Meter Cost Areas</v>
          </cell>
          <cell r="H1883" t="str">
            <v>120</v>
          </cell>
          <cell r="I1883" t="str">
            <v>BT</v>
          </cell>
          <cell r="J1883">
            <v>195534.76</v>
          </cell>
          <cell r="K1883">
            <v>615.13</v>
          </cell>
        </row>
        <row r="1884">
          <cell r="A1884" t="str">
            <v>CAP</v>
          </cell>
          <cell r="B1884" t="str">
            <v>OLD Meter Cost Areas</v>
          </cell>
          <cell r="C1884">
            <v>21115</v>
          </cell>
          <cell r="D1884" t="str">
            <v>21115</v>
          </cell>
          <cell r="E1884" t="str">
            <v>P3 - REVENUE RECOVERY DEPT</v>
          </cell>
          <cell r="F1884" t="str">
            <v>Customer Care</v>
          </cell>
          <cell r="G1884" t="str">
            <v>OLD Meter Cost Areas</v>
          </cell>
          <cell r="H1884" t="str">
            <v>120</v>
          </cell>
          <cell r="I1884" t="str">
            <v>CI</v>
          </cell>
          <cell r="J1884">
            <v>40287.57</v>
          </cell>
          <cell r="K1884">
            <v>0</v>
          </cell>
        </row>
        <row r="1885">
          <cell r="A1885" t="str">
            <v>O&amp;M</v>
          </cell>
          <cell r="B1885" t="str">
            <v>OLD Meter Cost Areas</v>
          </cell>
          <cell r="C1885">
            <v>21115</v>
          </cell>
          <cell r="D1885" t="str">
            <v>21115</v>
          </cell>
          <cell r="E1885" t="str">
            <v>Meter Ops New Bedford</v>
          </cell>
          <cell r="F1885" t="str">
            <v>Customer Care</v>
          </cell>
          <cell r="G1885" t="str">
            <v>OLD Meter Cost Areas</v>
          </cell>
          <cell r="H1885" t="str">
            <v>120</v>
          </cell>
          <cell r="I1885" t="str">
            <v>IT</v>
          </cell>
          <cell r="L1885">
            <v>31479.4</v>
          </cell>
        </row>
        <row r="1886">
          <cell r="A1886" t="str">
            <v>O&amp;M</v>
          </cell>
          <cell r="B1886" t="str">
            <v>OLD Meter Cost Areas</v>
          </cell>
          <cell r="C1886">
            <v>21115</v>
          </cell>
          <cell r="D1886" t="str">
            <v>21115</v>
          </cell>
          <cell r="E1886" t="str">
            <v>P3 - REVENUE RECOVERY DEPT</v>
          </cell>
          <cell r="F1886" t="str">
            <v>Customer Care</v>
          </cell>
          <cell r="G1886" t="str">
            <v>OLD Meter Cost Areas</v>
          </cell>
          <cell r="H1886" t="str">
            <v>120</v>
          </cell>
          <cell r="I1886" t="str">
            <v>IT</v>
          </cell>
          <cell r="J1886">
            <v>1319959.77</v>
          </cell>
          <cell r="K1886">
            <v>44512.92</v>
          </cell>
        </row>
        <row r="1887">
          <cell r="A1887" t="str">
            <v>O&amp;M</v>
          </cell>
          <cell r="B1887" t="str">
            <v>OLD Meter Cost Areas</v>
          </cell>
          <cell r="C1887">
            <v>21115</v>
          </cell>
          <cell r="D1887" t="str">
            <v>21115</v>
          </cell>
          <cell r="E1887" t="str">
            <v>P3 - REVENUE RECOVERY DEPT</v>
          </cell>
          <cell r="F1887" t="str">
            <v>Customer Care</v>
          </cell>
          <cell r="G1887" t="str">
            <v>OLD Meter Cost Areas</v>
          </cell>
          <cell r="H1887" t="str">
            <v>120</v>
          </cell>
          <cell r="I1887" t="str">
            <v>LT</v>
          </cell>
          <cell r="J1887">
            <v>538448.81000000006</v>
          </cell>
          <cell r="K1887">
            <v>617.76</v>
          </cell>
        </row>
        <row r="1888">
          <cell r="A1888" t="str">
            <v>O&amp;M</v>
          </cell>
          <cell r="B1888" t="str">
            <v>OLD Meter Cost Areas</v>
          </cell>
          <cell r="C1888">
            <v>21115</v>
          </cell>
          <cell r="D1888" t="str">
            <v>21115</v>
          </cell>
          <cell r="E1888" t="str">
            <v>Meter Ops New Bedford</v>
          </cell>
          <cell r="F1888" t="str">
            <v>Customer Care</v>
          </cell>
          <cell r="G1888" t="str">
            <v>OLD Meter Cost Areas</v>
          </cell>
          <cell r="H1888" t="str">
            <v>120</v>
          </cell>
          <cell r="I1888" t="str">
            <v>MT</v>
          </cell>
          <cell r="L1888">
            <v>9734.31</v>
          </cell>
        </row>
        <row r="1889">
          <cell r="A1889" t="str">
            <v>O&amp;M</v>
          </cell>
          <cell r="B1889" t="str">
            <v>OLD Meter Cost Areas</v>
          </cell>
          <cell r="C1889">
            <v>21115</v>
          </cell>
          <cell r="D1889" t="str">
            <v>21115</v>
          </cell>
          <cell r="E1889" t="str">
            <v>P3 - REVENUE RECOVERY DEPT</v>
          </cell>
          <cell r="F1889" t="str">
            <v>Customer Care</v>
          </cell>
          <cell r="G1889" t="str">
            <v>OLD Meter Cost Areas</v>
          </cell>
          <cell r="H1889" t="str">
            <v>120</v>
          </cell>
          <cell r="I1889" t="str">
            <v>MT</v>
          </cell>
          <cell r="J1889">
            <v>8057.54</v>
          </cell>
          <cell r="K1889">
            <v>31890.67</v>
          </cell>
          <cell r="M1889">
            <v>2027.09</v>
          </cell>
        </row>
        <row r="1890">
          <cell r="A1890" t="str">
            <v>O&amp;M</v>
          </cell>
          <cell r="B1890" t="str">
            <v>OLD Meter Cost Areas</v>
          </cell>
          <cell r="C1890">
            <v>21115</v>
          </cell>
          <cell r="D1890" t="str">
            <v>21115</v>
          </cell>
          <cell r="E1890" t="str">
            <v>Meter Ops New Bedford</v>
          </cell>
          <cell r="F1890" t="str">
            <v>Customer Care</v>
          </cell>
          <cell r="G1890" t="str">
            <v>OLD Meter Cost Areas</v>
          </cell>
          <cell r="H1890" t="str">
            <v>120</v>
          </cell>
          <cell r="I1890" t="str">
            <v>OT</v>
          </cell>
          <cell r="L1890">
            <v>-26485.37</v>
          </cell>
        </row>
        <row r="1891">
          <cell r="A1891" t="str">
            <v>O&amp;M</v>
          </cell>
          <cell r="B1891" t="str">
            <v>OLD Meter Cost Areas</v>
          </cell>
          <cell r="C1891">
            <v>21115</v>
          </cell>
          <cell r="D1891" t="str">
            <v>21115</v>
          </cell>
          <cell r="E1891" t="str">
            <v>P3 - REVENUE RECOVERY DEPT</v>
          </cell>
          <cell r="F1891" t="str">
            <v>Customer Care</v>
          </cell>
          <cell r="G1891" t="str">
            <v>OLD Meter Cost Areas</v>
          </cell>
          <cell r="H1891" t="str">
            <v>120</v>
          </cell>
          <cell r="I1891" t="str">
            <v>OT</v>
          </cell>
          <cell r="J1891">
            <v>1655229.21</v>
          </cell>
          <cell r="K1891">
            <v>-4170.29</v>
          </cell>
        </row>
        <row r="1892">
          <cell r="A1892" t="str">
            <v>O&amp;M</v>
          </cell>
          <cell r="B1892" t="str">
            <v>OLD Meter Cost Areas</v>
          </cell>
          <cell r="C1892">
            <v>21115</v>
          </cell>
          <cell r="D1892" t="str">
            <v>21115</v>
          </cell>
          <cell r="E1892" t="str">
            <v>P3 - REVENUE RECOVERY DEPT</v>
          </cell>
          <cell r="F1892" t="str">
            <v>Customer Care</v>
          </cell>
          <cell r="G1892" t="str">
            <v>OLD Meter Cost Areas</v>
          </cell>
          <cell r="H1892" t="str">
            <v>120</v>
          </cell>
          <cell r="I1892" t="str">
            <v>TT</v>
          </cell>
          <cell r="J1892">
            <v>6371.72</v>
          </cell>
          <cell r="K1892">
            <v>178.15</v>
          </cell>
          <cell r="M1892">
            <v>-9600</v>
          </cell>
        </row>
        <row r="1893">
          <cell r="A1893" t="str">
            <v>O&amp;M</v>
          </cell>
          <cell r="B1893" t="str">
            <v>OLD Meter Cost Areas</v>
          </cell>
          <cell r="C1893">
            <v>21120</v>
          </cell>
          <cell r="D1893" t="str">
            <v>21120</v>
          </cell>
          <cell r="E1893" t="str">
            <v>P4 - CUSTOMER SUPPORT SERVICES DEPT</v>
          </cell>
          <cell r="F1893" t="str">
            <v>Customer Care</v>
          </cell>
          <cell r="G1893" t="str">
            <v>OLD Meter Cost Areas</v>
          </cell>
          <cell r="H1893" t="str">
            <v>120</v>
          </cell>
          <cell r="I1893" t="str">
            <v>BT</v>
          </cell>
          <cell r="J1893">
            <v>292311.02</v>
          </cell>
          <cell r="K1893">
            <v>14214.61</v>
          </cell>
        </row>
        <row r="1894">
          <cell r="A1894" t="str">
            <v>O&amp;M</v>
          </cell>
          <cell r="B1894" t="str">
            <v>OLD Meter Cost Areas</v>
          </cell>
          <cell r="C1894">
            <v>21120</v>
          </cell>
          <cell r="D1894" t="str">
            <v>21120</v>
          </cell>
          <cell r="E1894" t="str">
            <v>Collections Plymouth</v>
          </cell>
          <cell r="F1894" t="str">
            <v>Customer Care</v>
          </cell>
          <cell r="G1894" t="str">
            <v>OLD Meter Cost Areas</v>
          </cell>
          <cell r="H1894" t="str">
            <v>120</v>
          </cell>
          <cell r="I1894" t="str">
            <v>IT</v>
          </cell>
          <cell r="L1894">
            <v>0</v>
          </cell>
        </row>
        <row r="1895">
          <cell r="A1895" t="str">
            <v>O&amp;M</v>
          </cell>
          <cell r="B1895" t="str">
            <v>OLD Meter Cost Areas</v>
          </cell>
          <cell r="C1895">
            <v>21120</v>
          </cell>
          <cell r="D1895" t="str">
            <v>21120</v>
          </cell>
          <cell r="E1895" t="str">
            <v>P4 - CUSTOMER SUPPORT SERVICES DEPT</v>
          </cell>
          <cell r="F1895" t="str">
            <v>Customer Care</v>
          </cell>
          <cell r="G1895" t="str">
            <v>OLD Meter Cost Areas</v>
          </cell>
          <cell r="H1895" t="str">
            <v>120</v>
          </cell>
          <cell r="I1895" t="str">
            <v>IT</v>
          </cell>
          <cell r="J1895">
            <v>685138.22</v>
          </cell>
          <cell r="K1895">
            <v>1030109.98</v>
          </cell>
          <cell r="M1895">
            <v>105.72</v>
          </cell>
        </row>
        <row r="1896">
          <cell r="A1896" t="str">
            <v>O&amp;M</v>
          </cell>
          <cell r="B1896" t="str">
            <v>OLD Meter Cost Areas</v>
          </cell>
          <cell r="C1896">
            <v>21120</v>
          </cell>
          <cell r="D1896" t="str">
            <v>21120</v>
          </cell>
          <cell r="E1896" t="str">
            <v>Collections Plymouth</v>
          </cell>
          <cell r="F1896" t="str">
            <v>Customer Care</v>
          </cell>
          <cell r="G1896" t="str">
            <v>OLD Meter Cost Areas</v>
          </cell>
          <cell r="H1896" t="str">
            <v>120</v>
          </cell>
          <cell r="I1896" t="str">
            <v>LT</v>
          </cell>
          <cell r="L1896">
            <v>503.5</v>
          </cell>
          <cell r="M1896">
            <v>86026.68</v>
          </cell>
        </row>
        <row r="1897">
          <cell r="A1897" t="str">
            <v>O&amp;M</v>
          </cell>
          <cell r="B1897" t="str">
            <v>OLD Meter Cost Areas</v>
          </cell>
          <cell r="C1897">
            <v>21120</v>
          </cell>
          <cell r="D1897" t="str">
            <v>21120</v>
          </cell>
          <cell r="E1897" t="str">
            <v>P4 - CUSTOMER SUPPORT SERVICES DEPT</v>
          </cell>
          <cell r="F1897" t="str">
            <v>Customer Care</v>
          </cell>
          <cell r="G1897" t="str">
            <v>OLD Meter Cost Areas</v>
          </cell>
          <cell r="H1897" t="str">
            <v>120</v>
          </cell>
          <cell r="I1897" t="str">
            <v>LT</v>
          </cell>
          <cell r="J1897">
            <v>865978.51</v>
          </cell>
          <cell r="K1897">
            <v>37319.35</v>
          </cell>
          <cell r="M1897">
            <v>11664.88</v>
          </cell>
        </row>
        <row r="1898">
          <cell r="A1898" t="str">
            <v>O&amp;M</v>
          </cell>
          <cell r="B1898" t="str">
            <v>OLD Meter Cost Areas</v>
          </cell>
          <cell r="C1898">
            <v>21120</v>
          </cell>
          <cell r="D1898" t="str">
            <v>21120</v>
          </cell>
          <cell r="E1898" t="str">
            <v>P4 - CUSTOMER SUPPORT SERVICES DEPT</v>
          </cell>
          <cell r="F1898" t="str">
            <v>Customer Care</v>
          </cell>
          <cell r="G1898" t="str">
            <v>OLD Meter Cost Areas</v>
          </cell>
          <cell r="H1898" t="str">
            <v>120</v>
          </cell>
          <cell r="I1898" t="str">
            <v>MT</v>
          </cell>
          <cell r="J1898">
            <v>468.86</v>
          </cell>
          <cell r="M1898">
            <v>-9885.7199999999993</v>
          </cell>
        </row>
        <row r="1899">
          <cell r="A1899" t="str">
            <v>O&amp;M</v>
          </cell>
          <cell r="B1899" t="str">
            <v>OLD Meter Cost Areas</v>
          </cell>
          <cell r="C1899">
            <v>21120</v>
          </cell>
          <cell r="D1899" t="str">
            <v>21120</v>
          </cell>
          <cell r="E1899" t="str">
            <v>P4 - CUSTOMER SUPPORT SERVICES DEPT</v>
          </cell>
          <cell r="F1899" t="str">
            <v>Customer Care</v>
          </cell>
          <cell r="G1899" t="str">
            <v>OLD Meter Cost Areas</v>
          </cell>
          <cell r="H1899" t="str">
            <v>120</v>
          </cell>
          <cell r="I1899" t="str">
            <v>OT</v>
          </cell>
          <cell r="J1899">
            <v>8036.36</v>
          </cell>
          <cell r="K1899">
            <v>-3509.96</v>
          </cell>
        </row>
        <row r="1900">
          <cell r="A1900" t="str">
            <v>O&amp;M</v>
          </cell>
          <cell r="B1900" t="str">
            <v>OLD Meter Cost Areas</v>
          </cell>
          <cell r="C1900">
            <v>21120</v>
          </cell>
          <cell r="D1900" t="str">
            <v>21120</v>
          </cell>
          <cell r="E1900" t="str">
            <v>P4 - CUSTOMER SUPPORT SERVICES DEPT</v>
          </cell>
          <cell r="F1900" t="str">
            <v>Customer Care</v>
          </cell>
          <cell r="G1900" t="str">
            <v>OLD Meter Cost Areas</v>
          </cell>
          <cell r="H1900" t="str">
            <v>120</v>
          </cell>
          <cell r="I1900" t="str">
            <v>TT</v>
          </cell>
          <cell r="J1900">
            <v>102420.62</v>
          </cell>
          <cell r="K1900">
            <v>6927.08</v>
          </cell>
        </row>
        <row r="1901">
          <cell r="A1901" t="str">
            <v>O&amp;M</v>
          </cell>
          <cell r="B1901" t="str">
            <v>Simas, Antonio A</v>
          </cell>
          <cell r="C1901">
            <v>21130</v>
          </cell>
          <cell r="D1901" t="str">
            <v>21130</v>
          </cell>
          <cell r="E1901" t="str">
            <v>Collections New Bedford</v>
          </cell>
          <cell r="F1901" t="str">
            <v>Customer Care</v>
          </cell>
          <cell r="G1901" t="str">
            <v>Collections NB/Plymouth</v>
          </cell>
          <cell r="H1901" t="str">
            <v>120</v>
          </cell>
          <cell r="I1901" t="str">
            <v>BT</v>
          </cell>
          <cell r="L1901">
            <v>77278.63</v>
          </cell>
        </row>
        <row r="1902">
          <cell r="A1902" t="str">
            <v>O&amp;M</v>
          </cell>
          <cell r="B1902" t="str">
            <v>Simas, Antonio A</v>
          </cell>
          <cell r="C1902">
            <v>21130</v>
          </cell>
          <cell r="D1902" t="str">
            <v>21130</v>
          </cell>
          <cell r="E1902" t="str">
            <v>F1 - CUSTOMER SERVICES GROUP</v>
          </cell>
          <cell r="F1902" t="str">
            <v>Customer Care</v>
          </cell>
          <cell r="G1902" t="str">
            <v>Collections NB/Plymouth</v>
          </cell>
          <cell r="H1902" t="str">
            <v>120</v>
          </cell>
          <cell r="I1902" t="str">
            <v>BT</v>
          </cell>
          <cell r="J1902">
            <v>11746.49</v>
          </cell>
          <cell r="K1902">
            <v>59517.120000000003</v>
          </cell>
        </row>
        <row r="1903">
          <cell r="A1903" t="str">
            <v>O&amp;M</v>
          </cell>
          <cell r="B1903" t="str">
            <v>Simas, Antonio A</v>
          </cell>
          <cell r="C1903">
            <v>21130</v>
          </cell>
          <cell r="D1903" t="str">
            <v>21130</v>
          </cell>
          <cell r="E1903" t="str">
            <v>F1 - CUSTOMER SERVICES GROUP</v>
          </cell>
          <cell r="F1903" t="str">
            <v>Customer Care</v>
          </cell>
          <cell r="G1903" t="str">
            <v>Collections NB/Plymouth</v>
          </cell>
          <cell r="H1903" t="str">
            <v>120</v>
          </cell>
          <cell r="I1903" t="str">
            <v>IT</v>
          </cell>
          <cell r="J1903">
            <v>626.75</v>
          </cell>
          <cell r="K1903">
            <v>2221.62</v>
          </cell>
        </row>
        <row r="1904">
          <cell r="A1904" t="str">
            <v>O&amp;M</v>
          </cell>
          <cell r="B1904" t="str">
            <v>Simas, Antonio A</v>
          </cell>
          <cell r="C1904">
            <v>21130</v>
          </cell>
          <cell r="D1904" t="str">
            <v>21130</v>
          </cell>
          <cell r="E1904" t="str">
            <v>Collections New Bedford</v>
          </cell>
          <cell r="F1904" t="str">
            <v>Customer Care</v>
          </cell>
          <cell r="G1904" t="str">
            <v>Collections NB/Plymouth</v>
          </cell>
          <cell r="H1904" t="str">
            <v>120</v>
          </cell>
          <cell r="I1904" t="str">
            <v>LT</v>
          </cell>
          <cell r="L1904">
            <v>223934.81</v>
          </cell>
          <cell r="M1904">
            <v>117860.15</v>
          </cell>
        </row>
        <row r="1905">
          <cell r="A1905" t="str">
            <v>O&amp;M</v>
          </cell>
          <cell r="B1905" t="str">
            <v>Simas, Antonio A</v>
          </cell>
          <cell r="C1905">
            <v>21130</v>
          </cell>
          <cell r="D1905" t="str">
            <v>21130</v>
          </cell>
          <cell r="E1905" t="str">
            <v>F1 - CUSTOMER SERVICES GROUP</v>
          </cell>
          <cell r="F1905" t="str">
            <v>Customer Care</v>
          </cell>
          <cell r="G1905" t="str">
            <v>Collections NB/Plymouth</v>
          </cell>
          <cell r="H1905" t="str">
            <v>120</v>
          </cell>
          <cell r="I1905" t="str">
            <v>LT</v>
          </cell>
          <cell r="J1905">
            <v>20702.189999999999</v>
          </cell>
          <cell r="K1905">
            <v>171495.13</v>
          </cell>
          <cell r="M1905">
            <v>29671.41</v>
          </cell>
        </row>
        <row r="1906">
          <cell r="A1906" t="str">
            <v>O&amp;M</v>
          </cell>
          <cell r="B1906" t="str">
            <v>Simas, Antonio A</v>
          </cell>
          <cell r="C1906">
            <v>21130</v>
          </cell>
          <cell r="D1906" t="str">
            <v>21130</v>
          </cell>
          <cell r="E1906" t="str">
            <v>F1 - CUSTOMER SERVICES GROUP</v>
          </cell>
          <cell r="F1906" t="str">
            <v>Customer Care</v>
          </cell>
          <cell r="G1906" t="str">
            <v>Collections NB/Plymouth</v>
          </cell>
          <cell r="H1906" t="str">
            <v>120</v>
          </cell>
          <cell r="I1906" t="str">
            <v>OT</v>
          </cell>
          <cell r="J1906">
            <v>23.2</v>
          </cell>
        </row>
        <row r="1907">
          <cell r="A1907" t="str">
            <v>O&amp;M</v>
          </cell>
          <cell r="B1907" t="str">
            <v>Simas, Antonio A</v>
          </cell>
          <cell r="C1907">
            <v>21130</v>
          </cell>
          <cell r="D1907" t="str">
            <v>21130</v>
          </cell>
          <cell r="E1907" t="str">
            <v>Collections New Bedford</v>
          </cell>
          <cell r="F1907" t="str">
            <v>Customer Care</v>
          </cell>
          <cell r="G1907" t="str">
            <v>Collections NB/Plymouth</v>
          </cell>
          <cell r="H1907" t="str">
            <v>120</v>
          </cell>
          <cell r="I1907" t="str">
            <v>TT</v>
          </cell>
          <cell r="L1907">
            <v>40434.9</v>
          </cell>
        </row>
        <row r="1908">
          <cell r="A1908" t="str">
            <v>O&amp;M</v>
          </cell>
          <cell r="B1908" t="str">
            <v>Simas, Antonio A</v>
          </cell>
          <cell r="C1908">
            <v>21130</v>
          </cell>
          <cell r="D1908" t="str">
            <v>21130</v>
          </cell>
          <cell r="E1908" t="str">
            <v>F1 - CUSTOMER SERVICES GROUP</v>
          </cell>
          <cell r="F1908" t="str">
            <v>Customer Care</v>
          </cell>
          <cell r="G1908" t="str">
            <v>Collections NB/Plymouth</v>
          </cell>
          <cell r="H1908" t="str">
            <v>120</v>
          </cell>
          <cell r="I1908" t="str">
            <v>TT</v>
          </cell>
          <cell r="J1908">
            <v>3326.68</v>
          </cell>
          <cell r="K1908">
            <v>61476.5</v>
          </cell>
        </row>
        <row r="1909">
          <cell r="A1909" t="str">
            <v>CAP</v>
          </cell>
          <cell r="B1909" t="str">
            <v>Simas, Antonio A</v>
          </cell>
          <cell r="C1909">
            <v>21135</v>
          </cell>
          <cell r="D1909" t="str">
            <v>21135</v>
          </cell>
          <cell r="E1909" t="str">
            <v>CIC Credit</v>
          </cell>
          <cell r="F1909" t="str">
            <v>Customer Care</v>
          </cell>
          <cell r="G1909" t="str">
            <v>CIC Credit</v>
          </cell>
          <cell r="H1909" t="str">
            <v>120</v>
          </cell>
          <cell r="I1909" t="str">
            <v>CB</v>
          </cell>
          <cell r="L1909">
            <v>1751.13</v>
          </cell>
        </row>
        <row r="1910">
          <cell r="A1910" t="str">
            <v>CAP</v>
          </cell>
          <cell r="B1910" t="str">
            <v>Simas, Antonio A</v>
          </cell>
          <cell r="C1910">
            <v>21135</v>
          </cell>
          <cell r="D1910" t="str">
            <v>21135</v>
          </cell>
          <cell r="E1910" t="str">
            <v>Q5 -  Open Access Dept</v>
          </cell>
          <cell r="F1910" t="str">
            <v>Customer Care</v>
          </cell>
          <cell r="G1910" t="str">
            <v>CIC Credit</v>
          </cell>
          <cell r="H1910" t="str">
            <v>120</v>
          </cell>
          <cell r="I1910" t="str">
            <v>CB</v>
          </cell>
          <cell r="J1910">
            <v>9421.76</v>
          </cell>
          <cell r="K1910">
            <v>5649.62</v>
          </cell>
          <cell r="M1910">
            <v>546056.99</v>
          </cell>
        </row>
        <row r="1911">
          <cell r="A1911" t="str">
            <v>CAP</v>
          </cell>
          <cell r="B1911" t="str">
            <v>Simas, Antonio A</v>
          </cell>
          <cell r="C1911">
            <v>21135</v>
          </cell>
          <cell r="D1911" t="str">
            <v>21135</v>
          </cell>
          <cell r="E1911" t="str">
            <v>CIC Credit</v>
          </cell>
          <cell r="F1911" t="str">
            <v>Customer Care</v>
          </cell>
          <cell r="G1911" t="str">
            <v>CIC Credit</v>
          </cell>
          <cell r="H1911" t="str">
            <v>120</v>
          </cell>
          <cell r="I1911" t="str">
            <v>CI</v>
          </cell>
        </row>
        <row r="1912">
          <cell r="A1912" t="str">
            <v>CAP</v>
          </cell>
          <cell r="B1912" t="str">
            <v>Simas, Antonio A</v>
          </cell>
          <cell r="C1912">
            <v>21135</v>
          </cell>
          <cell r="D1912" t="str">
            <v>21135</v>
          </cell>
          <cell r="E1912" t="str">
            <v>Q5 -  Open Access Dept</v>
          </cell>
          <cell r="F1912" t="str">
            <v>Customer Care</v>
          </cell>
          <cell r="G1912" t="str">
            <v>CIC Credit</v>
          </cell>
          <cell r="H1912" t="str">
            <v>120</v>
          </cell>
          <cell r="I1912" t="str">
            <v>CI</v>
          </cell>
          <cell r="J1912">
            <v>-82603.81</v>
          </cell>
          <cell r="K1912">
            <v>1099.2</v>
          </cell>
        </row>
        <row r="1913">
          <cell r="A1913" t="str">
            <v>CAP</v>
          </cell>
          <cell r="B1913" t="str">
            <v>Simas, Antonio A</v>
          </cell>
          <cell r="C1913">
            <v>21135</v>
          </cell>
          <cell r="D1913" t="str">
            <v>21135</v>
          </cell>
          <cell r="E1913" t="str">
            <v>CIC Credit</v>
          </cell>
          <cell r="F1913" t="str">
            <v>Customer Care</v>
          </cell>
          <cell r="G1913" t="str">
            <v>CIC Credit</v>
          </cell>
          <cell r="H1913" t="str">
            <v>120</v>
          </cell>
          <cell r="I1913" t="str">
            <v>CL</v>
          </cell>
          <cell r="L1913">
            <v>4179.03</v>
          </cell>
          <cell r="M1913">
            <v>123960</v>
          </cell>
        </row>
        <row r="1914">
          <cell r="A1914" t="str">
            <v>CAP</v>
          </cell>
          <cell r="B1914" t="str">
            <v>Simas, Antonio A</v>
          </cell>
          <cell r="C1914">
            <v>21135</v>
          </cell>
          <cell r="D1914" t="str">
            <v>21135</v>
          </cell>
          <cell r="E1914" t="str">
            <v>Q5 -  Open Access Dept</v>
          </cell>
          <cell r="F1914" t="str">
            <v>Customer Care</v>
          </cell>
          <cell r="G1914" t="str">
            <v>CIC Credit</v>
          </cell>
          <cell r="H1914" t="str">
            <v>120</v>
          </cell>
          <cell r="I1914" t="str">
            <v>CL</v>
          </cell>
          <cell r="J1914">
            <v>21209.91</v>
          </cell>
          <cell r="K1914">
            <v>12698.89</v>
          </cell>
        </row>
        <row r="1915">
          <cell r="A1915" t="str">
            <v>CAP</v>
          </cell>
          <cell r="B1915" t="str">
            <v>Simas, Antonio A</v>
          </cell>
          <cell r="C1915">
            <v>21135</v>
          </cell>
          <cell r="D1915" t="str">
            <v>21135</v>
          </cell>
          <cell r="E1915" t="str">
            <v>CIC Credit</v>
          </cell>
          <cell r="F1915" t="str">
            <v>Customer Care</v>
          </cell>
          <cell r="G1915" t="str">
            <v>CIC Credit</v>
          </cell>
          <cell r="H1915" t="str">
            <v>120</v>
          </cell>
          <cell r="I1915" t="str">
            <v>CM</v>
          </cell>
          <cell r="L1915">
            <v>0</v>
          </cell>
        </row>
        <row r="1916">
          <cell r="A1916" t="str">
            <v>CAP</v>
          </cell>
          <cell r="B1916" t="str">
            <v>Simas, Antonio A</v>
          </cell>
          <cell r="C1916">
            <v>21135</v>
          </cell>
          <cell r="D1916" t="str">
            <v>21135</v>
          </cell>
          <cell r="E1916" t="str">
            <v>Q5 -  Open Access Dept</v>
          </cell>
          <cell r="F1916" t="str">
            <v>Customer Care</v>
          </cell>
          <cell r="G1916" t="str">
            <v>CIC Credit</v>
          </cell>
          <cell r="H1916" t="str">
            <v>120</v>
          </cell>
          <cell r="I1916" t="str">
            <v>CM</v>
          </cell>
          <cell r="J1916">
            <v>27276.5</v>
          </cell>
          <cell r="K1916">
            <v>86935</v>
          </cell>
        </row>
        <row r="1917">
          <cell r="A1917" t="str">
            <v>O&amp;M</v>
          </cell>
          <cell r="B1917" t="str">
            <v>Simas, Antonio A</v>
          </cell>
          <cell r="C1917">
            <v>21135</v>
          </cell>
          <cell r="D1917" t="str">
            <v>21135</v>
          </cell>
          <cell r="E1917" t="str">
            <v>CIC Credit</v>
          </cell>
          <cell r="F1917" t="str">
            <v>Customer Care</v>
          </cell>
          <cell r="G1917" t="str">
            <v>CIC Credit</v>
          </cell>
          <cell r="H1917" t="str">
            <v>120</v>
          </cell>
          <cell r="I1917" t="str">
            <v>IT</v>
          </cell>
          <cell r="L1917">
            <v>485349.13</v>
          </cell>
          <cell r="M1917">
            <v>786.95</v>
          </cell>
        </row>
        <row r="1918">
          <cell r="A1918" t="str">
            <v>O&amp;M</v>
          </cell>
          <cell r="B1918" t="str">
            <v>Simas, Antonio A</v>
          </cell>
          <cell r="C1918">
            <v>21135</v>
          </cell>
          <cell r="D1918" t="str">
            <v>21135</v>
          </cell>
          <cell r="E1918" t="str">
            <v>Q5 -  Open Access Dept</v>
          </cell>
          <cell r="F1918" t="str">
            <v>Customer Care</v>
          </cell>
          <cell r="G1918" t="str">
            <v>CIC Credit</v>
          </cell>
          <cell r="H1918" t="str">
            <v>120</v>
          </cell>
          <cell r="I1918" t="str">
            <v>IT</v>
          </cell>
          <cell r="J1918">
            <v>-35981.870000000003</v>
          </cell>
        </row>
        <row r="1919">
          <cell r="A1919" t="str">
            <v>O&amp;M</v>
          </cell>
          <cell r="B1919" t="str">
            <v>Simas, Antonio A</v>
          </cell>
          <cell r="C1919">
            <v>21135</v>
          </cell>
          <cell r="D1919" t="str">
            <v>21135</v>
          </cell>
          <cell r="E1919" t="str">
            <v>CIC Credit</v>
          </cell>
          <cell r="F1919" t="str">
            <v>Customer Care</v>
          </cell>
          <cell r="G1919" t="str">
            <v>CIC Credit</v>
          </cell>
          <cell r="H1919" t="str">
            <v>120</v>
          </cell>
          <cell r="I1919" t="str">
            <v>OT</v>
          </cell>
          <cell r="L1919">
            <v>9688807.5299999993</v>
          </cell>
          <cell r="M1919">
            <v>550.01</v>
          </cell>
        </row>
        <row r="1920">
          <cell r="A1920" t="str">
            <v>O&amp;M</v>
          </cell>
          <cell r="B1920" t="str">
            <v>Whitaker, Sheila M</v>
          </cell>
          <cell r="C1920">
            <v>21140</v>
          </cell>
          <cell r="D1920" t="str">
            <v>21140</v>
          </cell>
          <cell r="E1920" t="str">
            <v>Call Center</v>
          </cell>
          <cell r="F1920" t="str">
            <v>Customer Care</v>
          </cell>
          <cell r="G1920" t="str">
            <v>CIC Director</v>
          </cell>
          <cell r="H1920" t="str">
            <v>120</v>
          </cell>
          <cell r="I1920" t="str">
            <v>BT</v>
          </cell>
          <cell r="J1920">
            <v>943391.85</v>
          </cell>
        </row>
        <row r="1921">
          <cell r="A1921" t="str">
            <v>O&amp;M</v>
          </cell>
          <cell r="B1921" t="str">
            <v>Whitaker, Sheila M</v>
          </cell>
          <cell r="C1921">
            <v>21140</v>
          </cell>
          <cell r="D1921" t="str">
            <v>21140</v>
          </cell>
          <cell r="E1921" t="str">
            <v>Call Center Pru</v>
          </cell>
          <cell r="F1921" t="str">
            <v>Customer Care</v>
          </cell>
          <cell r="G1921" t="str">
            <v>CIC Director</v>
          </cell>
          <cell r="H1921" t="str">
            <v>120</v>
          </cell>
          <cell r="I1921" t="str">
            <v>BT</v>
          </cell>
          <cell r="K1921">
            <v>77967.22</v>
          </cell>
        </row>
        <row r="1922">
          <cell r="A1922" t="str">
            <v>O&amp;M</v>
          </cell>
          <cell r="B1922" t="str">
            <v>Whitaker, Sheila M</v>
          </cell>
          <cell r="C1922">
            <v>21140</v>
          </cell>
          <cell r="D1922" t="str">
            <v>21140</v>
          </cell>
          <cell r="E1922" t="str">
            <v>CIC Director</v>
          </cell>
          <cell r="F1922" t="str">
            <v>Customer Care</v>
          </cell>
          <cell r="G1922" t="str">
            <v>CIC Director</v>
          </cell>
          <cell r="H1922" t="str">
            <v>120</v>
          </cell>
          <cell r="I1922" t="str">
            <v>BT</v>
          </cell>
          <cell r="L1922">
            <v>903.04</v>
          </cell>
        </row>
        <row r="1923">
          <cell r="A1923" t="str">
            <v>O&amp;M</v>
          </cell>
          <cell r="B1923" t="str">
            <v>Whitaker, Sheila M</v>
          </cell>
          <cell r="C1923">
            <v>21140</v>
          </cell>
          <cell r="D1923" t="str">
            <v>21140</v>
          </cell>
          <cell r="E1923" t="str">
            <v>Call Center</v>
          </cell>
          <cell r="F1923" t="str">
            <v>Customer Care</v>
          </cell>
          <cell r="G1923" t="str">
            <v>CIC Director</v>
          </cell>
          <cell r="H1923" t="str">
            <v>120</v>
          </cell>
          <cell r="I1923" t="str">
            <v>IT</v>
          </cell>
          <cell r="J1923">
            <v>472448.89</v>
          </cell>
          <cell r="M1923">
            <v>160.97999999999999</v>
          </cell>
        </row>
        <row r="1924">
          <cell r="A1924" t="str">
            <v>O&amp;M</v>
          </cell>
          <cell r="B1924" t="str">
            <v>Whitaker, Sheila M</v>
          </cell>
          <cell r="C1924">
            <v>21140</v>
          </cell>
          <cell r="D1924" t="str">
            <v>21140</v>
          </cell>
          <cell r="E1924" t="str">
            <v>Call Center Pru</v>
          </cell>
          <cell r="F1924" t="str">
            <v>Customer Care</v>
          </cell>
          <cell r="G1924" t="str">
            <v>CIC Director</v>
          </cell>
          <cell r="H1924" t="str">
            <v>120</v>
          </cell>
          <cell r="I1924" t="str">
            <v>IT</v>
          </cell>
          <cell r="K1924">
            <v>744862.51</v>
          </cell>
        </row>
        <row r="1925">
          <cell r="A1925" t="str">
            <v>O&amp;M</v>
          </cell>
          <cell r="B1925" t="str">
            <v>Whitaker, Sheila M</v>
          </cell>
          <cell r="C1925">
            <v>21140</v>
          </cell>
          <cell r="D1925" t="str">
            <v>21140</v>
          </cell>
          <cell r="E1925" t="str">
            <v>CIC Director</v>
          </cell>
          <cell r="F1925" t="str">
            <v>Customer Care</v>
          </cell>
          <cell r="G1925" t="str">
            <v>CIC Director</v>
          </cell>
          <cell r="H1925" t="str">
            <v>120</v>
          </cell>
          <cell r="I1925" t="str">
            <v>IT</v>
          </cell>
          <cell r="L1925">
            <v>52888.05</v>
          </cell>
          <cell r="M1925">
            <v>5959.21</v>
          </cell>
        </row>
        <row r="1926">
          <cell r="A1926" t="str">
            <v>O&amp;M</v>
          </cell>
          <cell r="B1926" t="str">
            <v>Whitaker, Sheila M</v>
          </cell>
          <cell r="C1926">
            <v>21140</v>
          </cell>
          <cell r="D1926" t="str">
            <v>21140</v>
          </cell>
          <cell r="E1926" t="str">
            <v>Call Center</v>
          </cell>
          <cell r="F1926" t="str">
            <v>Customer Care</v>
          </cell>
          <cell r="G1926" t="str">
            <v>CIC Director</v>
          </cell>
          <cell r="H1926" t="str">
            <v>120</v>
          </cell>
          <cell r="I1926" t="str">
            <v>LT</v>
          </cell>
          <cell r="J1926">
            <v>2837803.82</v>
          </cell>
          <cell r="M1926">
            <v>2693.8</v>
          </cell>
        </row>
        <row r="1927">
          <cell r="A1927" t="str">
            <v>O&amp;M</v>
          </cell>
          <cell r="B1927" t="str">
            <v>Whitaker, Sheila M</v>
          </cell>
          <cell r="C1927">
            <v>21140</v>
          </cell>
          <cell r="D1927" t="str">
            <v>21140</v>
          </cell>
          <cell r="E1927" t="str">
            <v>Call Center Pru</v>
          </cell>
          <cell r="F1927" t="str">
            <v>Customer Care</v>
          </cell>
          <cell r="G1927" t="str">
            <v>CIC Director</v>
          </cell>
          <cell r="H1927" t="str">
            <v>120</v>
          </cell>
          <cell r="I1927" t="str">
            <v>LT</v>
          </cell>
          <cell r="K1927">
            <v>240470.38</v>
          </cell>
          <cell r="M1927">
            <v>1658.02</v>
          </cell>
        </row>
        <row r="1928">
          <cell r="A1928" t="str">
            <v>O&amp;M</v>
          </cell>
          <cell r="B1928" t="str">
            <v>Whitaker, Sheila M</v>
          </cell>
          <cell r="C1928">
            <v>21140</v>
          </cell>
          <cell r="D1928" t="str">
            <v>21140</v>
          </cell>
          <cell r="E1928" t="str">
            <v>CIC Director</v>
          </cell>
          <cell r="F1928" t="str">
            <v>Customer Care</v>
          </cell>
          <cell r="G1928" t="str">
            <v>CIC Director</v>
          </cell>
          <cell r="H1928" t="str">
            <v>120</v>
          </cell>
          <cell r="I1928" t="str">
            <v>LT</v>
          </cell>
          <cell r="L1928">
            <v>2628.26</v>
          </cell>
          <cell r="M1928">
            <v>41570.76</v>
          </cell>
        </row>
        <row r="1929">
          <cell r="A1929" t="str">
            <v>O&amp;M</v>
          </cell>
          <cell r="B1929" t="str">
            <v>Whitaker, Sheila M</v>
          </cell>
          <cell r="C1929">
            <v>21140</v>
          </cell>
          <cell r="D1929" t="str">
            <v>21140</v>
          </cell>
          <cell r="E1929" t="str">
            <v>Call Center</v>
          </cell>
          <cell r="F1929" t="str">
            <v>Customer Care</v>
          </cell>
          <cell r="G1929" t="str">
            <v>CIC Director</v>
          </cell>
          <cell r="H1929" t="str">
            <v>120</v>
          </cell>
          <cell r="I1929" t="str">
            <v>MT</v>
          </cell>
          <cell r="J1929">
            <v>634.67999999999995</v>
          </cell>
        </row>
        <row r="1930">
          <cell r="A1930" t="str">
            <v>O&amp;M</v>
          </cell>
          <cell r="B1930" t="str">
            <v>Whitaker, Sheila M</v>
          </cell>
          <cell r="C1930">
            <v>21140</v>
          </cell>
          <cell r="D1930" t="str">
            <v>21140</v>
          </cell>
          <cell r="E1930" t="str">
            <v>Call Center Pru</v>
          </cell>
          <cell r="F1930" t="str">
            <v>Customer Care</v>
          </cell>
          <cell r="G1930" t="str">
            <v>CIC Director</v>
          </cell>
          <cell r="H1930" t="str">
            <v>120</v>
          </cell>
          <cell r="I1930" t="str">
            <v>MT</v>
          </cell>
          <cell r="K1930">
            <v>1885.56</v>
          </cell>
        </row>
        <row r="1931">
          <cell r="A1931" t="str">
            <v>O&amp;M</v>
          </cell>
          <cell r="B1931" t="str">
            <v>Whitaker, Sheila M</v>
          </cell>
          <cell r="C1931">
            <v>21140</v>
          </cell>
          <cell r="D1931" t="str">
            <v>21140</v>
          </cell>
          <cell r="E1931" t="str">
            <v>CIC Director</v>
          </cell>
          <cell r="F1931" t="str">
            <v>Customer Care</v>
          </cell>
          <cell r="G1931" t="str">
            <v>CIC Director</v>
          </cell>
          <cell r="H1931" t="str">
            <v>120</v>
          </cell>
          <cell r="I1931" t="str">
            <v>MT</v>
          </cell>
          <cell r="L1931">
            <v>3980</v>
          </cell>
        </row>
        <row r="1932">
          <cell r="A1932" t="str">
            <v>O&amp;M</v>
          </cell>
          <cell r="B1932" t="str">
            <v>Whitaker, Sheila M</v>
          </cell>
          <cell r="C1932">
            <v>21140</v>
          </cell>
          <cell r="D1932" t="str">
            <v>21140</v>
          </cell>
          <cell r="E1932" t="str">
            <v>Call Center</v>
          </cell>
          <cell r="F1932" t="str">
            <v>Customer Care</v>
          </cell>
          <cell r="G1932" t="str">
            <v>CIC Director</v>
          </cell>
          <cell r="H1932" t="str">
            <v>120</v>
          </cell>
          <cell r="I1932" t="str">
            <v>OT</v>
          </cell>
          <cell r="J1932">
            <v>12972770.9</v>
          </cell>
        </row>
        <row r="1933">
          <cell r="A1933" t="str">
            <v>O&amp;M</v>
          </cell>
          <cell r="B1933" t="str">
            <v>Whitaker, Sheila M</v>
          </cell>
          <cell r="C1933">
            <v>21140</v>
          </cell>
          <cell r="D1933" t="str">
            <v>21140</v>
          </cell>
          <cell r="E1933" t="str">
            <v>Call Center Pru</v>
          </cell>
          <cell r="F1933" t="str">
            <v>Customer Care</v>
          </cell>
          <cell r="G1933" t="str">
            <v>CIC Director</v>
          </cell>
          <cell r="H1933" t="str">
            <v>120</v>
          </cell>
          <cell r="I1933" t="str">
            <v>OT</v>
          </cell>
          <cell r="K1933">
            <v>2187700.5699999998</v>
          </cell>
        </row>
        <row r="1934">
          <cell r="A1934" t="str">
            <v>O&amp;M</v>
          </cell>
          <cell r="B1934" t="str">
            <v>Whitaker, Sheila M</v>
          </cell>
          <cell r="C1934">
            <v>21140</v>
          </cell>
          <cell r="D1934" t="str">
            <v>21140</v>
          </cell>
          <cell r="E1934" t="str">
            <v>CIC Director</v>
          </cell>
          <cell r="F1934" t="str">
            <v>Customer Care</v>
          </cell>
          <cell r="G1934" t="str">
            <v>CIC Director</v>
          </cell>
          <cell r="H1934" t="str">
            <v>120</v>
          </cell>
          <cell r="I1934" t="str">
            <v>OT</v>
          </cell>
          <cell r="L1934">
            <v>945410.86</v>
          </cell>
        </row>
        <row r="1935">
          <cell r="A1935" t="str">
            <v>O&amp;M</v>
          </cell>
          <cell r="B1935" t="str">
            <v>Whitaker, Sheila M</v>
          </cell>
          <cell r="C1935">
            <v>21140</v>
          </cell>
          <cell r="D1935" t="str">
            <v>21140</v>
          </cell>
          <cell r="E1935" t="str">
            <v>Call Center</v>
          </cell>
          <cell r="F1935" t="str">
            <v>Customer Care</v>
          </cell>
          <cell r="G1935" t="str">
            <v>CIC Director</v>
          </cell>
          <cell r="H1935" t="str">
            <v>120</v>
          </cell>
          <cell r="I1935" t="str">
            <v>TT</v>
          </cell>
          <cell r="J1935">
            <v>239711.35</v>
          </cell>
        </row>
        <row r="1936">
          <cell r="A1936" t="str">
            <v>O&amp;M</v>
          </cell>
          <cell r="B1936" t="str">
            <v>Whitaker, Sheila M</v>
          </cell>
          <cell r="C1936">
            <v>21140</v>
          </cell>
          <cell r="D1936" t="str">
            <v>21140</v>
          </cell>
          <cell r="E1936" t="str">
            <v>Call Center Pru</v>
          </cell>
          <cell r="F1936" t="str">
            <v>Customer Care</v>
          </cell>
          <cell r="G1936" t="str">
            <v>CIC Director</v>
          </cell>
          <cell r="H1936" t="str">
            <v>120</v>
          </cell>
          <cell r="I1936" t="str">
            <v>TT</v>
          </cell>
          <cell r="K1936">
            <v>11507.42</v>
          </cell>
          <cell r="M1936">
            <v>244.09</v>
          </cell>
        </row>
        <row r="1937">
          <cell r="A1937" t="str">
            <v>O&amp;M</v>
          </cell>
          <cell r="B1937" t="str">
            <v>Whitaker, Sheila M</v>
          </cell>
          <cell r="C1937">
            <v>21140</v>
          </cell>
          <cell r="D1937" t="str">
            <v>21140</v>
          </cell>
          <cell r="E1937" t="str">
            <v>CIC Director</v>
          </cell>
          <cell r="F1937" t="str">
            <v>Customer Care</v>
          </cell>
          <cell r="G1937" t="str">
            <v>CIC Director</v>
          </cell>
          <cell r="H1937" t="str">
            <v>120</v>
          </cell>
          <cell r="I1937" t="str">
            <v>TT</v>
          </cell>
          <cell r="L1937">
            <v>2486.61</v>
          </cell>
          <cell r="M1937">
            <v>191532.04</v>
          </cell>
        </row>
        <row r="1938">
          <cell r="A1938" t="str">
            <v>O&amp;M</v>
          </cell>
          <cell r="B1938" t="str">
            <v>Simas, Antonio A</v>
          </cell>
          <cell r="C1938">
            <v>21145</v>
          </cell>
          <cell r="D1938" t="str">
            <v>21145</v>
          </cell>
          <cell r="E1938" t="str">
            <v>Call Center Legal Collections</v>
          </cell>
          <cell r="F1938" t="str">
            <v>Customer Care</v>
          </cell>
          <cell r="G1938" t="str">
            <v>CIC Legal Collections</v>
          </cell>
          <cell r="H1938" t="str">
            <v>120</v>
          </cell>
          <cell r="I1938" t="str">
            <v>BT</v>
          </cell>
          <cell r="J1938">
            <v>72982.58</v>
          </cell>
          <cell r="K1938">
            <v>22506.91</v>
          </cell>
        </row>
        <row r="1939">
          <cell r="A1939" t="str">
            <v>O&amp;M</v>
          </cell>
          <cell r="B1939" t="str">
            <v>Simas, Antonio A</v>
          </cell>
          <cell r="C1939">
            <v>21145</v>
          </cell>
          <cell r="D1939" t="str">
            <v>21145</v>
          </cell>
          <cell r="E1939" t="str">
            <v>Call Center Legal Collections</v>
          </cell>
          <cell r="F1939" t="str">
            <v>Customer Care</v>
          </cell>
          <cell r="G1939" t="str">
            <v>CIC Legal Collections</v>
          </cell>
          <cell r="H1939" t="str">
            <v>120</v>
          </cell>
          <cell r="I1939" t="str">
            <v>IT</v>
          </cell>
          <cell r="J1939">
            <v>261326.73</v>
          </cell>
          <cell r="K1939">
            <v>35062.25</v>
          </cell>
        </row>
        <row r="1940">
          <cell r="A1940" t="str">
            <v>O&amp;M</v>
          </cell>
          <cell r="B1940" t="str">
            <v>Simas, Antonio A</v>
          </cell>
          <cell r="C1940">
            <v>21145</v>
          </cell>
          <cell r="D1940" t="str">
            <v>21145</v>
          </cell>
          <cell r="E1940" t="str">
            <v>CIC Legal Collections</v>
          </cell>
          <cell r="F1940" t="str">
            <v>Customer Care</v>
          </cell>
          <cell r="G1940" t="str">
            <v>CIC Legal Collections</v>
          </cell>
          <cell r="H1940" t="str">
            <v>120</v>
          </cell>
          <cell r="I1940" t="str">
            <v>IT</v>
          </cell>
          <cell r="L1940">
            <v>87457.99</v>
          </cell>
        </row>
        <row r="1941">
          <cell r="A1941" t="str">
            <v>O&amp;M</v>
          </cell>
          <cell r="B1941" t="str">
            <v>Simas, Antonio A</v>
          </cell>
          <cell r="C1941">
            <v>21145</v>
          </cell>
          <cell r="D1941" t="str">
            <v>21145</v>
          </cell>
          <cell r="E1941" t="str">
            <v>Call Center Legal Collections</v>
          </cell>
          <cell r="F1941" t="str">
            <v>Customer Care</v>
          </cell>
          <cell r="G1941" t="str">
            <v>CIC Legal Collections</v>
          </cell>
          <cell r="H1941" t="str">
            <v>120</v>
          </cell>
          <cell r="I1941" t="str">
            <v>LT</v>
          </cell>
          <cell r="J1941">
            <v>207972.39</v>
          </cell>
          <cell r="K1941">
            <v>68933.53</v>
          </cell>
          <cell r="M1941">
            <v>8726.4</v>
          </cell>
        </row>
        <row r="1942">
          <cell r="A1942" t="str">
            <v>O&amp;M</v>
          </cell>
          <cell r="B1942" t="str">
            <v>Simas, Antonio A</v>
          </cell>
          <cell r="C1942">
            <v>21145</v>
          </cell>
          <cell r="D1942" t="str">
            <v>21145</v>
          </cell>
          <cell r="E1942" t="str">
            <v>CIC Legal Collections</v>
          </cell>
          <cell r="F1942" t="str">
            <v>Customer Care</v>
          </cell>
          <cell r="G1942" t="str">
            <v>CIC Legal Collections</v>
          </cell>
          <cell r="H1942" t="str">
            <v>120</v>
          </cell>
          <cell r="I1942" t="str">
            <v>LT</v>
          </cell>
          <cell r="L1942">
            <v>-325.13</v>
          </cell>
          <cell r="M1942">
            <v>10492.12</v>
          </cell>
        </row>
        <row r="1943">
          <cell r="A1943" t="str">
            <v>O&amp;M</v>
          </cell>
          <cell r="B1943" t="str">
            <v>Simas, Antonio A</v>
          </cell>
          <cell r="C1943">
            <v>21145</v>
          </cell>
          <cell r="D1943" t="str">
            <v>21145</v>
          </cell>
          <cell r="E1943" t="str">
            <v>Call Center Legal Collections</v>
          </cell>
          <cell r="F1943" t="str">
            <v>Customer Care</v>
          </cell>
          <cell r="G1943" t="str">
            <v>CIC Legal Collections</v>
          </cell>
          <cell r="H1943" t="str">
            <v>120</v>
          </cell>
          <cell r="I1943" t="str">
            <v>OT</v>
          </cell>
          <cell r="J1943">
            <v>32429.17</v>
          </cell>
          <cell r="K1943">
            <v>1515</v>
          </cell>
        </row>
        <row r="1944">
          <cell r="A1944" t="str">
            <v>O&amp;M</v>
          </cell>
          <cell r="B1944" t="str">
            <v>Simas, Antonio A</v>
          </cell>
          <cell r="C1944">
            <v>21145</v>
          </cell>
          <cell r="D1944" t="str">
            <v>21145</v>
          </cell>
          <cell r="E1944" t="str">
            <v>CIC Legal Collections</v>
          </cell>
          <cell r="F1944" t="str">
            <v>Customer Care</v>
          </cell>
          <cell r="G1944" t="str">
            <v>CIC Legal Collections</v>
          </cell>
          <cell r="H1944" t="str">
            <v>120</v>
          </cell>
          <cell r="I1944" t="str">
            <v>OT</v>
          </cell>
          <cell r="L1944">
            <v>-650.70000000000005</v>
          </cell>
          <cell r="M1944">
            <v>83336.69</v>
          </cell>
        </row>
        <row r="1945">
          <cell r="A1945" t="str">
            <v>O&amp;M</v>
          </cell>
          <cell r="B1945" t="str">
            <v>Simas, Antonio A</v>
          </cell>
          <cell r="C1945">
            <v>21145</v>
          </cell>
          <cell r="D1945" t="str">
            <v>21145</v>
          </cell>
          <cell r="E1945" t="str">
            <v>Call Center Legal Collections</v>
          </cell>
          <cell r="F1945" t="str">
            <v>Customer Care</v>
          </cell>
          <cell r="G1945" t="str">
            <v>CIC Legal Collections</v>
          </cell>
          <cell r="H1945" t="str">
            <v>120</v>
          </cell>
          <cell r="I1945" t="str">
            <v>TT</v>
          </cell>
          <cell r="J1945">
            <v>2095.42</v>
          </cell>
          <cell r="K1945">
            <v>24720.06</v>
          </cell>
          <cell r="M1945">
            <v>355.14</v>
          </cell>
        </row>
        <row r="1946">
          <cell r="A1946" t="str">
            <v>O&amp;M</v>
          </cell>
          <cell r="B1946" t="str">
            <v>Simas, Antonio A</v>
          </cell>
          <cell r="C1946">
            <v>21145</v>
          </cell>
          <cell r="D1946" t="str">
            <v>21145</v>
          </cell>
          <cell r="E1946" t="str">
            <v>CIC Legal Collections</v>
          </cell>
          <cell r="F1946" t="str">
            <v>Customer Care</v>
          </cell>
          <cell r="G1946" t="str">
            <v>CIC Legal Collections</v>
          </cell>
          <cell r="H1946" t="str">
            <v>120</v>
          </cell>
          <cell r="I1946" t="str">
            <v>TT</v>
          </cell>
          <cell r="L1946">
            <v>1026.3599999999999</v>
          </cell>
          <cell r="M1946">
            <v>15158</v>
          </cell>
        </row>
        <row r="1947">
          <cell r="A1947" t="str">
            <v>O&amp;M</v>
          </cell>
          <cell r="B1947" t="str">
            <v>Whitaker, Sheila M</v>
          </cell>
          <cell r="C1947">
            <v>21147</v>
          </cell>
          <cell r="D1947" t="str">
            <v>21147</v>
          </cell>
          <cell r="E1947" t="str">
            <v>CIC Ops Support</v>
          </cell>
          <cell r="F1947" t="str">
            <v>Customer Care</v>
          </cell>
          <cell r="G1947" t="str">
            <v>CIC Ops Support</v>
          </cell>
          <cell r="H1947" t="str">
            <v>120</v>
          </cell>
          <cell r="I1947" t="str">
            <v>OT</v>
          </cell>
          <cell r="L1947">
            <v>2631.18</v>
          </cell>
        </row>
        <row r="1948">
          <cell r="A1948" t="str">
            <v>O&amp;M</v>
          </cell>
          <cell r="B1948" t="str">
            <v>Segreve,Mary Louise</v>
          </cell>
          <cell r="C1948">
            <v>21150</v>
          </cell>
          <cell r="D1948" t="str">
            <v>21150</v>
          </cell>
          <cell r="E1948" t="str">
            <v>Billing</v>
          </cell>
          <cell r="F1948" t="str">
            <v>Customer Care</v>
          </cell>
          <cell r="G1948" t="str">
            <v>Billing</v>
          </cell>
          <cell r="H1948" t="str">
            <v>120</v>
          </cell>
          <cell r="I1948" t="str">
            <v>BT</v>
          </cell>
          <cell r="J1948">
            <v>1017732.11</v>
          </cell>
          <cell r="K1948">
            <v>254406.32</v>
          </cell>
          <cell r="L1948">
            <v>9552.93</v>
          </cell>
        </row>
        <row r="1949">
          <cell r="A1949" t="str">
            <v>O&amp;M</v>
          </cell>
          <cell r="B1949" t="str">
            <v>Segreve,Mary Louise</v>
          </cell>
          <cell r="C1949">
            <v>21150</v>
          </cell>
          <cell r="D1949" t="str">
            <v>21150</v>
          </cell>
          <cell r="E1949" t="str">
            <v>Billing</v>
          </cell>
          <cell r="F1949" t="str">
            <v>Customer Care</v>
          </cell>
          <cell r="G1949" t="str">
            <v>Billing</v>
          </cell>
          <cell r="H1949" t="str">
            <v>120</v>
          </cell>
          <cell r="I1949" t="str">
            <v>IT</v>
          </cell>
          <cell r="J1949">
            <v>2916162.56</v>
          </cell>
          <cell r="K1949">
            <v>3800988.18</v>
          </cell>
          <cell r="L1949">
            <v>2640410.14</v>
          </cell>
          <cell r="M1949">
            <v>3363.03</v>
          </cell>
        </row>
        <row r="1950">
          <cell r="A1950" t="str">
            <v>O&amp;M</v>
          </cell>
          <cell r="B1950" t="str">
            <v>Segreve,Mary Louise</v>
          </cell>
          <cell r="C1950">
            <v>21150</v>
          </cell>
          <cell r="D1950" t="str">
            <v>21150</v>
          </cell>
          <cell r="E1950" t="str">
            <v>Billing</v>
          </cell>
          <cell r="F1950" t="str">
            <v>Customer Care</v>
          </cell>
          <cell r="G1950" t="str">
            <v>Billing</v>
          </cell>
          <cell r="H1950" t="str">
            <v>120</v>
          </cell>
          <cell r="I1950" t="str">
            <v>LT</v>
          </cell>
          <cell r="J1950">
            <v>2917105.3</v>
          </cell>
          <cell r="K1950">
            <v>708448.72</v>
          </cell>
          <cell r="L1950">
            <v>22055.94</v>
          </cell>
          <cell r="M1950">
            <v>1248.79</v>
          </cell>
        </row>
        <row r="1951">
          <cell r="A1951" t="str">
            <v>O&amp;M</v>
          </cell>
          <cell r="B1951" t="str">
            <v>Segreve,Mary Louise</v>
          </cell>
          <cell r="C1951">
            <v>21150</v>
          </cell>
          <cell r="D1951" t="str">
            <v>21150</v>
          </cell>
          <cell r="E1951" t="str">
            <v>Billing</v>
          </cell>
          <cell r="F1951" t="str">
            <v>Customer Care</v>
          </cell>
          <cell r="G1951" t="str">
            <v>Billing</v>
          </cell>
          <cell r="H1951" t="str">
            <v>120</v>
          </cell>
          <cell r="I1951" t="str">
            <v>MT</v>
          </cell>
          <cell r="J1951">
            <v>2568.11</v>
          </cell>
          <cell r="K1951">
            <v>3911.51</v>
          </cell>
          <cell r="L1951">
            <v>53.48</v>
          </cell>
        </row>
        <row r="1952">
          <cell r="A1952" t="str">
            <v>O&amp;M</v>
          </cell>
          <cell r="B1952" t="str">
            <v>Segreve,Mary Louise</v>
          </cell>
          <cell r="C1952">
            <v>21150</v>
          </cell>
          <cell r="D1952" t="str">
            <v>21150</v>
          </cell>
          <cell r="E1952" t="str">
            <v>Billing</v>
          </cell>
          <cell r="F1952" t="str">
            <v>Customer Care</v>
          </cell>
          <cell r="G1952" t="str">
            <v>Billing</v>
          </cell>
          <cell r="H1952" t="str">
            <v>120</v>
          </cell>
          <cell r="I1952" t="str">
            <v>OT</v>
          </cell>
          <cell r="J1952">
            <v>502671.28</v>
          </cell>
          <cell r="K1952">
            <v>86005.87</v>
          </cell>
          <cell r="L1952">
            <v>117972.69</v>
          </cell>
          <cell r="M1952">
            <v>3500.4</v>
          </cell>
        </row>
        <row r="1953">
          <cell r="A1953" t="str">
            <v>O&amp;M</v>
          </cell>
          <cell r="B1953" t="str">
            <v>Segreve,Mary Louise</v>
          </cell>
          <cell r="C1953">
            <v>21150</v>
          </cell>
          <cell r="D1953" t="str">
            <v>21150</v>
          </cell>
          <cell r="E1953" t="str">
            <v>Billing</v>
          </cell>
          <cell r="F1953" t="str">
            <v>Customer Care</v>
          </cell>
          <cell r="G1953" t="str">
            <v>Billing</v>
          </cell>
          <cell r="H1953" t="str">
            <v>120</v>
          </cell>
          <cell r="I1953" t="str">
            <v>TT</v>
          </cell>
          <cell r="J1953">
            <v>228160.33</v>
          </cell>
          <cell r="K1953">
            <v>55411.81</v>
          </cell>
          <cell r="L1953">
            <v>26545.21</v>
          </cell>
          <cell r="M1953">
            <v>4202.03</v>
          </cell>
        </row>
        <row r="1954">
          <cell r="A1954" t="str">
            <v>O&amp;M</v>
          </cell>
          <cell r="B1954" t="str">
            <v>Whitaker, Sheila M</v>
          </cell>
          <cell r="C1954">
            <v>21155</v>
          </cell>
          <cell r="D1954" t="str">
            <v>21155</v>
          </cell>
          <cell r="E1954" t="str">
            <v>Call Center-Boston</v>
          </cell>
          <cell r="F1954" t="str">
            <v>Customer Care</v>
          </cell>
          <cell r="G1954" t="str">
            <v>CIC Electric &amp; Gas</v>
          </cell>
          <cell r="H1954" t="str">
            <v>120</v>
          </cell>
          <cell r="I1954" t="str">
            <v>BT</v>
          </cell>
          <cell r="K1954">
            <v>556586.14</v>
          </cell>
        </row>
        <row r="1955">
          <cell r="A1955" t="str">
            <v>O&amp;M</v>
          </cell>
          <cell r="B1955" t="str">
            <v>Whitaker, Sheila M</v>
          </cell>
          <cell r="C1955">
            <v>21155</v>
          </cell>
          <cell r="D1955" t="str">
            <v>21155</v>
          </cell>
          <cell r="E1955" t="str">
            <v>CIC Electric &amp; Gas</v>
          </cell>
          <cell r="F1955" t="str">
            <v>Customer Care</v>
          </cell>
          <cell r="G1955" t="str">
            <v>CIC Electric &amp; Gas</v>
          </cell>
          <cell r="H1955" t="str">
            <v>120</v>
          </cell>
          <cell r="I1955" t="str">
            <v>BT</v>
          </cell>
          <cell r="L1955">
            <v>204395.92</v>
          </cell>
        </row>
        <row r="1956">
          <cell r="A1956" t="str">
            <v>O&amp;M</v>
          </cell>
          <cell r="B1956" t="str">
            <v>Whitaker, Sheila M</v>
          </cell>
          <cell r="C1956">
            <v>21155</v>
          </cell>
          <cell r="D1956" t="str">
            <v>21155</v>
          </cell>
          <cell r="E1956" t="str">
            <v>Call Center-Boston</v>
          </cell>
          <cell r="F1956" t="str">
            <v>Customer Care</v>
          </cell>
          <cell r="G1956" t="str">
            <v>CIC Electric &amp; Gas</v>
          </cell>
          <cell r="H1956" t="str">
            <v>120</v>
          </cell>
          <cell r="I1956" t="str">
            <v>IT</v>
          </cell>
          <cell r="J1956">
            <v>20385.02</v>
          </cell>
          <cell r="K1956">
            <v>840692.08</v>
          </cell>
        </row>
        <row r="1957">
          <cell r="A1957" t="str">
            <v>O&amp;M</v>
          </cell>
          <cell r="B1957" t="str">
            <v>Whitaker, Sheila M</v>
          </cell>
          <cell r="C1957">
            <v>21155</v>
          </cell>
          <cell r="D1957" t="str">
            <v>21155</v>
          </cell>
          <cell r="E1957" t="str">
            <v>CIC Electric &amp; Gas</v>
          </cell>
          <cell r="F1957" t="str">
            <v>Customer Care</v>
          </cell>
          <cell r="G1957" t="str">
            <v>CIC Electric &amp; Gas</v>
          </cell>
          <cell r="H1957" t="str">
            <v>120</v>
          </cell>
          <cell r="I1957" t="str">
            <v>IT</v>
          </cell>
          <cell r="L1957">
            <v>1295631.32</v>
          </cell>
        </row>
        <row r="1958">
          <cell r="A1958" t="str">
            <v>O&amp;M</v>
          </cell>
          <cell r="B1958" t="str">
            <v>Whitaker, Sheila M</v>
          </cell>
          <cell r="C1958">
            <v>21155</v>
          </cell>
          <cell r="D1958" t="str">
            <v>21155</v>
          </cell>
          <cell r="E1958" t="str">
            <v>Call Center-Boston</v>
          </cell>
          <cell r="F1958" t="str">
            <v>Customer Care</v>
          </cell>
          <cell r="G1958" t="str">
            <v>CIC Electric &amp; Gas</v>
          </cell>
          <cell r="H1958" t="str">
            <v>120</v>
          </cell>
          <cell r="I1958" t="str">
            <v>LT</v>
          </cell>
          <cell r="K1958">
            <v>1714001.9</v>
          </cell>
        </row>
        <row r="1959">
          <cell r="A1959" t="str">
            <v>O&amp;M</v>
          </cell>
          <cell r="B1959" t="str">
            <v>Whitaker, Sheila M</v>
          </cell>
          <cell r="C1959">
            <v>21155</v>
          </cell>
          <cell r="D1959" t="str">
            <v>21155</v>
          </cell>
          <cell r="E1959" t="str">
            <v>CIC Electric &amp; Gas</v>
          </cell>
          <cell r="F1959" t="str">
            <v>Customer Care</v>
          </cell>
          <cell r="G1959" t="str">
            <v>CIC Electric &amp; Gas</v>
          </cell>
          <cell r="H1959" t="str">
            <v>120</v>
          </cell>
          <cell r="I1959" t="str">
            <v>LT</v>
          </cell>
          <cell r="L1959">
            <v>606499.55000000005</v>
          </cell>
        </row>
        <row r="1960">
          <cell r="A1960" t="str">
            <v>O&amp;M</v>
          </cell>
          <cell r="B1960" t="str">
            <v>Whitaker, Sheila M</v>
          </cell>
          <cell r="C1960">
            <v>21155</v>
          </cell>
          <cell r="D1960" t="str">
            <v>21155</v>
          </cell>
          <cell r="E1960" t="str">
            <v>Call Center-Boston</v>
          </cell>
          <cell r="F1960" t="str">
            <v>Customer Care</v>
          </cell>
          <cell r="G1960" t="str">
            <v>CIC Electric &amp; Gas</v>
          </cell>
          <cell r="H1960" t="str">
            <v>120</v>
          </cell>
          <cell r="I1960" t="str">
            <v>OT</v>
          </cell>
          <cell r="K1960">
            <v>11830704.73</v>
          </cell>
          <cell r="M1960">
            <v>108939.69</v>
          </cell>
        </row>
        <row r="1961">
          <cell r="A1961" t="str">
            <v>O&amp;M</v>
          </cell>
          <cell r="B1961" t="str">
            <v>Whitaker, Sheila M</v>
          </cell>
          <cell r="C1961">
            <v>21155</v>
          </cell>
          <cell r="D1961" t="str">
            <v>21155</v>
          </cell>
          <cell r="E1961" t="str">
            <v>CIC Electric &amp; Gas</v>
          </cell>
          <cell r="F1961" t="str">
            <v>Customer Care</v>
          </cell>
          <cell r="G1961" t="str">
            <v>CIC Electric &amp; Gas</v>
          </cell>
          <cell r="H1961" t="str">
            <v>120</v>
          </cell>
          <cell r="I1961" t="str">
            <v>OT</v>
          </cell>
          <cell r="L1961">
            <v>238230.65</v>
          </cell>
        </row>
        <row r="1962">
          <cell r="A1962" t="str">
            <v>O&amp;M</v>
          </cell>
          <cell r="B1962" t="str">
            <v>Whitaker, Sheila M</v>
          </cell>
          <cell r="C1962">
            <v>21155</v>
          </cell>
          <cell r="D1962" t="str">
            <v>21155</v>
          </cell>
          <cell r="E1962" t="str">
            <v>Call Center-Boston</v>
          </cell>
          <cell r="F1962" t="str">
            <v>Customer Care</v>
          </cell>
          <cell r="G1962" t="str">
            <v>CIC Electric &amp; Gas</v>
          </cell>
          <cell r="H1962" t="str">
            <v>120</v>
          </cell>
          <cell r="I1962" t="str">
            <v>TT</v>
          </cell>
          <cell r="K1962">
            <v>170163.89</v>
          </cell>
          <cell r="M1962">
            <v>5295</v>
          </cell>
        </row>
        <row r="1963">
          <cell r="A1963" t="str">
            <v>O&amp;M</v>
          </cell>
          <cell r="B1963" t="str">
            <v>Whitaker, Sheila M</v>
          </cell>
          <cell r="C1963">
            <v>21155</v>
          </cell>
          <cell r="D1963" t="str">
            <v>21155</v>
          </cell>
          <cell r="E1963" t="str">
            <v>CIC Electric &amp; Gas</v>
          </cell>
          <cell r="F1963" t="str">
            <v>Customer Care</v>
          </cell>
          <cell r="G1963" t="str">
            <v>CIC Electric &amp; Gas</v>
          </cell>
          <cell r="H1963" t="str">
            <v>120</v>
          </cell>
          <cell r="I1963" t="str">
            <v>TT</v>
          </cell>
          <cell r="L1963">
            <v>60913.91</v>
          </cell>
        </row>
        <row r="1964">
          <cell r="A1964" t="str">
            <v>O&amp;M</v>
          </cell>
          <cell r="C1964">
            <v>21165</v>
          </cell>
          <cell r="D1964" t="str">
            <v>21165</v>
          </cell>
          <cell r="E1964" t="str">
            <v>Call Center- Wareham</v>
          </cell>
          <cell r="H1964" t="str">
            <v>120</v>
          </cell>
          <cell r="I1964" t="str">
            <v>BT</v>
          </cell>
          <cell r="L1964">
            <v>-58788.35</v>
          </cell>
        </row>
        <row r="1965">
          <cell r="A1965" t="str">
            <v>O&amp;M</v>
          </cell>
          <cell r="C1965">
            <v>21165</v>
          </cell>
          <cell r="D1965" t="str">
            <v>21165</v>
          </cell>
          <cell r="E1965" t="str">
            <v>Call Center- Wareham</v>
          </cell>
          <cell r="H1965" t="str">
            <v>120</v>
          </cell>
          <cell r="I1965" t="str">
            <v>IT</v>
          </cell>
          <cell r="K1965">
            <v>5763.7</v>
          </cell>
          <cell r="L1965">
            <v>-35140.06</v>
          </cell>
        </row>
        <row r="1966">
          <cell r="A1966" t="str">
            <v>O&amp;M</v>
          </cell>
          <cell r="C1966">
            <v>21165</v>
          </cell>
          <cell r="D1966" t="str">
            <v>21165</v>
          </cell>
          <cell r="E1966" t="str">
            <v>Call Center- Wareham</v>
          </cell>
          <cell r="H1966" t="str">
            <v>120</v>
          </cell>
          <cell r="I1966" t="str">
            <v>LT</v>
          </cell>
          <cell r="L1966">
            <v>-187550.81</v>
          </cell>
        </row>
        <row r="1967">
          <cell r="A1967" t="str">
            <v>O&amp;M</v>
          </cell>
          <cell r="C1967">
            <v>21165</v>
          </cell>
          <cell r="D1967" t="str">
            <v>21165</v>
          </cell>
          <cell r="E1967" t="str">
            <v>Call Center- Wareham</v>
          </cell>
          <cell r="H1967" t="str">
            <v>120</v>
          </cell>
          <cell r="I1967" t="str">
            <v>OT</v>
          </cell>
          <cell r="K1967">
            <v>500</v>
          </cell>
        </row>
        <row r="1968">
          <cell r="A1968" t="str">
            <v>O&amp;M</v>
          </cell>
          <cell r="B1968" t="str">
            <v>Carloni, Elizabeth M</v>
          </cell>
          <cell r="C1968">
            <v>21180</v>
          </cell>
          <cell r="D1968" t="str">
            <v>21180</v>
          </cell>
          <cell r="E1968" t="str">
            <v>Business Planning</v>
          </cell>
          <cell r="F1968" t="str">
            <v>Customer Care</v>
          </cell>
          <cell r="G1968" t="str">
            <v>Business Planning</v>
          </cell>
          <cell r="H1968" t="str">
            <v>120</v>
          </cell>
          <cell r="I1968" t="str">
            <v>BT</v>
          </cell>
          <cell r="J1968">
            <v>183357.57</v>
          </cell>
          <cell r="K1968">
            <v>57397.7</v>
          </cell>
        </row>
        <row r="1969">
          <cell r="A1969" t="str">
            <v>O&amp;M</v>
          </cell>
          <cell r="B1969" t="str">
            <v>Carloni, Elizabeth M</v>
          </cell>
          <cell r="C1969">
            <v>21180</v>
          </cell>
          <cell r="D1969" t="str">
            <v>21180</v>
          </cell>
          <cell r="E1969" t="str">
            <v>Business Planning</v>
          </cell>
          <cell r="F1969" t="str">
            <v>Customer Care</v>
          </cell>
          <cell r="G1969" t="str">
            <v>Business Planning</v>
          </cell>
          <cell r="H1969" t="str">
            <v>120</v>
          </cell>
          <cell r="I1969" t="str">
            <v>IT</v>
          </cell>
          <cell r="J1969">
            <v>594033.93999999994</v>
          </cell>
          <cell r="K1969">
            <v>148032.95000000001</v>
          </cell>
          <cell r="L1969">
            <v>1706.32</v>
          </cell>
        </row>
        <row r="1970">
          <cell r="A1970" t="str">
            <v>O&amp;M</v>
          </cell>
          <cell r="B1970" t="str">
            <v>Carloni, Elizabeth M</v>
          </cell>
          <cell r="C1970">
            <v>21180</v>
          </cell>
          <cell r="D1970" t="str">
            <v>21180</v>
          </cell>
          <cell r="E1970" t="str">
            <v>Business Planning</v>
          </cell>
          <cell r="F1970" t="str">
            <v>Customer Care</v>
          </cell>
          <cell r="G1970" t="str">
            <v>Business Planning</v>
          </cell>
          <cell r="H1970" t="str">
            <v>120</v>
          </cell>
          <cell r="I1970" t="str">
            <v>LT</v>
          </cell>
          <cell r="J1970">
            <v>570123.44999999995</v>
          </cell>
          <cell r="K1970">
            <v>176047.21</v>
          </cell>
        </row>
        <row r="1971">
          <cell r="A1971" t="str">
            <v>O&amp;M</v>
          </cell>
          <cell r="B1971" t="str">
            <v>Carloni, Elizabeth M</v>
          </cell>
          <cell r="C1971">
            <v>21180</v>
          </cell>
          <cell r="D1971" t="str">
            <v>21180</v>
          </cell>
          <cell r="E1971" t="str">
            <v>Business Planning</v>
          </cell>
          <cell r="F1971" t="str">
            <v>Customer Care</v>
          </cell>
          <cell r="G1971" t="str">
            <v>Business Planning</v>
          </cell>
          <cell r="H1971" t="str">
            <v>120</v>
          </cell>
          <cell r="I1971" t="str">
            <v>MT</v>
          </cell>
          <cell r="J1971">
            <v>48.26</v>
          </cell>
          <cell r="K1971">
            <v>135</v>
          </cell>
        </row>
        <row r="1972">
          <cell r="A1972" t="str">
            <v>O&amp;M</v>
          </cell>
          <cell r="B1972" t="str">
            <v>Carloni, Elizabeth M</v>
          </cell>
          <cell r="C1972">
            <v>21180</v>
          </cell>
          <cell r="D1972" t="str">
            <v>21180</v>
          </cell>
          <cell r="E1972" t="str">
            <v>Business Planning</v>
          </cell>
          <cell r="F1972" t="str">
            <v>Customer Care</v>
          </cell>
          <cell r="G1972" t="str">
            <v>Business Planning</v>
          </cell>
          <cell r="H1972" t="str">
            <v>120</v>
          </cell>
          <cell r="I1972" t="str">
            <v>OT</v>
          </cell>
          <cell r="J1972">
            <v>-19518.63</v>
          </cell>
          <cell r="K1972">
            <v>26654.66</v>
          </cell>
          <cell r="L1972">
            <v>13370.44</v>
          </cell>
          <cell r="M1972">
            <v>5192</v>
          </cell>
        </row>
        <row r="1973">
          <cell r="A1973" t="str">
            <v>O&amp;M</v>
          </cell>
          <cell r="B1973" t="str">
            <v>Carloni, Elizabeth M</v>
          </cell>
          <cell r="C1973">
            <v>21180</v>
          </cell>
          <cell r="D1973" t="str">
            <v>21180</v>
          </cell>
          <cell r="E1973" t="str">
            <v>Business Planning</v>
          </cell>
          <cell r="F1973" t="str">
            <v>Customer Care</v>
          </cell>
          <cell r="G1973" t="str">
            <v>Business Planning</v>
          </cell>
          <cell r="H1973" t="str">
            <v>120</v>
          </cell>
          <cell r="I1973" t="str">
            <v>TT</v>
          </cell>
          <cell r="J1973">
            <v>304.01</v>
          </cell>
          <cell r="K1973">
            <v>1127.17</v>
          </cell>
          <cell r="L1973">
            <v>2635.89</v>
          </cell>
        </row>
        <row r="1974">
          <cell r="A1974" t="str">
            <v>O&amp;M</v>
          </cell>
          <cell r="C1974">
            <v>21185</v>
          </cell>
          <cell r="D1974" t="str">
            <v>21185</v>
          </cell>
          <cell r="E1974" t="str">
            <v>Account Management</v>
          </cell>
          <cell r="H1974" t="str">
            <v>120</v>
          </cell>
          <cell r="I1974" t="str">
            <v>BT</v>
          </cell>
          <cell r="J1974">
            <v>49704.54</v>
          </cell>
          <cell r="K1974">
            <v>18109.830000000002</v>
          </cell>
          <cell r="M1974">
            <v>-989.91</v>
          </cell>
        </row>
        <row r="1975">
          <cell r="A1975" t="str">
            <v>O&amp;M</v>
          </cell>
          <cell r="C1975">
            <v>21185</v>
          </cell>
          <cell r="D1975" t="str">
            <v>21185</v>
          </cell>
          <cell r="E1975" t="str">
            <v>Account Management</v>
          </cell>
          <cell r="H1975" t="str">
            <v>120</v>
          </cell>
          <cell r="I1975" t="str">
            <v>IT</v>
          </cell>
          <cell r="J1975">
            <v>63521.65</v>
          </cell>
          <cell r="K1975">
            <v>35148.46</v>
          </cell>
          <cell r="L1975">
            <v>42.18</v>
          </cell>
        </row>
        <row r="1976">
          <cell r="A1976" t="str">
            <v>O&amp;M</v>
          </cell>
          <cell r="C1976">
            <v>21185</v>
          </cell>
          <cell r="D1976" t="str">
            <v>21185</v>
          </cell>
          <cell r="E1976" t="str">
            <v>Account Management</v>
          </cell>
          <cell r="H1976" t="str">
            <v>120</v>
          </cell>
          <cell r="I1976" t="str">
            <v>LT</v>
          </cell>
          <cell r="J1976">
            <v>142537.44</v>
          </cell>
          <cell r="K1976">
            <v>51877.37</v>
          </cell>
        </row>
        <row r="1977">
          <cell r="A1977" t="str">
            <v>O&amp;M</v>
          </cell>
          <cell r="C1977">
            <v>21185</v>
          </cell>
          <cell r="D1977" t="str">
            <v>21185</v>
          </cell>
          <cell r="E1977" t="str">
            <v>Account Management</v>
          </cell>
          <cell r="H1977" t="str">
            <v>120</v>
          </cell>
          <cell r="I1977" t="str">
            <v>OT</v>
          </cell>
          <cell r="J1977">
            <v>6998.35</v>
          </cell>
          <cell r="K1977">
            <v>7668.42</v>
          </cell>
          <cell r="L1977">
            <v>4422.1400000000003</v>
          </cell>
        </row>
        <row r="1978">
          <cell r="A1978" t="str">
            <v>O&amp;M</v>
          </cell>
          <cell r="C1978">
            <v>21185</v>
          </cell>
          <cell r="D1978" t="str">
            <v>21185</v>
          </cell>
          <cell r="E1978" t="str">
            <v>Account Management</v>
          </cell>
          <cell r="H1978" t="str">
            <v>120</v>
          </cell>
          <cell r="I1978" t="str">
            <v>TT</v>
          </cell>
          <cell r="J1978">
            <v>246.4</v>
          </cell>
          <cell r="K1978">
            <v>407.25</v>
          </cell>
        </row>
        <row r="1979">
          <cell r="A1979" t="str">
            <v>O&amp;M</v>
          </cell>
          <cell r="C1979">
            <v>21190</v>
          </cell>
          <cell r="D1979" t="str">
            <v>21190</v>
          </cell>
          <cell r="E1979" t="str">
            <v>Billing Services &amp; Meter Reading</v>
          </cell>
          <cell r="H1979" t="str">
            <v>120</v>
          </cell>
          <cell r="I1979" t="str">
            <v>BT</v>
          </cell>
        </row>
        <row r="1980">
          <cell r="A1980" t="str">
            <v>O&amp;M</v>
          </cell>
          <cell r="C1980">
            <v>21190</v>
          </cell>
          <cell r="D1980" t="str">
            <v>21190</v>
          </cell>
          <cell r="E1980" t="str">
            <v>Volume South</v>
          </cell>
          <cell r="H1980" t="str">
            <v>120</v>
          </cell>
          <cell r="I1980" t="str">
            <v>BT</v>
          </cell>
          <cell r="J1980">
            <v>58516.76</v>
          </cell>
          <cell r="K1980">
            <v>77920.11</v>
          </cell>
          <cell r="L1980">
            <v>-7338</v>
          </cell>
        </row>
        <row r="1981">
          <cell r="A1981" t="str">
            <v>O&amp;M</v>
          </cell>
          <cell r="C1981">
            <v>21190</v>
          </cell>
          <cell r="D1981" t="str">
            <v>21190</v>
          </cell>
          <cell r="E1981" t="str">
            <v>Volume South</v>
          </cell>
          <cell r="H1981" t="str">
            <v>120</v>
          </cell>
          <cell r="I1981" t="str">
            <v>IT</v>
          </cell>
          <cell r="J1981">
            <v>18900.169999999998</v>
          </cell>
          <cell r="K1981">
            <v>4575.8</v>
          </cell>
          <cell r="L1981">
            <v>-6741.82</v>
          </cell>
        </row>
        <row r="1982">
          <cell r="A1982" t="str">
            <v>O&amp;M</v>
          </cell>
          <cell r="C1982">
            <v>21190</v>
          </cell>
          <cell r="D1982" t="str">
            <v>21190</v>
          </cell>
          <cell r="E1982" t="str">
            <v>Billing Services &amp; Meter Reading</v>
          </cell>
          <cell r="H1982" t="str">
            <v>120</v>
          </cell>
          <cell r="I1982" t="str">
            <v>LT</v>
          </cell>
        </row>
        <row r="1983">
          <cell r="A1983" t="str">
            <v>O&amp;M</v>
          </cell>
          <cell r="C1983">
            <v>21190</v>
          </cell>
          <cell r="D1983" t="str">
            <v>21190</v>
          </cell>
          <cell r="E1983" t="str">
            <v>Volume South</v>
          </cell>
          <cell r="H1983" t="str">
            <v>120</v>
          </cell>
          <cell r="I1983" t="str">
            <v>LT</v>
          </cell>
          <cell r="J1983">
            <v>172329.1</v>
          </cell>
          <cell r="K1983">
            <v>212141.64</v>
          </cell>
          <cell r="L1983">
            <v>-67934.740000000005</v>
          </cell>
          <cell r="M1983">
            <v>512.46</v>
          </cell>
        </row>
        <row r="1984">
          <cell r="A1984" t="str">
            <v>O&amp;M</v>
          </cell>
          <cell r="C1984">
            <v>21190</v>
          </cell>
          <cell r="D1984" t="str">
            <v>21190</v>
          </cell>
          <cell r="E1984" t="str">
            <v>Volume South</v>
          </cell>
          <cell r="H1984" t="str">
            <v>120</v>
          </cell>
          <cell r="I1984" t="str">
            <v>OT</v>
          </cell>
          <cell r="J1984">
            <v>1715.82</v>
          </cell>
          <cell r="K1984">
            <v>2243.9699999999998</v>
          </cell>
        </row>
        <row r="1985">
          <cell r="A1985" t="str">
            <v>O&amp;M</v>
          </cell>
          <cell r="C1985">
            <v>21190</v>
          </cell>
          <cell r="D1985" t="str">
            <v>21190</v>
          </cell>
          <cell r="E1985" t="str">
            <v>Volume South</v>
          </cell>
          <cell r="H1985" t="str">
            <v>120</v>
          </cell>
          <cell r="I1985" t="str">
            <v>TT</v>
          </cell>
          <cell r="J1985">
            <v>5614.5</v>
          </cell>
          <cell r="K1985">
            <v>5573.75</v>
          </cell>
        </row>
        <row r="1986">
          <cell r="A1986" t="str">
            <v>O&amp;M</v>
          </cell>
          <cell r="C1986">
            <v>21195</v>
          </cell>
          <cell r="D1986" t="str">
            <v>21195</v>
          </cell>
          <cell r="E1986" t="str">
            <v>South Strategic</v>
          </cell>
          <cell r="H1986" t="str">
            <v>120</v>
          </cell>
          <cell r="I1986" t="str">
            <v>BT</v>
          </cell>
          <cell r="J1986">
            <v>0</v>
          </cell>
          <cell r="L1986">
            <v>-22765.4</v>
          </cell>
        </row>
        <row r="1987">
          <cell r="A1987" t="str">
            <v>O&amp;M</v>
          </cell>
          <cell r="C1987">
            <v>21195</v>
          </cell>
          <cell r="D1987" t="str">
            <v>21195</v>
          </cell>
          <cell r="E1987" t="str">
            <v>South Strategic</v>
          </cell>
          <cell r="H1987" t="str">
            <v>120</v>
          </cell>
          <cell r="I1987" t="str">
            <v>IT</v>
          </cell>
          <cell r="J1987">
            <v>17723</v>
          </cell>
        </row>
        <row r="1988">
          <cell r="A1988" t="str">
            <v>O&amp;M</v>
          </cell>
          <cell r="C1988">
            <v>21195</v>
          </cell>
          <cell r="D1988" t="str">
            <v>21195</v>
          </cell>
          <cell r="E1988" t="str">
            <v>South Strategic</v>
          </cell>
          <cell r="H1988" t="str">
            <v>120</v>
          </cell>
          <cell r="I1988" t="str">
            <v>LT</v>
          </cell>
          <cell r="J1988">
            <v>0</v>
          </cell>
        </row>
        <row r="1989">
          <cell r="A1989" t="str">
            <v>O&amp;M</v>
          </cell>
          <cell r="B1989" t="str">
            <v>Barsamian, Peter A</v>
          </cell>
          <cell r="C1989">
            <v>21200</v>
          </cell>
          <cell r="D1989" t="str">
            <v>21200</v>
          </cell>
          <cell r="E1989" t="str">
            <v>Strategic Metrowest</v>
          </cell>
          <cell r="F1989" t="str">
            <v>Customer Care</v>
          </cell>
          <cell r="G1989" t="str">
            <v>Strategic Metrowest</v>
          </cell>
          <cell r="H1989" t="str">
            <v>120</v>
          </cell>
          <cell r="I1989" t="str">
            <v>BT</v>
          </cell>
          <cell r="J1989">
            <v>80221.69</v>
          </cell>
          <cell r="K1989">
            <v>90774.56</v>
          </cell>
          <cell r="L1989">
            <v>-15417.31</v>
          </cell>
          <cell r="M1989">
            <v>11280</v>
          </cell>
        </row>
        <row r="1990">
          <cell r="A1990" t="str">
            <v>O&amp;M</v>
          </cell>
          <cell r="B1990" t="str">
            <v>Barsamian, Peter A</v>
          </cell>
          <cell r="C1990">
            <v>21200</v>
          </cell>
          <cell r="D1990" t="str">
            <v>21200</v>
          </cell>
          <cell r="E1990" t="str">
            <v>Tech Center</v>
          </cell>
          <cell r="F1990" t="str">
            <v>Customer Care</v>
          </cell>
          <cell r="G1990" t="str">
            <v>Strategic Metrowest</v>
          </cell>
          <cell r="H1990" t="str">
            <v>120</v>
          </cell>
          <cell r="I1990" t="str">
            <v>BT</v>
          </cell>
        </row>
        <row r="1991">
          <cell r="A1991" t="str">
            <v>O&amp;M</v>
          </cell>
          <cell r="B1991" t="str">
            <v>Barsamian, Peter A</v>
          </cell>
          <cell r="C1991">
            <v>21200</v>
          </cell>
          <cell r="D1991" t="str">
            <v>21200</v>
          </cell>
          <cell r="E1991" t="str">
            <v>Strategic Metrowest</v>
          </cell>
          <cell r="F1991" t="str">
            <v>Customer Care</v>
          </cell>
          <cell r="G1991" t="str">
            <v>Strategic Metrowest</v>
          </cell>
          <cell r="H1991" t="str">
            <v>120</v>
          </cell>
          <cell r="I1991" t="str">
            <v>IT</v>
          </cell>
          <cell r="J1991">
            <v>23487.16</v>
          </cell>
          <cell r="K1991">
            <v>9529.2199999999993</v>
          </cell>
          <cell r="L1991">
            <v>1493.86</v>
          </cell>
        </row>
        <row r="1992">
          <cell r="A1992" t="str">
            <v>O&amp;M</v>
          </cell>
          <cell r="B1992" t="str">
            <v>Barsamian, Peter A</v>
          </cell>
          <cell r="C1992">
            <v>21200</v>
          </cell>
          <cell r="D1992" t="str">
            <v>21200</v>
          </cell>
          <cell r="E1992" t="str">
            <v>Tech Center</v>
          </cell>
          <cell r="F1992" t="str">
            <v>Customer Care</v>
          </cell>
          <cell r="G1992" t="str">
            <v>Strategic Metrowest</v>
          </cell>
          <cell r="H1992" t="str">
            <v>120</v>
          </cell>
          <cell r="I1992" t="str">
            <v>IT</v>
          </cell>
        </row>
        <row r="1993">
          <cell r="A1993" t="str">
            <v>O&amp;M</v>
          </cell>
          <cell r="B1993" t="str">
            <v>Barsamian, Peter A</v>
          </cell>
          <cell r="C1993">
            <v>21200</v>
          </cell>
          <cell r="D1993" t="str">
            <v>21200</v>
          </cell>
          <cell r="E1993" t="str">
            <v>Strategic Metrowest</v>
          </cell>
          <cell r="F1993" t="str">
            <v>Customer Care</v>
          </cell>
          <cell r="G1993" t="str">
            <v>Strategic Metrowest</v>
          </cell>
          <cell r="H1993" t="str">
            <v>120</v>
          </cell>
          <cell r="I1993" t="str">
            <v>LT</v>
          </cell>
          <cell r="J1993">
            <v>228696.9</v>
          </cell>
          <cell r="K1993">
            <v>238246.39999999999</v>
          </cell>
          <cell r="L1993">
            <v>-39336.660000000003</v>
          </cell>
          <cell r="M1993">
            <v>-3017.04</v>
          </cell>
        </row>
        <row r="1994">
          <cell r="A1994" t="str">
            <v>O&amp;M</v>
          </cell>
          <cell r="B1994" t="str">
            <v>Barsamian, Peter A</v>
          </cell>
          <cell r="C1994">
            <v>21200</v>
          </cell>
          <cell r="D1994" t="str">
            <v>21200</v>
          </cell>
          <cell r="E1994" t="str">
            <v>Tech Center</v>
          </cell>
          <cell r="F1994" t="str">
            <v>Customer Care</v>
          </cell>
          <cell r="G1994" t="str">
            <v>Strategic Metrowest</v>
          </cell>
          <cell r="H1994" t="str">
            <v>120</v>
          </cell>
          <cell r="I1994" t="str">
            <v>LT</v>
          </cell>
          <cell r="M1994">
            <v>-147.87</v>
          </cell>
        </row>
        <row r="1995">
          <cell r="A1995" t="str">
            <v>O&amp;M</v>
          </cell>
          <cell r="B1995" t="str">
            <v>Barsamian, Peter A</v>
          </cell>
          <cell r="C1995">
            <v>21200</v>
          </cell>
          <cell r="D1995" t="str">
            <v>21200</v>
          </cell>
          <cell r="E1995" t="str">
            <v>Strategic Metrowest</v>
          </cell>
          <cell r="F1995" t="str">
            <v>Customer Care</v>
          </cell>
          <cell r="G1995" t="str">
            <v>Strategic Metrowest</v>
          </cell>
          <cell r="H1995" t="str">
            <v>120</v>
          </cell>
          <cell r="I1995" t="str">
            <v>OT</v>
          </cell>
          <cell r="J1995">
            <v>13315.83</v>
          </cell>
          <cell r="K1995">
            <v>15891.34</v>
          </cell>
          <cell r="L1995">
            <v>5915.52</v>
          </cell>
        </row>
        <row r="1996">
          <cell r="A1996" t="str">
            <v>O&amp;M</v>
          </cell>
          <cell r="B1996" t="str">
            <v>Allain,David G</v>
          </cell>
          <cell r="C1996">
            <v>21205</v>
          </cell>
          <cell r="D1996" t="str">
            <v>21205</v>
          </cell>
          <cell r="E1996" t="str">
            <v>C &amp; I Sales</v>
          </cell>
          <cell r="F1996" t="str">
            <v>Gas Operations</v>
          </cell>
          <cell r="G1996" t="str">
            <v>C &amp; I Sales</v>
          </cell>
          <cell r="H1996" t="str">
            <v>120</v>
          </cell>
          <cell r="I1996" t="str">
            <v>BT</v>
          </cell>
          <cell r="L1996">
            <v>23830.35</v>
          </cell>
        </row>
        <row r="1997">
          <cell r="A1997" t="str">
            <v>O&amp;M</v>
          </cell>
          <cell r="B1997" t="str">
            <v>Allain,David G</v>
          </cell>
          <cell r="C1997">
            <v>21205</v>
          </cell>
          <cell r="D1997" t="str">
            <v>21205</v>
          </cell>
          <cell r="E1997" t="str">
            <v>Volume Metrowest</v>
          </cell>
          <cell r="F1997" t="str">
            <v>Gas Operations</v>
          </cell>
          <cell r="G1997" t="str">
            <v>C &amp; I Sales</v>
          </cell>
          <cell r="H1997" t="str">
            <v>120</v>
          </cell>
          <cell r="I1997" t="str">
            <v>BT</v>
          </cell>
          <cell r="J1997">
            <v>8848.91</v>
          </cell>
          <cell r="K1997">
            <v>12509.81</v>
          </cell>
        </row>
        <row r="1998">
          <cell r="A1998" t="str">
            <v>O&amp;M</v>
          </cell>
          <cell r="B1998" t="str">
            <v>Allain,David G</v>
          </cell>
          <cell r="C1998">
            <v>21205</v>
          </cell>
          <cell r="D1998" t="str">
            <v>21205</v>
          </cell>
          <cell r="E1998" t="str">
            <v>C &amp; I Sales</v>
          </cell>
          <cell r="F1998" t="str">
            <v>Gas Operations</v>
          </cell>
          <cell r="G1998" t="str">
            <v>C &amp; I Sales</v>
          </cell>
          <cell r="H1998" t="str">
            <v>120</v>
          </cell>
          <cell r="I1998" t="str">
            <v>IT</v>
          </cell>
          <cell r="L1998">
            <v>23722.67</v>
          </cell>
        </row>
        <row r="1999">
          <cell r="A1999" t="str">
            <v>O&amp;M</v>
          </cell>
          <cell r="B1999" t="str">
            <v>Allain,David G</v>
          </cell>
          <cell r="C1999">
            <v>21205</v>
          </cell>
          <cell r="D1999" t="str">
            <v>21205</v>
          </cell>
          <cell r="E1999" t="str">
            <v>Volume Metrowest</v>
          </cell>
          <cell r="F1999" t="str">
            <v>Gas Operations</v>
          </cell>
          <cell r="G1999" t="str">
            <v>C &amp; I Sales</v>
          </cell>
          <cell r="H1999" t="str">
            <v>120</v>
          </cell>
          <cell r="I1999" t="str">
            <v>IT</v>
          </cell>
          <cell r="J1999">
            <v>3914.04</v>
          </cell>
          <cell r="K1999">
            <v>523</v>
          </cell>
        </row>
        <row r="2000">
          <cell r="A2000" t="str">
            <v>O&amp;M</v>
          </cell>
          <cell r="B2000" t="str">
            <v>Allain,David G</v>
          </cell>
          <cell r="C2000">
            <v>21205</v>
          </cell>
          <cell r="D2000" t="str">
            <v>21205</v>
          </cell>
          <cell r="E2000" t="str">
            <v>C &amp; I Sales</v>
          </cell>
          <cell r="F2000" t="str">
            <v>Gas Operations</v>
          </cell>
          <cell r="G2000" t="str">
            <v>C &amp; I Sales</v>
          </cell>
          <cell r="H2000" t="str">
            <v>120</v>
          </cell>
          <cell r="I2000" t="str">
            <v>LT</v>
          </cell>
          <cell r="L2000">
            <v>67103.53</v>
          </cell>
        </row>
        <row r="2001">
          <cell r="A2001" t="str">
            <v>O&amp;M</v>
          </cell>
          <cell r="B2001" t="str">
            <v>Allain,David G</v>
          </cell>
          <cell r="C2001">
            <v>21205</v>
          </cell>
          <cell r="D2001" t="str">
            <v>21205</v>
          </cell>
          <cell r="E2001" t="str">
            <v>Volume Metrowest</v>
          </cell>
          <cell r="F2001" t="str">
            <v>Gas Operations</v>
          </cell>
          <cell r="G2001" t="str">
            <v>C &amp; I Sales</v>
          </cell>
          <cell r="H2001" t="str">
            <v>120</v>
          </cell>
          <cell r="I2001" t="str">
            <v>LT</v>
          </cell>
          <cell r="J2001">
            <v>26649.48</v>
          </cell>
          <cell r="K2001">
            <v>24152.32</v>
          </cell>
          <cell r="M2001">
            <v>-3658.55</v>
          </cell>
        </row>
        <row r="2002">
          <cell r="A2002" t="str">
            <v>O&amp;M</v>
          </cell>
          <cell r="B2002" t="str">
            <v>Allain,David G</v>
          </cell>
          <cell r="C2002">
            <v>21205</v>
          </cell>
          <cell r="D2002" t="str">
            <v>21205</v>
          </cell>
          <cell r="E2002" t="str">
            <v>C &amp; I Sales</v>
          </cell>
          <cell r="F2002" t="str">
            <v>Gas Operations</v>
          </cell>
          <cell r="G2002" t="str">
            <v>C &amp; I Sales</v>
          </cell>
          <cell r="H2002" t="str">
            <v>120</v>
          </cell>
          <cell r="I2002" t="str">
            <v>MT</v>
          </cell>
          <cell r="L2002">
            <v>785</v>
          </cell>
        </row>
        <row r="2003">
          <cell r="A2003" t="str">
            <v>O&amp;M</v>
          </cell>
          <cell r="B2003" t="str">
            <v>Allain,David G</v>
          </cell>
          <cell r="C2003">
            <v>21205</v>
          </cell>
          <cell r="D2003" t="str">
            <v>21205</v>
          </cell>
          <cell r="E2003" t="str">
            <v>C &amp; I Sales</v>
          </cell>
          <cell r="F2003" t="str">
            <v>Gas Operations</v>
          </cell>
          <cell r="G2003" t="str">
            <v>C &amp; I Sales</v>
          </cell>
          <cell r="H2003" t="str">
            <v>120</v>
          </cell>
          <cell r="I2003" t="str">
            <v>OT</v>
          </cell>
          <cell r="L2003">
            <v>-1763.38</v>
          </cell>
        </row>
        <row r="2004">
          <cell r="A2004" t="str">
            <v>O&amp;M</v>
          </cell>
          <cell r="B2004" t="str">
            <v>Allain,David G</v>
          </cell>
          <cell r="C2004">
            <v>21205</v>
          </cell>
          <cell r="D2004" t="str">
            <v>21205</v>
          </cell>
          <cell r="E2004" t="str">
            <v>Volume Metrowest</v>
          </cell>
          <cell r="F2004" t="str">
            <v>Gas Operations</v>
          </cell>
          <cell r="G2004" t="str">
            <v>C &amp; I Sales</v>
          </cell>
          <cell r="H2004" t="str">
            <v>120</v>
          </cell>
          <cell r="I2004" t="str">
            <v>OT</v>
          </cell>
          <cell r="J2004">
            <v>763.73</v>
          </cell>
          <cell r="K2004">
            <v>450</v>
          </cell>
        </row>
        <row r="2005">
          <cell r="A2005" t="str">
            <v>O&amp;M</v>
          </cell>
          <cell r="B2005" t="str">
            <v>Allain,David G</v>
          </cell>
          <cell r="C2005">
            <v>21205</v>
          </cell>
          <cell r="D2005" t="str">
            <v>21205</v>
          </cell>
          <cell r="E2005" t="str">
            <v>Volume Metrowest</v>
          </cell>
          <cell r="F2005" t="str">
            <v>Gas Operations</v>
          </cell>
          <cell r="G2005" t="str">
            <v>C &amp; I Sales</v>
          </cell>
          <cell r="H2005" t="str">
            <v>120</v>
          </cell>
          <cell r="I2005" t="str">
            <v>TT</v>
          </cell>
          <cell r="K2005">
            <v>2730.67</v>
          </cell>
        </row>
        <row r="2006">
          <cell r="A2006" t="str">
            <v>O&amp;M</v>
          </cell>
          <cell r="B2006" t="str">
            <v>Barsamian, Peter A</v>
          </cell>
          <cell r="C2006">
            <v>21210</v>
          </cell>
          <cell r="D2006" t="str">
            <v>21210</v>
          </cell>
          <cell r="E2006" t="str">
            <v>Electric Accounts</v>
          </cell>
          <cell r="F2006" t="str">
            <v>Customer Care</v>
          </cell>
          <cell r="G2006" t="str">
            <v>Electric Accounts</v>
          </cell>
          <cell r="H2006" t="str">
            <v>120</v>
          </cell>
          <cell r="I2006" t="str">
            <v>BT</v>
          </cell>
          <cell r="L2006">
            <v>120761.88</v>
          </cell>
        </row>
        <row r="2007">
          <cell r="A2007" t="str">
            <v>O&amp;M</v>
          </cell>
          <cell r="B2007" t="str">
            <v>Barsamian, Peter A</v>
          </cell>
          <cell r="C2007">
            <v>21210</v>
          </cell>
          <cell r="D2007" t="str">
            <v>21210</v>
          </cell>
          <cell r="E2007" t="str">
            <v>Metroeast Strategic</v>
          </cell>
          <cell r="F2007" t="str">
            <v>Customer Care</v>
          </cell>
          <cell r="G2007" t="str">
            <v>Electric Accounts</v>
          </cell>
          <cell r="H2007" t="str">
            <v>120</v>
          </cell>
          <cell r="I2007" t="str">
            <v>BT</v>
          </cell>
          <cell r="J2007">
            <v>212443.59</v>
          </cell>
          <cell r="K2007">
            <v>75474.97</v>
          </cell>
        </row>
        <row r="2008">
          <cell r="A2008" t="str">
            <v>CAP</v>
          </cell>
          <cell r="B2008" t="str">
            <v>Barsamian, Peter A</v>
          </cell>
          <cell r="C2008">
            <v>21210</v>
          </cell>
          <cell r="D2008" t="str">
            <v>21210</v>
          </cell>
          <cell r="E2008" t="str">
            <v>Electric Accounts</v>
          </cell>
          <cell r="F2008" t="str">
            <v>Customer Care</v>
          </cell>
          <cell r="G2008" t="str">
            <v>Electric Accounts</v>
          </cell>
          <cell r="H2008" t="str">
            <v>120</v>
          </cell>
          <cell r="I2008" t="str">
            <v>CI</v>
          </cell>
          <cell r="L2008">
            <v>0</v>
          </cell>
        </row>
        <row r="2009">
          <cell r="A2009" t="str">
            <v>O&amp;M</v>
          </cell>
          <cell r="B2009" t="str">
            <v>Barsamian, Peter A</v>
          </cell>
          <cell r="C2009">
            <v>21210</v>
          </cell>
          <cell r="D2009" t="str">
            <v>21210</v>
          </cell>
          <cell r="E2009" t="str">
            <v>Electric Accounts</v>
          </cell>
          <cell r="F2009" t="str">
            <v>Customer Care</v>
          </cell>
          <cell r="G2009" t="str">
            <v>Electric Accounts</v>
          </cell>
          <cell r="H2009" t="str">
            <v>120</v>
          </cell>
          <cell r="I2009" t="str">
            <v>IT</v>
          </cell>
          <cell r="L2009">
            <v>27842.83</v>
          </cell>
        </row>
        <row r="2010">
          <cell r="A2010" t="str">
            <v>O&amp;M</v>
          </cell>
          <cell r="B2010" t="str">
            <v>Barsamian, Peter A</v>
          </cell>
          <cell r="C2010">
            <v>21210</v>
          </cell>
          <cell r="D2010" t="str">
            <v>21210</v>
          </cell>
          <cell r="E2010" t="str">
            <v>Metroeast Strategic</v>
          </cell>
          <cell r="F2010" t="str">
            <v>Customer Care</v>
          </cell>
          <cell r="G2010" t="str">
            <v>Electric Accounts</v>
          </cell>
          <cell r="H2010" t="str">
            <v>120</v>
          </cell>
          <cell r="I2010" t="str">
            <v>IT</v>
          </cell>
          <cell r="J2010">
            <v>61118.52</v>
          </cell>
          <cell r="K2010">
            <v>30680.68</v>
          </cell>
          <cell r="M2010">
            <v>2830.64</v>
          </cell>
        </row>
        <row r="2011">
          <cell r="A2011" t="str">
            <v>O&amp;M</v>
          </cell>
          <cell r="B2011" t="str">
            <v>Barsamian, Peter A</v>
          </cell>
          <cell r="C2011">
            <v>21210</v>
          </cell>
          <cell r="D2011" t="str">
            <v>21210</v>
          </cell>
          <cell r="E2011" t="str">
            <v>Electric Accounts</v>
          </cell>
          <cell r="F2011" t="str">
            <v>Customer Care</v>
          </cell>
          <cell r="G2011" t="str">
            <v>Electric Accounts</v>
          </cell>
          <cell r="H2011" t="str">
            <v>120</v>
          </cell>
          <cell r="I2011" t="str">
            <v>LT</v>
          </cell>
          <cell r="L2011">
            <v>344625.15</v>
          </cell>
        </row>
        <row r="2012">
          <cell r="A2012" t="str">
            <v>O&amp;M</v>
          </cell>
          <cell r="B2012" t="str">
            <v>Barsamian, Peter A</v>
          </cell>
          <cell r="C2012">
            <v>21210</v>
          </cell>
          <cell r="D2012" t="str">
            <v>21210</v>
          </cell>
          <cell r="E2012" t="str">
            <v>Metroeast Strategic</v>
          </cell>
          <cell r="F2012" t="str">
            <v>Customer Care</v>
          </cell>
          <cell r="G2012" t="str">
            <v>Electric Accounts</v>
          </cell>
          <cell r="H2012" t="str">
            <v>120</v>
          </cell>
          <cell r="I2012" t="str">
            <v>LT</v>
          </cell>
          <cell r="J2012">
            <v>611572.17000000004</v>
          </cell>
          <cell r="K2012">
            <v>200199.76</v>
          </cell>
        </row>
        <row r="2013">
          <cell r="A2013" t="str">
            <v>O&amp;M</v>
          </cell>
          <cell r="B2013" t="str">
            <v>Barsamian, Peter A</v>
          </cell>
          <cell r="C2013">
            <v>21210</v>
          </cell>
          <cell r="D2013" t="str">
            <v>21210</v>
          </cell>
          <cell r="E2013" t="str">
            <v>Electric Accounts</v>
          </cell>
          <cell r="F2013" t="str">
            <v>Customer Care</v>
          </cell>
          <cell r="G2013" t="str">
            <v>Electric Accounts</v>
          </cell>
          <cell r="H2013" t="str">
            <v>120</v>
          </cell>
          <cell r="I2013" t="str">
            <v>OT</v>
          </cell>
          <cell r="L2013">
            <v>40720.379999999997</v>
          </cell>
          <cell r="M2013">
            <v>114.5</v>
          </cell>
        </row>
        <row r="2014">
          <cell r="A2014" t="str">
            <v>O&amp;M</v>
          </cell>
          <cell r="B2014" t="str">
            <v>Barsamian, Peter A</v>
          </cell>
          <cell r="C2014">
            <v>21210</v>
          </cell>
          <cell r="D2014" t="str">
            <v>21210</v>
          </cell>
          <cell r="E2014" t="str">
            <v>Metroeast Strategic</v>
          </cell>
          <cell r="F2014" t="str">
            <v>Customer Care</v>
          </cell>
          <cell r="G2014" t="str">
            <v>Electric Accounts</v>
          </cell>
          <cell r="H2014" t="str">
            <v>120</v>
          </cell>
          <cell r="I2014" t="str">
            <v>OT</v>
          </cell>
          <cell r="J2014">
            <v>46993.84</v>
          </cell>
          <cell r="K2014">
            <v>54651.57</v>
          </cell>
        </row>
        <row r="2015">
          <cell r="A2015" t="str">
            <v>O&amp;M</v>
          </cell>
          <cell r="B2015" t="str">
            <v>Barsamian, Peter A</v>
          </cell>
          <cell r="C2015">
            <v>21210</v>
          </cell>
          <cell r="D2015" t="str">
            <v>21210</v>
          </cell>
          <cell r="E2015" t="str">
            <v>Electric Accounts</v>
          </cell>
          <cell r="F2015" t="str">
            <v>Customer Care</v>
          </cell>
          <cell r="G2015" t="str">
            <v>Electric Accounts</v>
          </cell>
          <cell r="H2015" t="str">
            <v>120</v>
          </cell>
          <cell r="I2015" t="str">
            <v>TT</v>
          </cell>
        </row>
        <row r="2016">
          <cell r="A2016" t="str">
            <v>O&amp;M</v>
          </cell>
          <cell r="B2016" t="str">
            <v>Barsamian, Peter A</v>
          </cell>
          <cell r="C2016">
            <v>21210</v>
          </cell>
          <cell r="D2016" t="str">
            <v>21210</v>
          </cell>
          <cell r="E2016" t="str">
            <v>Metroeast Strategic</v>
          </cell>
          <cell r="F2016" t="str">
            <v>Customer Care</v>
          </cell>
          <cell r="G2016" t="str">
            <v>Electric Accounts</v>
          </cell>
          <cell r="H2016" t="str">
            <v>120</v>
          </cell>
          <cell r="I2016" t="str">
            <v>TT</v>
          </cell>
          <cell r="J2016">
            <v>-125.81</v>
          </cell>
          <cell r="K2016">
            <v>218.89</v>
          </cell>
        </row>
        <row r="2017">
          <cell r="A2017" t="str">
            <v>O&amp;M</v>
          </cell>
          <cell r="C2017">
            <v>21215</v>
          </cell>
          <cell r="D2017" t="str">
            <v>21215</v>
          </cell>
          <cell r="E2017" t="str">
            <v>Supplier Services</v>
          </cell>
          <cell r="H2017" t="str">
            <v>120</v>
          </cell>
          <cell r="I2017" t="str">
            <v>BT</v>
          </cell>
        </row>
        <row r="2018">
          <cell r="A2018" t="str">
            <v>O&amp;M</v>
          </cell>
          <cell r="C2018">
            <v>21215</v>
          </cell>
          <cell r="D2018" t="str">
            <v>21215</v>
          </cell>
          <cell r="E2018" t="str">
            <v>Volume Metroeast 1</v>
          </cell>
          <cell r="H2018" t="str">
            <v>120</v>
          </cell>
          <cell r="I2018" t="str">
            <v>BT</v>
          </cell>
          <cell r="J2018">
            <v>209165.55</v>
          </cell>
          <cell r="K2018">
            <v>99475.75</v>
          </cell>
        </row>
        <row r="2019">
          <cell r="A2019" t="str">
            <v>O&amp;M</v>
          </cell>
          <cell r="C2019">
            <v>21215</v>
          </cell>
          <cell r="D2019" t="str">
            <v>21215</v>
          </cell>
          <cell r="E2019" t="str">
            <v>Volume Metroeast 1</v>
          </cell>
          <cell r="H2019" t="str">
            <v>120</v>
          </cell>
          <cell r="I2019" t="str">
            <v>IT</v>
          </cell>
          <cell r="J2019">
            <v>37616.07</v>
          </cell>
          <cell r="K2019">
            <v>13897.68</v>
          </cell>
          <cell r="L2019">
            <v>0</v>
          </cell>
        </row>
        <row r="2020">
          <cell r="A2020" t="str">
            <v>O&amp;M</v>
          </cell>
          <cell r="C2020">
            <v>21215</v>
          </cell>
          <cell r="D2020" t="str">
            <v>21215</v>
          </cell>
          <cell r="E2020" t="str">
            <v>Supplier Services</v>
          </cell>
          <cell r="H2020" t="str">
            <v>120</v>
          </cell>
          <cell r="I2020" t="str">
            <v>LT</v>
          </cell>
        </row>
        <row r="2021">
          <cell r="A2021" t="str">
            <v>O&amp;M</v>
          </cell>
          <cell r="C2021">
            <v>21215</v>
          </cell>
          <cell r="D2021" t="str">
            <v>21215</v>
          </cell>
          <cell r="E2021" t="str">
            <v>Volume Metroeast 1</v>
          </cell>
          <cell r="H2021" t="str">
            <v>120</v>
          </cell>
          <cell r="I2021" t="str">
            <v>LT</v>
          </cell>
          <cell r="J2021">
            <v>593960.4</v>
          </cell>
          <cell r="K2021">
            <v>287748.83</v>
          </cell>
        </row>
        <row r="2022">
          <cell r="A2022" t="str">
            <v>O&amp;M</v>
          </cell>
          <cell r="C2022">
            <v>21215</v>
          </cell>
          <cell r="D2022" t="str">
            <v>21215</v>
          </cell>
          <cell r="E2022" t="str">
            <v>Volume Metroeast 1</v>
          </cell>
          <cell r="H2022" t="str">
            <v>120</v>
          </cell>
          <cell r="I2022" t="str">
            <v>MT</v>
          </cell>
          <cell r="J2022">
            <v>124.75</v>
          </cell>
        </row>
        <row r="2023">
          <cell r="A2023" t="str">
            <v>O&amp;M</v>
          </cell>
          <cell r="C2023">
            <v>21215</v>
          </cell>
          <cell r="D2023" t="str">
            <v>21215</v>
          </cell>
          <cell r="E2023" t="str">
            <v>Volume Metroeast 1</v>
          </cell>
          <cell r="H2023" t="str">
            <v>120</v>
          </cell>
          <cell r="I2023" t="str">
            <v>OT</v>
          </cell>
          <cell r="J2023">
            <v>52940.86</v>
          </cell>
          <cell r="K2023">
            <v>34525.78</v>
          </cell>
          <cell r="L2023">
            <v>0</v>
          </cell>
        </row>
        <row r="2024">
          <cell r="A2024" t="str">
            <v>O&amp;M</v>
          </cell>
          <cell r="C2024">
            <v>21215</v>
          </cell>
          <cell r="D2024" t="str">
            <v>21215</v>
          </cell>
          <cell r="E2024" t="str">
            <v>Volume Metroeast 1</v>
          </cell>
          <cell r="H2024" t="str">
            <v>120</v>
          </cell>
          <cell r="I2024" t="str">
            <v>TT</v>
          </cell>
          <cell r="J2024">
            <v>31124.99</v>
          </cell>
          <cell r="K2024">
            <v>6219.68</v>
          </cell>
        </row>
        <row r="2025">
          <cell r="A2025" t="str">
            <v>O&amp;M</v>
          </cell>
          <cell r="C2025">
            <v>21220</v>
          </cell>
          <cell r="D2025" t="str">
            <v>21220</v>
          </cell>
          <cell r="E2025" t="str">
            <v>Volume Metroeast 2</v>
          </cell>
          <cell r="H2025" t="str">
            <v>120</v>
          </cell>
          <cell r="I2025" t="str">
            <v>BT</v>
          </cell>
          <cell r="J2025">
            <v>173664.93</v>
          </cell>
          <cell r="K2025">
            <v>96741.04</v>
          </cell>
          <cell r="M2025">
            <v>3125.87</v>
          </cell>
        </row>
        <row r="2026">
          <cell r="A2026" t="str">
            <v>O&amp;M</v>
          </cell>
          <cell r="C2026">
            <v>21220</v>
          </cell>
          <cell r="D2026" t="str">
            <v>21220</v>
          </cell>
          <cell r="E2026" t="str">
            <v>Volume Metroeast 2</v>
          </cell>
          <cell r="H2026" t="str">
            <v>120</v>
          </cell>
          <cell r="I2026" t="str">
            <v>IT</v>
          </cell>
          <cell r="J2026">
            <v>31823.64</v>
          </cell>
          <cell r="K2026">
            <v>9150.68</v>
          </cell>
          <cell r="L2026">
            <v>-7.75</v>
          </cell>
          <cell r="M2026">
            <v>7300.3</v>
          </cell>
        </row>
        <row r="2027">
          <cell r="A2027" t="str">
            <v>O&amp;M</v>
          </cell>
          <cell r="C2027">
            <v>21220</v>
          </cell>
          <cell r="D2027" t="str">
            <v>21220</v>
          </cell>
          <cell r="E2027" t="str">
            <v>Volume Metroeast 2</v>
          </cell>
          <cell r="H2027" t="str">
            <v>120</v>
          </cell>
          <cell r="I2027" t="str">
            <v>LT</v>
          </cell>
          <cell r="J2027">
            <v>494659.97</v>
          </cell>
          <cell r="K2027">
            <v>287835.46999999997</v>
          </cell>
          <cell r="L2027">
            <v>0</v>
          </cell>
        </row>
        <row r="2028">
          <cell r="A2028" t="str">
            <v>O&amp;M</v>
          </cell>
          <cell r="C2028">
            <v>21220</v>
          </cell>
          <cell r="D2028" t="str">
            <v>21220</v>
          </cell>
          <cell r="E2028" t="str">
            <v>Volume Metroeast 2</v>
          </cell>
          <cell r="H2028" t="str">
            <v>120</v>
          </cell>
          <cell r="I2028" t="str">
            <v>MT</v>
          </cell>
          <cell r="J2028">
            <v>63</v>
          </cell>
        </row>
        <row r="2029">
          <cell r="A2029" t="str">
            <v>O&amp;M</v>
          </cell>
          <cell r="C2029">
            <v>21220</v>
          </cell>
          <cell r="D2029" t="str">
            <v>21220</v>
          </cell>
          <cell r="E2029" t="str">
            <v>Volume Metroeast 2</v>
          </cell>
          <cell r="H2029" t="str">
            <v>120</v>
          </cell>
          <cell r="I2029" t="str">
            <v>OT</v>
          </cell>
          <cell r="J2029">
            <v>40106.410000000003</v>
          </cell>
          <cell r="K2029">
            <v>27786.21</v>
          </cell>
          <cell r="L2029">
            <v>0</v>
          </cell>
        </row>
        <row r="2030">
          <cell r="A2030" t="str">
            <v>O&amp;M</v>
          </cell>
          <cell r="C2030">
            <v>21220</v>
          </cell>
          <cell r="D2030" t="str">
            <v>21220</v>
          </cell>
          <cell r="E2030" t="str">
            <v>Volume Metroeast 2</v>
          </cell>
          <cell r="H2030" t="str">
            <v>120</v>
          </cell>
          <cell r="I2030" t="str">
            <v>TT</v>
          </cell>
          <cell r="J2030">
            <v>10307.48</v>
          </cell>
          <cell r="K2030">
            <v>5752.92</v>
          </cell>
        </row>
        <row r="2031">
          <cell r="A2031" t="str">
            <v>O&amp;M</v>
          </cell>
          <cell r="B2031" t="str">
            <v>Allain,David G</v>
          </cell>
          <cell r="C2031">
            <v>21225</v>
          </cell>
          <cell r="D2031" t="str">
            <v>21225</v>
          </cell>
          <cell r="E2031" t="str">
            <v>M and J Southboro Commonwealth Gas</v>
          </cell>
          <cell r="F2031" t="str">
            <v>Gas Operations</v>
          </cell>
          <cell r="G2031" t="str">
            <v>Residential Sales</v>
          </cell>
          <cell r="H2031" t="str">
            <v>120</v>
          </cell>
          <cell r="I2031" t="str">
            <v>IT</v>
          </cell>
          <cell r="J2031">
            <v>8145.24</v>
          </cell>
          <cell r="K2031">
            <v>9467.14</v>
          </cell>
        </row>
        <row r="2032">
          <cell r="A2032" t="str">
            <v>O&amp;M</v>
          </cell>
          <cell r="B2032" t="str">
            <v>Allain,David G</v>
          </cell>
          <cell r="C2032">
            <v>21225</v>
          </cell>
          <cell r="D2032" t="str">
            <v>21225</v>
          </cell>
          <cell r="E2032" t="str">
            <v>Residential Sales</v>
          </cell>
          <cell r="F2032" t="str">
            <v>Gas Operations</v>
          </cell>
          <cell r="G2032" t="str">
            <v>Residential Sales</v>
          </cell>
          <cell r="H2032" t="str">
            <v>120</v>
          </cell>
          <cell r="I2032" t="str">
            <v>IT</v>
          </cell>
          <cell r="L2032">
            <v>23242.45</v>
          </cell>
        </row>
        <row r="2033">
          <cell r="A2033" t="str">
            <v>O&amp;M</v>
          </cell>
          <cell r="B2033" t="str">
            <v>Allain,David G</v>
          </cell>
          <cell r="C2033">
            <v>21225</v>
          </cell>
          <cell r="D2033" t="str">
            <v>21225</v>
          </cell>
          <cell r="E2033" t="str">
            <v>Residential Sales</v>
          </cell>
          <cell r="F2033" t="str">
            <v>Gas Operations</v>
          </cell>
          <cell r="G2033" t="str">
            <v>Residential Sales</v>
          </cell>
          <cell r="H2033" t="str">
            <v>120</v>
          </cell>
          <cell r="I2033" t="str">
            <v>MT</v>
          </cell>
          <cell r="L2033">
            <v>34.65</v>
          </cell>
        </row>
        <row r="2034">
          <cell r="A2034" t="str">
            <v>O&amp;M</v>
          </cell>
          <cell r="B2034" t="str">
            <v>Allain,David G</v>
          </cell>
          <cell r="C2034">
            <v>21225</v>
          </cell>
          <cell r="D2034" t="str">
            <v>21225</v>
          </cell>
          <cell r="E2034" t="str">
            <v>M and J Southboro Commonwealth Gas</v>
          </cell>
          <cell r="F2034" t="str">
            <v>Gas Operations</v>
          </cell>
          <cell r="G2034" t="str">
            <v>Residential Sales</v>
          </cell>
          <cell r="H2034" t="str">
            <v>120</v>
          </cell>
          <cell r="I2034" t="str">
            <v>OT</v>
          </cell>
          <cell r="J2034">
            <v>1986.64</v>
          </cell>
          <cell r="K2034">
            <v>603</v>
          </cell>
        </row>
        <row r="2035">
          <cell r="A2035" t="str">
            <v>O&amp;M</v>
          </cell>
          <cell r="B2035" t="str">
            <v>Allain,David G</v>
          </cell>
          <cell r="C2035">
            <v>21225</v>
          </cell>
          <cell r="D2035" t="str">
            <v>21225</v>
          </cell>
          <cell r="E2035" t="str">
            <v>Residential Sales</v>
          </cell>
          <cell r="F2035" t="str">
            <v>Gas Operations</v>
          </cell>
          <cell r="G2035" t="str">
            <v>Residential Sales</v>
          </cell>
          <cell r="H2035" t="str">
            <v>120</v>
          </cell>
          <cell r="I2035" t="str">
            <v>OT</v>
          </cell>
          <cell r="L2035">
            <v>0</v>
          </cell>
        </row>
        <row r="2036">
          <cell r="A2036" t="str">
            <v>O&amp;M</v>
          </cell>
          <cell r="C2036">
            <v>21230</v>
          </cell>
          <cell r="D2036" t="str">
            <v>21230</v>
          </cell>
          <cell r="E2036" t="str">
            <v>M and J New Bedford Commonwealth Gas</v>
          </cell>
          <cell r="H2036" t="str">
            <v>120</v>
          </cell>
          <cell r="I2036" t="str">
            <v>BT</v>
          </cell>
          <cell r="J2036">
            <v>18.02</v>
          </cell>
          <cell r="K2036">
            <v>37.299999999999997</v>
          </cell>
          <cell r="M2036">
            <v>780700.8</v>
          </cell>
        </row>
        <row r="2037">
          <cell r="A2037" t="str">
            <v>O&amp;M</v>
          </cell>
          <cell r="C2037">
            <v>21230</v>
          </cell>
          <cell r="D2037" t="str">
            <v>21230</v>
          </cell>
          <cell r="E2037" t="str">
            <v>M and J New Bedford Commonwealth Gas</v>
          </cell>
          <cell r="H2037" t="str">
            <v>120</v>
          </cell>
          <cell r="I2037" t="str">
            <v>IT</v>
          </cell>
          <cell r="J2037">
            <v>0</v>
          </cell>
          <cell r="M2037">
            <v>178.82</v>
          </cell>
        </row>
        <row r="2038">
          <cell r="A2038" t="str">
            <v>O&amp;M</v>
          </cell>
          <cell r="C2038">
            <v>21230</v>
          </cell>
          <cell r="D2038" t="str">
            <v>21230</v>
          </cell>
          <cell r="E2038" t="str">
            <v>M and J New Bedford Commonwealth Gas</v>
          </cell>
          <cell r="H2038" t="str">
            <v>120</v>
          </cell>
          <cell r="I2038" t="str">
            <v>LT</v>
          </cell>
          <cell r="J2038">
            <v>51.48</v>
          </cell>
          <cell r="K2038">
            <v>106.56</v>
          </cell>
        </row>
        <row r="2039">
          <cell r="A2039" t="str">
            <v>O&amp;M</v>
          </cell>
          <cell r="C2039">
            <v>21235</v>
          </cell>
          <cell r="D2039" t="str">
            <v>21235</v>
          </cell>
          <cell r="E2039" t="str">
            <v>Account Support</v>
          </cell>
          <cell r="H2039" t="str">
            <v>120</v>
          </cell>
          <cell r="I2039" t="str">
            <v>BT</v>
          </cell>
          <cell r="J2039">
            <v>110951.03999999999</v>
          </cell>
          <cell r="K2039">
            <v>57790.21</v>
          </cell>
          <cell r="L2039">
            <v>457.51</v>
          </cell>
          <cell r="M2039">
            <v>3965.14</v>
          </cell>
        </row>
        <row r="2040">
          <cell r="A2040" t="str">
            <v>O&amp;M</v>
          </cell>
          <cell r="C2040">
            <v>21235</v>
          </cell>
          <cell r="D2040" t="str">
            <v>21235</v>
          </cell>
          <cell r="E2040" t="str">
            <v>Account Support</v>
          </cell>
          <cell r="H2040" t="str">
            <v>120</v>
          </cell>
          <cell r="I2040" t="str">
            <v>IT</v>
          </cell>
          <cell r="J2040">
            <v>64052.58</v>
          </cell>
          <cell r="K2040">
            <v>39939.879999999997</v>
          </cell>
          <cell r="L2040">
            <v>4890.7299999999996</v>
          </cell>
        </row>
        <row r="2041">
          <cell r="A2041" t="str">
            <v>O&amp;M</v>
          </cell>
          <cell r="C2041">
            <v>21235</v>
          </cell>
          <cell r="D2041" t="str">
            <v>21235</v>
          </cell>
          <cell r="E2041" t="str">
            <v>Account Support</v>
          </cell>
          <cell r="H2041" t="str">
            <v>120</v>
          </cell>
          <cell r="I2041" t="str">
            <v>LT</v>
          </cell>
          <cell r="J2041">
            <v>304585.45</v>
          </cell>
          <cell r="K2041">
            <v>152942.35</v>
          </cell>
          <cell r="L2041">
            <v>8418.8799999999992</v>
          </cell>
          <cell r="M2041">
            <v>-1125.1099999999999</v>
          </cell>
        </row>
        <row r="2042">
          <cell r="A2042" t="str">
            <v>O&amp;M</v>
          </cell>
          <cell r="C2042">
            <v>21235</v>
          </cell>
          <cell r="D2042" t="str">
            <v>21235</v>
          </cell>
          <cell r="E2042" t="str">
            <v>Account Support</v>
          </cell>
          <cell r="H2042" t="str">
            <v>120</v>
          </cell>
          <cell r="I2042" t="str">
            <v>OT</v>
          </cell>
          <cell r="J2042">
            <v>17106.14</v>
          </cell>
          <cell r="K2042">
            <v>17166.13</v>
          </cell>
          <cell r="L2042">
            <v>40931.32</v>
          </cell>
          <cell r="M2042">
            <v>5315.47</v>
          </cell>
        </row>
        <row r="2043">
          <cell r="A2043" t="str">
            <v>O&amp;M</v>
          </cell>
          <cell r="C2043">
            <v>21235</v>
          </cell>
          <cell r="D2043" t="str">
            <v>21235</v>
          </cell>
          <cell r="E2043" t="str">
            <v>Account Support</v>
          </cell>
          <cell r="H2043" t="str">
            <v>120</v>
          </cell>
          <cell r="I2043" t="str">
            <v>TT</v>
          </cell>
          <cell r="J2043">
            <v>570.66999999999996</v>
          </cell>
          <cell r="K2043">
            <v>40.58</v>
          </cell>
          <cell r="M2043">
            <v>-453139.72</v>
          </cell>
        </row>
        <row r="2044">
          <cell r="A2044" t="str">
            <v>O&amp;M</v>
          </cell>
          <cell r="B2044" t="str">
            <v>Barsamian, Peter A</v>
          </cell>
          <cell r="C2044">
            <v>21240</v>
          </cell>
          <cell r="D2044" t="str">
            <v>21240</v>
          </cell>
          <cell r="E2044" t="str">
            <v>Account Support-PSS</v>
          </cell>
          <cell r="F2044" t="str">
            <v>Customer Care</v>
          </cell>
          <cell r="G2044" t="str">
            <v>Account Support-PSS</v>
          </cell>
          <cell r="H2044" t="str">
            <v>120</v>
          </cell>
          <cell r="I2044" t="str">
            <v>BT</v>
          </cell>
          <cell r="J2044">
            <v>94107.41</v>
          </cell>
          <cell r="M2044">
            <v>1907.03</v>
          </cell>
        </row>
        <row r="2045">
          <cell r="A2045" t="str">
            <v>CAP</v>
          </cell>
          <cell r="B2045" t="str">
            <v>Barsamian, Peter A</v>
          </cell>
          <cell r="C2045">
            <v>21240</v>
          </cell>
          <cell r="D2045" t="str">
            <v>21240</v>
          </cell>
          <cell r="E2045" t="str">
            <v>Account Support-PSS</v>
          </cell>
          <cell r="F2045" t="str">
            <v>Customer Care</v>
          </cell>
          <cell r="G2045" t="str">
            <v>Account Support-PSS</v>
          </cell>
          <cell r="H2045" t="str">
            <v>120</v>
          </cell>
          <cell r="I2045" t="str">
            <v>CO</v>
          </cell>
          <cell r="J2045">
            <v>134888.51999999999</v>
          </cell>
        </row>
        <row r="2046">
          <cell r="A2046" t="str">
            <v>O&amp;M</v>
          </cell>
          <cell r="B2046" t="str">
            <v>Barsamian, Peter A</v>
          </cell>
          <cell r="C2046">
            <v>21240</v>
          </cell>
          <cell r="D2046" t="str">
            <v>21240</v>
          </cell>
          <cell r="E2046" t="str">
            <v>Account Support-PSS</v>
          </cell>
          <cell r="F2046" t="str">
            <v>Customer Care</v>
          </cell>
          <cell r="G2046" t="str">
            <v>Account Support-PSS</v>
          </cell>
          <cell r="H2046" t="str">
            <v>120</v>
          </cell>
          <cell r="I2046" t="str">
            <v>IT</v>
          </cell>
          <cell r="J2046">
            <v>245.35</v>
          </cell>
          <cell r="M2046">
            <v>244.96</v>
          </cell>
        </row>
        <row r="2047">
          <cell r="A2047" t="str">
            <v>O&amp;M</v>
          </cell>
          <cell r="B2047" t="str">
            <v>Barsamian, Peter A</v>
          </cell>
          <cell r="C2047">
            <v>21240</v>
          </cell>
          <cell r="D2047" t="str">
            <v>21240</v>
          </cell>
          <cell r="E2047" t="str">
            <v>Account Support-PSS</v>
          </cell>
          <cell r="F2047" t="str">
            <v>Customer Care</v>
          </cell>
          <cell r="G2047" t="str">
            <v>Account Support-PSS</v>
          </cell>
          <cell r="H2047" t="str">
            <v>120</v>
          </cell>
          <cell r="I2047" t="str">
            <v>LT</v>
          </cell>
          <cell r="J2047">
            <v>0</v>
          </cell>
          <cell r="M2047">
            <v>-976</v>
          </cell>
        </row>
        <row r="2048">
          <cell r="A2048" t="str">
            <v>O&amp;M</v>
          </cell>
          <cell r="B2048" t="str">
            <v>Barsamian, Peter A</v>
          </cell>
          <cell r="C2048">
            <v>21240</v>
          </cell>
          <cell r="D2048" t="str">
            <v>21240</v>
          </cell>
          <cell r="E2048" t="str">
            <v>Account Support-PSS</v>
          </cell>
          <cell r="F2048" t="str">
            <v>Customer Care</v>
          </cell>
          <cell r="G2048" t="str">
            <v>Account Support-PSS</v>
          </cell>
          <cell r="H2048" t="str">
            <v>120</v>
          </cell>
          <cell r="I2048" t="str">
            <v>OT</v>
          </cell>
          <cell r="J2048">
            <v>27720</v>
          </cell>
        </row>
        <row r="2049">
          <cell r="A2049" t="str">
            <v>O&amp;M</v>
          </cell>
          <cell r="C2049">
            <v>21310</v>
          </cell>
          <cell r="D2049" t="str">
            <v>21310</v>
          </cell>
          <cell r="E2049" t="str">
            <v>6D - VOLUME SERVICE</v>
          </cell>
          <cell r="H2049" t="str">
            <v>120</v>
          </cell>
          <cell r="I2049" t="str">
            <v>BT</v>
          </cell>
          <cell r="J2049">
            <v>85263.12</v>
          </cell>
        </row>
        <row r="2050">
          <cell r="A2050" t="str">
            <v>O&amp;M</v>
          </cell>
          <cell r="C2050">
            <v>21310</v>
          </cell>
          <cell r="D2050" t="str">
            <v>21310</v>
          </cell>
          <cell r="E2050" t="str">
            <v>6D - VOLUME SERVICE</v>
          </cell>
          <cell r="H2050" t="str">
            <v>120</v>
          </cell>
          <cell r="I2050" t="str">
            <v>IT</v>
          </cell>
          <cell r="J2050">
            <v>12187.83</v>
          </cell>
          <cell r="K2050">
            <v>3882.48</v>
          </cell>
          <cell r="M2050">
            <v>2122.4</v>
          </cell>
        </row>
        <row r="2051">
          <cell r="A2051" t="str">
            <v>O&amp;M</v>
          </cell>
          <cell r="C2051">
            <v>21310</v>
          </cell>
          <cell r="D2051" t="str">
            <v>21310</v>
          </cell>
          <cell r="E2051" t="str">
            <v>6D - VOLUME SERVICE</v>
          </cell>
          <cell r="H2051" t="str">
            <v>120</v>
          </cell>
          <cell r="I2051" t="str">
            <v>LT</v>
          </cell>
          <cell r="J2051">
            <v>227605.55</v>
          </cell>
          <cell r="K2051">
            <v>0</v>
          </cell>
          <cell r="M2051">
            <v>-3214.58</v>
          </cell>
        </row>
        <row r="2052">
          <cell r="A2052" t="str">
            <v>O&amp;M</v>
          </cell>
          <cell r="C2052">
            <v>21310</v>
          </cell>
          <cell r="D2052" t="str">
            <v>21310</v>
          </cell>
          <cell r="E2052" t="str">
            <v>6D - VOLUME SERVICE</v>
          </cell>
          <cell r="H2052" t="str">
            <v>120</v>
          </cell>
          <cell r="I2052" t="str">
            <v>OT</v>
          </cell>
          <cell r="J2052">
            <v>124.8</v>
          </cell>
        </row>
        <row r="2053">
          <cell r="A2053" t="str">
            <v>O&amp;M</v>
          </cell>
          <cell r="C2053">
            <v>21310</v>
          </cell>
          <cell r="D2053" t="str">
            <v>21310</v>
          </cell>
          <cell r="E2053" t="str">
            <v>6D - VOLUME SERVICE</v>
          </cell>
          <cell r="H2053" t="str">
            <v>120</v>
          </cell>
          <cell r="I2053" t="str">
            <v>TT</v>
          </cell>
          <cell r="J2053">
            <v>26336.2</v>
          </cell>
          <cell r="K2053">
            <v>1734.35</v>
          </cell>
        </row>
        <row r="2054">
          <cell r="A2054" t="str">
            <v>O&amp;M</v>
          </cell>
          <cell r="B2054" t="str">
            <v>OLD Meter Cost Areas</v>
          </cell>
          <cell r="C2054">
            <v>21320</v>
          </cell>
          <cell r="D2054" t="str">
            <v>21320</v>
          </cell>
          <cell r="E2054" t="str">
            <v>P6 - STRATEGIC ACCOUNTS - INDUSTRIAL</v>
          </cell>
          <cell r="F2054" t="str">
            <v>Customer Care</v>
          </cell>
          <cell r="G2054" t="str">
            <v>OLD Meter Cost Areas</v>
          </cell>
          <cell r="H2054" t="str">
            <v>120</v>
          </cell>
          <cell r="I2054" t="str">
            <v>BT</v>
          </cell>
          <cell r="J2054">
            <v>6010.89</v>
          </cell>
          <cell r="M2054">
            <v>200.87</v>
          </cell>
        </row>
        <row r="2055">
          <cell r="A2055" t="str">
            <v>O&amp;M</v>
          </cell>
          <cell r="B2055" t="str">
            <v>OLD Meter Cost Areas</v>
          </cell>
          <cell r="C2055">
            <v>21320</v>
          </cell>
          <cell r="D2055" t="str">
            <v>21320</v>
          </cell>
          <cell r="E2055" t="str">
            <v>Meter Operations Support</v>
          </cell>
          <cell r="F2055" t="str">
            <v>Customer Care</v>
          </cell>
          <cell r="G2055" t="str">
            <v>OLD Meter Cost Areas</v>
          </cell>
          <cell r="H2055" t="str">
            <v>120</v>
          </cell>
          <cell r="I2055" t="str">
            <v>IT</v>
          </cell>
          <cell r="L2055">
            <v>394.21</v>
          </cell>
          <cell r="M2055">
            <v>3522.03</v>
          </cell>
        </row>
        <row r="2056">
          <cell r="A2056" t="str">
            <v>O&amp;M</v>
          </cell>
          <cell r="B2056" t="str">
            <v>OLD Meter Cost Areas</v>
          </cell>
          <cell r="C2056">
            <v>21320</v>
          </cell>
          <cell r="D2056" t="str">
            <v>21320</v>
          </cell>
          <cell r="E2056" t="str">
            <v>P6 - STRATEGIC ACCOUNTS - INDUSTRIAL</v>
          </cell>
          <cell r="F2056" t="str">
            <v>Customer Care</v>
          </cell>
          <cell r="G2056" t="str">
            <v>OLD Meter Cost Areas</v>
          </cell>
          <cell r="H2056" t="str">
            <v>120</v>
          </cell>
          <cell r="I2056" t="str">
            <v>IT</v>
          </cell>
          <cell r="J2056">
            <v>33459.86</v>
          </cell>
          <cell r="K2056">
            <v>6511.63</v>
          </cell>
        </row>
        <row r="2057">
          <cell r="A2057" t="str">
            <v>O&amp;M</v>
          </cell>
          <cell r="B2057" t="str">
            <v>OLD Meter Cost Areas</v>
          </cell>
          <cell r="C2057">
            <v>21320</v>
          </cell>
          <cell r="D2057" t="str">
            <v>21320</v>
          </cell>
          <cell r="E2057" t="str">
            <v>P6 - STRATEGIC ACCOUNTS - INDUSTRIAL</v>
          </cell>
          <cell r="F2057" t="str">
            <v>Customer Care</v>
          </cell>
          <cell r="G2057" t="str">
            <v>OLD Meter Cost Areas</v>
          </cell>
          <cell r="H2057" t="str">
            <v>120</v>
          </cell>
          <cell r="I2057" t="str">
            <v>LT</v>
          </cell>
          <cell r="J2057">
            <v>17474.650000000001</v>
          </cell>
          <cell r="K2057">
            <v>5912.08</v>
          </cell>
          <cell r="M2057">
            <v>13659.14</v>
          </cell>
        </row>
        <row r="2058">
          <cell r="A2058" t="str">
            <v>O&amp;M</v>
          </cell>
          <cell r="B2058" t="str">
            <v>OLD Meter Cost Areas</v>
          </cell>
          <cell r="C2058">
            <v>21320</v>
          </cell>
          <cell r="D2058" t="str">
            <v>21320</v>
          </cell>
          <cell r="E2058" t="str">
            <v>P6 - STRATEGIC ACCOUNTS - INDUSTRIAL</v>
          </cell>
          <cell r="F2058" t="str">
            <v>Customer Care</v>
          </cell>
          <cell r="G2058" t="str">
            <v>OLD Meter Cost Areas</v>
          </cell>
          <cell r="H2058" t="str">
            <v>120</v>
          </cell>
          <cell r="I2058" t="str">
            <v>OT</v>
          </cell>
          <cell r="J2058">
            <v>15271.1</v>
          </cell>
        </row>
        <row r="2059">
          <cell r="A2059" t="str">
            <v>O&amp;M</v>
          </cell>
          <cell r="B2059" t="str">
            <v>OLD Meter Cost Areas</v>
          </cell>
          <cell r="C2059">
            <v>21320</v>
          </cell>
          <cell r="D2059" t="str">
            <v>21320</v>
          </cell>
          <cell r="E2059" t="str">
            <v>P6 - STRATEGIC ACCOUNTS - INDUSTRIAL</v>
          </cell>
          <cell r="F2059" t="str">
            <v>Customer Care</v>
          </cell>
          <cell r="G2059" t="str">
            <v>OLD Meter Cost Areas</v>
          </cell>
          <cell r="H2059" t="str">
            <v>120</v>
          </cell>
          <cell r="I2059" t="str">
            <v>TT</v>
          </cell>
          <cell r="K2059">
            <v>40.58</v>
          </cell>
          <cell r="M2059">
            <v>-680962.52</v>
          </cell>
        </row>
        <row r="2060">
          <cell r="A2060" t="str">
            <v>O&amp;M</v>
          </cell>
          <cell r="B2060" t="str">
            <v>Simas, Antonio A</v>
          </cell>
          <cell r="C2060">
            <v>21325</v>
          </cell>
          <cell r="D2060" t="str">
            <v>21325</v>
          </cell>
          <cell r="E2060" t="str">
            <v>Meter Operations West</v>
          </cell>
          <cell r="F2060" t="str">
            <v>Customer Care</v>
          </cell>
          <cell r="G2060" t="str">
            <v>Field Collections Support</v>
          </cell>
          <cell r="H2060" t="str">
            <v>120</v>
          </cell>
          <cell r="I2060" t="str">
            <v>IT</v>
          </cell>
          <cell r="L2060">
            <v>1034.3</v>
          </cell>
          <cell r="M2060">
            <v>778.96</v>
          </cell>
        </row>
        <row r="2061">
          <cell r="A2061" t="str">
            <v>O&amp;M</v>
          </cell>
          <cell r="B2061" t="str">
            <v>OLD Meter Cost Areas</v>
          </cell>
          <cell r="C2061">
            <v>21330</v>
          </cell>
          <cell r="D2061" t="str">
            <v>21330</v>
          </cell>
          <cell r="E2061" t="str">
            <v>P8 - STRATEGIC ACCOUNTS - PUBLIC SECTOR</v>
          </cell>
          <cell r="F2061" t="str">
            <v>Customer Care</v>
          </cell>
          <cell r="G2061" t="str">
            <v>OLD Meter Cost Areas</v>
          </cell>
          <cell r="H2061" t="str">
            <v>120</v>
          </cell>
          <cell r="I2061" t="str">
            <v>BT</v>
          </cell>
          <cell r="J2061">
            <v>4284.34</v>
          </cell>
          <cell r="K2061">
            <v>425.74</v>
          </cell>
        </row>
        <row r="2062">
          <cell r="A2062" t="str">
            <v>CAP</v>
          </cell>
          <cell r="B2062" t="str">
            <v>OLD Meter Cost Areas</v>
          </cell>
          <cell r="C2062">
            <v>21330</v>
          </cell>
          <cell r="D2062" t="str">
            <v>21330</v>
          </cell>
          <cell r="E2062" t="str">
            <v>Meter Operations Central</v>
          </cell>
          <cell r="F2062" t="str">
            <v>Customer Care</v>
          </cell>
          <cell r="G2062" t="str">
            <v>OLD Meter Cost Areas</v>
          </cell>
          <cell r="H2062" t="str">
            <v>120</v>
          </cell>
          <cell r="I2062" t="str">
            <v>CI</v>
          </cell>
        </row>
        <row r="2063">
          <cell r="A2063" t="str">
            <v>O&amp;M</v>
          </cell>
          <cell r="B2063" t="str">
            <v>OLD Meter Cost Areas</v>
          </cell>
          <cell r="C2063">
            <v>21330</v>
          </cell>
          <cell r="D2063" t="str">
            <v>21330</v>
          </cell>
          <cell r="E2063" t="str">
            <v>Meter Operations Central</v>
          </cell>
          <cell r="F2063" t="str">
            <v>Customer Care</v>
          </cell>
          <cell r="G2063" t="str">
            <v>OLD Meter Cost Areas</v>
          </cell>
          <cell r="H2063" t="str">
            <v>120</v>
          </cell>
          <cell r="I2063" t="str">
            <v>IT</v>
          </cell>
          <cell r="L2063">
            <v>203.71</v>
          </cell>
        </row>
        <row r="2064">
          <cell r="A2064" t="str">
            <v>O&amp;M</v>
          </cell>
          <cell r="B2064" t="str">
            <v>OLD Meter Cost Areas</v>
          </cell>
          <cell r="C2064">
            <v>21330</v>
          </cell>
          <cell r="D2064" t="str">
            <v>21330</v>
          </cell>
          <cell r="E2064" t="str">
            <v>P8 - STRATEGIC ACCOUNTS - PUBLIC SECTOR</v>
          </cell>
          <cell r="F2064" t="str">
            <v>Customer Care</v>
          </cell>
          <cell r="G2064" t="str">
            <v>OLD Meter Cost Areas</v>
          </cell>
          <cell r="H2064" t="str">
            <v>120</v>
          </cell>
          <cell r="I2064" t="str">
            <v>IT</v>
          </cell>
          <cell r="J2064">
            <v>10492.81</v>
          </cell>
          <cell r="K2064">
            <v>639.85</v>
          </cell>
          <cell r="M2064">
            <v>9172.67</v>
          </cell>
        </row>
        <row r="2065">
          <cell r="A2065" t="str">
            <v>O&amp;M</v>
          </cell>
          <cell r="B2065" t="str">
            <v>OLD Meter Cost Areas</v>
          </cell>
          <cell r="C2065">
            <v>21330</v>
          </cell>
          <cell r="D2065" t="str">
            <v>21330</v>
          </cell>
          <cell r="E2065" t="str">
            <v>P8 - STRATEGIC ACCOUNTS - PUBLIC SECTOR</v>
          </cell>
          <cell r="F2065" t="str">
            <v>Customer Care</v>
          </cell>
          <cell r="G2065" t="str">
            <v>OLD Meter Cost Areas</v>
          </cell>
          <cell r="H2065" t="str">
            <v>120</v>
          </cell>
          <cell r="I2065" t="str">
            <v>LT</v>
          </cell>
          <cell r="J2065">
            <v>4664.22</v>
          </cell>
          <cell r="K2065">
            <v>1216.32</v>
          </cell>
          <cell r="M2065">
            <v>-459.36</v>
          </cell>
        </row>
        <row r="2066">
          <cell r="A2066" t="str">
            <v>O&amp;M</v>
          </cell>
          <cell r="B2066" t="str">
            <v>OLD Meter Cost Areas</v>
          </cell>
          <cell r="C2066">
            <v>21330</v>
          </cell>
          <cell r="D2066" t="str">
            <v>21330</v>
          </cell>
          <cell r="E2066" t="str">
            <v>P8 - STRATEGIC ACCOUNTS - PUBLIC SECTOR</v>
          </cell>
          <cell r="F2066" t="str">
            <v>Customer Care</v>
          </cell>
          <cell r="G2066" t="str">
            <v>OLD Meter Cost Areas</v>
          </cell>
          <cell r="H2066" t="str">
            <v>120</v>
          </cell>
          <cell r="I2066" t="str">
            <v>OT</v>
          </cell>
          <cell r="J2066">
            <v>9638.09</v>
          </cell>
          <cell r="M2066">
            <v>43.5</v>
          </cell>
        </row>
        <row r="2067">
          <cell r="A2067" t="str">
            <v>O&amp;M</v>
          </cell>
          <cell r="B2067" t="str">
            <v>OLD Meter Cost Areas</v>
          </cell>
          <cell r="C2067">
            <v>21330</v>
          </cell>
          <cell r="D2067" t="str">
            <v>21330</v>
          </cell>
          <cell r="E2067" t="str">
            <v>P8 - STRATEGIC ACCOUNTS - PUBLIC SECTOR</v>
          </cell>
          <cell r="F2067" t="str">
            <v>Customer Care</v>
          </cell>
          <cell r="G2067" t="str">
            <v>OLD Meter Cost Areas</v>
          </cell>
          <cell r="H2067" t="str">
            <v>120</v>
          </cell>
          <cell r="I2067" t="str">
            <v>TT</v>
          </cell>
          <cell r="J2067">
            <v>31.46</v>
          </cell>
          <cell r="K2067">
            <v>347.52</v>
          </cell>
          <cell r="M2067">
            <v>-107894.5</v>
          </cell>
        </row>
        <row r="2068">
          <cell r="A2068" t="str">
            <v>O&amp;M</v>
          </cell>
          <cell r="B2068" t="str">
            <v>OLD Meter Cost Areas</v>
          </cell>
          <cell r="C2068">
            <v>21335</v>
          </cell>
          <cell r="D2068" t="str">
            <v>21335</v>
          </cell>
          <cell r="E2068" t="str">
            <v>P9 - SALES SUPPORT DEPT</v>
          </cell>
          <cell r="F2068" t="str">
            <v>Customer Care</v>
          </cell>
          <cell r="G2068" t="str">
            <v>OLD Meter Cost Areas</v>
          </cell>
          <cell r="H2068" t="str">
            <v>120</v>
          </cell>
          <cell r="I2068" t="str">
            <v>BT</v>
          </cell>
          <cell r="J2068">
            <v>2346.48</v>
          </cell>
          <cell r="M2068">
            <v>244.96</v>
          </cell>
        </row>
        <row r="2069">
          <cell r="A2069" t="str">
            <v>O&amp;M</v>
          </cell>
          <cell r="B2069" t="str">
            <v>OLD Meter Cost Areas</v>
          </cell>
          <cell r="C2069">
            <v>21335</v>
          </cell>
          <cell r="D2069" t="str">
            <v>21335</v>
          </cell>
          <cell r="E2069" t="str">
            <v>Meter Operations South</v>
          </cell>
          <cell r="F2069" t="str">
            <v>Customer Care</v>
          </cell>
          <cell r="G2069" t="str">
            <v>OLD Meter Cost Areas</v>
          </cell>
          <cell r="H2069" t="str">
            <v>120</v>
          </cell>
          <cell r="I2069" t="str">
            <v>IT</v>
          </cell>
          <cell r="L2069">
            <v>2338.61</v>
          </cell>
        </row>
        <row r="2070">
          <cell r="A2070" t="str">
            <v>O&amp;M</v>
          </cell>
          <cell r="B2070" t="str">
            <v>OLD Meter Cost Areas</v>
          </cell>
          <cell r="C2070">
            <v>21335</v>
          </cell>
          <cell r="D2070" t="str">
            <v>21335</v>
          </cell>
          <cell r="E2070" t="str">
            <v>P9 - SALES SUPPORT DEPT</v>
          </cell>
          <cell r="F2070" t="str">
            <v>Customer Care</v>
          </cell>
          <cell r="G2070" t="str">
            <v>OLD Meter Cost Areas</v>
          </cell>
          <cell r="H2070" t="str">
            <v>120</v>
          </cell>
          <cell r="I2070" t="str">
            <v>IT</v>
          </cell>
          <cell r="J2070">
            <v>1224.28</v>
          </cell>
          <cell r="K2070">
            <v>446.02</v>
          </cell>
          <cell r="M2070">
            <v>43766.12</v>
          </cell>
        </row>
        <row r="2071">
          <cell r="A2071" t="str">
            <v>O&amp;M</v>
          </cell>
          <cell r="B2071" t="str">
            <v>OLD Meter Cost Areas</v>
          </cell>
          <cell r="C2071">
            <v>21335</v>
          </cell>
          <cell r="D2071" t="str">
            <v>21335</v>
          </cell>
          <cell r="E2071" t="str">
            <v>P9 - SALES SUPPORT DEPT</v>
          </cell>
          <cell r="F2071" t="str">
            <v>Customer Care</v>
          </cell>
          <cell r="G2071" t="str">
            <v>OLD Meter Cost Areas</v>
          </cell>
          <cell r="H2071" t="str">
            <v>120</v>
          </cell>
          <cell r="I2071" t="str">
            <v>LT</v>
          </cell>
          <cell r="J2071">
            <v>1185.6400000000001</v>
          </cell>
          <cell r="K2071">
            <v>0</v>
          </cell>
        </row>
        <row r="2072">
          <cell r="A2072" t="str">
            <v>O&amp;M</v>
          </cell>
          <cell r="B2072" t="str">
            <v>OLD Meter Cost Areas</v>
          </cell>
          <cell r="C2072">
            <v>21335</v>
          </cell>
          <cell r="D2072" t="str">
            <v>21335</v>
          </cell>
          <cell r="E2072" t="str">
            <v>P9 - SALES SUPPORT DEPT</v>
          </cell>
          <cell r="F2072" t="str">
            <v>Customer Care</v>
          </cell>
          <cell r="G2072" t="str">
            <v>OLD Meter Cost Areas</v>
          </cell>
          <cell r="H2072" t="str">
            <v>120</v>
          </cell>
          <cell r="I2072" t="str">
            <v>OT</v>
          </cell>
          <cell r="J2072">
            <v>-1360.39</v>
          </cell>
        </row>
        <row r="2073">
          <cell r="A2073" t="str">
            <v>O&amp;M</v>
          </cell>
          <cell r="B2073" t="str">
            <v>OLD Meter Cost Areas</v>
          </cell>
          <cell r="C2073">
            <v>21335</v>
          </cell>
          <cell r="D2073" t="str">
            <v>21335</v>
          </cell>
          <cell r="E2073" t="str">
            <v>P9 - SALES SUPPORT DEPT</v>
          </cell>
          <cell r="F2073" t="str">
            <v>Customer Care</v>
          </cell>
          <cell r="G2073" t="str">
            <v>OLD Meter Cost Areas</v>
          </cell>
          <cell r="H2073" t="str">
            <v>120</v>
          </cell>
          <cell r="I2073" t="str">
            <v>TT</v>
          </cell>
          <cell r="J2073">
            <v>1109.01</v>
          </cell>
          <cell r="K2073">
            <v>105.32</v>
          </cell>
          <cell r="M2073">
            <v>-101581.94</v>
          </cell>
        </row>
        <row r="2074">
          <cell r="A2074" t="str">
            <v>O&amp;M</v>
          </cell>
          <cell r="C2074">
            <v>21340</v>
          </cell>
          <cell r="D2074" t="str">
            <v>21340</v>
          </cell>
          <cell r="E2074" t="str">
            <v>Q1 - PRODUCT MGMT AND FIELD MARKET DEPT</v>
          </cell>
          <cell r="H2074" t="str">
            <v>120</v>
          </cell>
          <cell r="I2074" t="str">
            <v>BT</v>
          </cell>
          <cell r="J2074">
            <v>0.6</v>
          </cell>
          <cell r="M2074">
            <v>-11866.58</v>
          </cell>
        </row>
        <row r="2075">
          <cell r="A2075" t="str">
            <v>O&amp;M</v>
          </cell>
          <cell r="C2075">
            <v>21340</v>
          </cell>
          <cell r="D2075" t="str">
            <v>21340</v>
          </cell>
          <cell r="E2075" t="str">
            <v>Q1 - PRODUCT MGMT AND FIELD MARKET DEPT</v>
          </cell>
          <cell r="H2075" t="str">
            <v>120</v>
          </cell>
          <cell r="I2075" t="str">
            <v>IT</v>
          </cell>
          <cell r="J2075">
            <v>4284.9399999999996</v>
          </cell>
          <cell r="K2075">
            <v>2084.52</v>
          </cell>
          <cell r="M2075">
            <v>33550.44</v>
          </cell>
        </row>
        <row r="2076">
          <cell r="A2076" t="str">
            <v>O&amp;M</v>
          </cell>
          <cell r="C2076">
            <v>21340</v>
          </cell>
          <cell r="D2076" t="str">
            <v>21340</v>
          </cell>
          <cell r="E2076" t="str">
            <v>Q1 - PRODUCT MGMT AND FIELD MARKET DEPT</v>
          </cell>
          <cell r="H2076" t="str">
            <v>120</v>
          </cell>
          <cell r="I2076" t="str">
            <v>LT</v>
          </cell>
          <cell r="J2076">
            <v>-0.47</v>
          </cell>
        </row>
        <row r="2077">
          <cell r="A2077" t="str">
            <v>O&amp;M</v>
          </cell>
          <cell r="C2077">
            <v>21340</v>
          </cell>
          <cell r="D2077" t="str">
            <v>21340</v>
          </cell>
          <cell r="E2077" t="str">
            <v>Q1 - PRODUCT MGMT AND FIELD MARKET DEPT</v>
          </cell>
          <cell r="H2077" t="str">
            <v>120</v>
          </cell>
          <cell r="I2077" t="str">
            <v>OT</v>
          </cell>
          <cell r="J2077">
            <v>130.58000000000001</v>
          </cell>
        </row>
        <row r="2078">
          <cell r="A2078" t="str">
            <v>O&amp;M</v>
          </cell>
          <cell r="C2078">
            <v>21345</v>
          </cell>
          <cell r="D2078" t="str">
            <v>21345</v>
          </cell>
          <cell r="E2078" t="str">
            <v>F2 - SALES AND MARKETING GROUP</v>
          </cell>
          <cell r="H2078" t="str">
            <v>120</v>
          </cell>
          <cell r="I2078" t="str">
            <v>LT</v>
          </cell>
          <cell r="J2078">
            <v>18032</v>
          </cell>
        </row>
        <row r="2079">
          <cell r="A2079" t="str">
            <v>O&amp;M</v>
          </cell>
          <cell r="B2079" t="str">
            <v>Driscoll,Stephen J</v>
          </cell>
          <cell r="C2079">
            <v>21350</v>
          </cell>
          <cell r="D2079" t="str">
            <v>21350</v>
          </cell>
          <cell r="E2079" t="str">
            <v>Business Services Vice President</v>
          </cell>
          <cell r="F2079" t="str">
            <v>Mat Mgmt-Trans</v>
          </cell>
          <cell r="G2079" t="str">
            <v>Materials Management-Transportation</v>
          </cell>
          <cell r="H2079" t="str">
            <v>120</v>
          </cell>
          <cell r="I2079" t="str">
            <v>BT</v>
          </cell>
          <cell r="J2079">
            <v>51319.24</v>
          </cell>
          <cell r="K2079">
            <v>-2255.67</v>
          </cell>
        </row>
        <row r="2080">
          <cell r="A2080" t="str">
            <v>O&amp;M</v>
          </cell>
          <cell r="B2080" t="str">
            <v>Driscoll,Stephen J</v>
          </cell>
          <cell r="C2080">
            <v>21350</v>
          </cell>
          <cell r="D2080" t="str">
            <v>21350</v>
          </cell>
          <cell r="E2080" t="str">
            <v>Business Services Vice President</v>
          </cell>
          <cell r="F2080" t="str">
            <v>Mat Mgmt-Trans</v>
          </cell>
          <cell r="G2080" t="str">
            <v>Materials Management-Transportation</v>
          </cell>
          <cell r="H2080" t="str">
            <v>120</v>
          </cell>
          <cell r="I2080" t="str">
            <v>IT</v>
          </cell>
          <cell r="J2080">
            <v>155765.18</v>
          </cell>
          <cell r="K2080">
            <v>-90252.95</v>
          </cell>
          <cell r="M2080">
            <v>181.51</v>
          </cell>
        </row>
        <row r="2081">
          <cell r="A2081" t="str">
            <v>O&amp;M</v>
          </cell>
          <cell r="B2081" t="str">
            <v>Driscoll,Stephen J</v>
          </cell>
          <cell r="C2081">
            <v>21350</v>
          </cell>
          <cell r="D2081" t="str">
            <v>21350</v>
          </cell>
          <cell r="E2081" t="str">
            <v>Business Services Vice President</v>
          </cell>
          <cell r="F2081" t="str">
            <v>Mat Mgmt-Trans</v>
          </cell>
          <cell r="G2081" t="str">
            <v>Materials Management-Transportation</v>
          </cell>
          <cell r="H2081" t="str">
            <v>120</v>
          </cell>
          <cell r="I2081" t="str">
            <v>LT</v>
          </cell>
          <cell r="J2081">
            <v>204301.48</v>
          </cell>
          <cell r="K2081">
            <v>0</v>
          </cell>
        </row>
        <row r="2082">
          <cell r="A2082" t="str">
            <v>O&amp;M</v>
          </cell>
          <cell r="B2082" t="str">
            <v>Driscoll,Stephen J</v>
          </cell>
          <cell r="C2082">
            <v>21350</v>
          </cell>
          <cell r="D2082" t="str">
            <v>21350</v>
          </cell>
          <cell r="E2082" t="str">
            <v>Business Services Vice President</v>
          </cell>
          <cell r="F2082" t="str">
            <v>Mat Mgmt-Trans</v>
          </cell>
          <cell r="G2082" t="str">
            <v>Materials Management-Transportation</v>
          </cell>
          <cell r="H2082" t="str">
            <v>120</v>
          </cell>
          <cell r="I2082" t="str">
            <v>MT</v>
          </cell>
          <cell r="J2082">
            <v>0</v>
          </cell>
          <cell r="M2082">
            <v>-200</v>
          </cell>
        </row>
        <row r="2083">
          <cell r="A2083" t="str">
            <v>O&amp;M</v>
          </cell>
          <cell r="B2083" t="str">
            <v>Driscoll,Stephen J</v>
          </cell>
          <cell r="C2083">
            <v>21350</v>
          </cell>
          <cell r="D2083" t="str">
            <v>21350</v>
          </cell>
          <cell r="E2083" t="str">
            <v>Business Services Vice President</v>
          </cell>
          <cell r="F2083" t="str">
            <v>Mat Mgmt-Trans</v>
          </cell>
          <cell r="G2083" t="str">
            <v>Materials Management-Transportation</v>
          </cell>
          <cell r="H2083" t="str">
            <v>120</v>
          </cell>
          <cell r="I2083" t="str">
            <v>OT</v>
          </cell>
          <cell r="J2083">
            <v>5764.41</v>
          </cell>
          <cell r="K2083">
            <v>929.05</v>
          </cell>
        </row>
        <row r="2084">
          <cell r="A2084" t="str">
            <v>O&amp;M</v>
          </cell>
          <cell r="B2084" t="str">
            <v>Driscoll,Stephen J</v>
          </cell>
          <cell r="C2084">
            <v>21350</v>
          </cell>
          <cell r="D2084" t="str">
            <v>21350</v>
          </cell>
          <cell r="E2084" t="str">
            <v>Materials Management-Transportation</v>
          </cell>
          <cell r="F2084" t="str">
            <v>Mat Mgmt-Trans</v>
          </cell>
          <cell r="G2084" t="str">
            <v>Materials Management-Transportation</v>
          </cell>
          <cell r="H2084" t="str">
            <v>120</v>
          </cell>
          <cell r="I2084" t="str">
            <v>OT</v>
          </cell>
          <cell r="L2084">
            <v>0</v>
          </cell>
        </row>
        <row r="2085">
          <cell r="A2085" t="str">
            <v>O&amp;M</v>
          </cell>
          <cell r="B2085" t="str">
            <v>Driscoll,Stephen J</v>
          </cell>
          <cell r="C2085">
            <v>21350</v>
          </cell>
          <cell r="D2085" t="str">
            <v>21350</v>
          </cell>
          <cell r="E2085" t="str">
            <v>Business Services Vice President</v>
          </cell>
          <cell r="F2085" t="str">
            <v>Mat Mgmt-Trans</v>
          </cell>
          <cell r="G2085" t="str">
            <v>Materials Management-Transportation</v>
          </cell>
          <cell r="H2085" t="str">
            <v>120</v>
          </cell>
          <cell r="I2085" t="str">
            <v>TT</v>
          </cell>
          <cell r="J2085">
            <v>224.16</v>
          </cell>
        </row>
        <row r="2086">
          <cell r="A2086" t="str">
            <v>O&amp;M</v>
          </cell>
          <cell r="B2086" t="str">
            <v>Rotty, Paul L</v>
          </cell>
          <cell r="C2086">
            <v>21355</v>
          </cell>
          <cell r="D2086" t="str">
            <v>21355</v>
          </cell>
          <cell r="E2086" t="str">
            <v>Distribution and Warehousing Admin</v>
          </cell>
          <cell r="F2086" t="str">
            <v>Mat Mgmt-Trans</v>
          </cell>
          <cell r="G2086" t="str">
            <v>Distribution and Warehousing Admin</v>
          </cell>
          <cell r="H2086" t="str">
            <v>120</v>
          </cell>
          <cell r="I2086" t="str">
            <v>BT</v>
          </cell>
          <cell r="J2086">
            <v>50982.84</v>
          </cell>
          <cell r="K2086">
            <v>928.9</v>
          </cell>
        </row>
        <row r="2087">
          <cell r="A2087" t="str">
            <v>O&amp;M</v>
          </cell>
          <cell r="B2087" t="str">
            <v>Rotty, Paul L</v>
          </cell>
          <cell r="C2087">
            <v>21355</v>
          </cell>
          <cell r="D2087" t="str">
            <v>21355</v>
          </cell>
          <cell r="E2087" t="str">
            <v>Distribution and Warehousing Admin</v>
          </cell>
          <cell r="F2087" t="str">
            <v>Mat Mgmt-Trans</v>
          </cell>
          <cell r="G2087" t="str">
            <v>Distribution and Warehousing Admin</v>
          </cell>
          <cell r="H2087" t="str">
            <v>120</v>
          </cell>
          <cell r="I2087" t="str">
            <v>IT</v>
          </cell>
          <cell r="J2087">
            <v>897.7</v>
          </cell>
          <cell r="K2087">
            <v>34628.379999999997</v>
          </cell>
          <cell r="L2087">
            <v>79451.48</v>
          </cell>
        </row>
        <row r="2088">
          <cell r="A2088" t="str">
            <v>O&amp;M</v>
          </cell>
          <cell r="B2088" t="str">
            <v>Rotty, Paul L</v>
          </cell>
          <cell r="C2088">
            <v>21355</v>
          </cell>
          <cell r="D2088" t="str">
            <v>21355</v>
          </cell>
          <cell r="E2088" t="str">
            <v>Distribution and Warehousing Admin</v>
          </cell>
          <cell r="F2088" t="str">
            <v>Mat Mgmt-Trans</v>
          </cell>
          <cell r="G2088" t="str">
            <v>Distribution and Warehousing Admin</v>
          </cell>
          <cell r="H2088" t="str">
            <v>120</v>
          </cell>
          <cell r="I2088" t="str">
            <v>LT</v>
          </cell>
          <cell r="J2088">
            <v>153040.72</v>
          </cell>
          <cell r="K2088">
            <v>2654</v>
          </cell>
        </row>
        <row r="2089">
          <cell r="A2089" t="str">
            <v>O&amp;M</v>
          </cell>
          <cell r="B2089" t="str">
            <v>Rotty, Paul L</v>
          </cell>
          <cell r="C2089">
            <v>21355</v>
          </cell>
          <cell r="D2089" t="str">
            <v>21355</v>
          </cell>
          <cell r="E2089" t="str">
            <v>Distribution and Warehousing Admin</v>
          </cell>
          <cell r="F2089" t="str">
            <v>Mat Mgmt-Trans</v>
          </cell>
          <cell r="G2089" t="str">
            <v>Distribution and Warehousing Admin</v>
          </cell>
          <cell r="H2089" t="str">
            <v>120</v>
          </cell>
          <cell r="I2089" t="str">
            <v>MT</v>
          </cell>
          <cell r="K2089">
            <v>-860.25</v>
          </cell>
          <cell r="L2089">
            <v>-931.95</v>
          </cell>
        </row>
        <row r="2090">
          <cell r="A2090" t="str">
            <v>O&amp;M</v>
          </cell>
          <cell r="B2090" t="str">
            <v>Rotty, Paul L</v>
          </cell>
          <cell r="C2090">
            <v>21355</v>
          </cell>
          <cell r="D2090" t="str">
            <v>21355</v>
          </cell>
          <cell r="E2090" t="str">
            <v>Distribution and Warehousing Admin</v>
          </cell>
          <cell r="F2090" t="str">
            <v>Mat Mgmt-Trans</v>
          </cell>
          <cell r="G2090" t="str">
            <v>Distribution and Warehousing Admin</v>
          </cell>
          <cell r="H2090" t="str">
            <v>120</v>
          </cell>
          <cell r="I2090" t="str">
            <v>OT</v>
          </cell>
          <cell r="J2090">
            <v>33146.400000000001</v>
          </cell>
          <cell r="K2090">
            <v>114848.43</v>
          </cell>
          <cell r="L2090">
            <v>210354.78</v>
          </cell>
        </row>
        <row r="2091">
          <cell r="A2091" t="str">
            <v>O&amp;M</v>
          </cell>
          <cell r="B2091" t="str">
            <v>Rotty, Paul L</v>
          </cell>
          <cell r="C2091">
            <v>21355</v>
          </cell>
          <cell r="D2091" t="str">
            <v>21355</v>
          </cell>
          <cell r="E2091" t="str">
            <v>Distribution and Warehousing Admin</v>
          </cell>
          <cell r="F2091" t="str">
            <v>Mat Mgmt-Trans</v>
          </cell>
          <cell r="G2091" t="str">
            <v>Distribution and Warehousing Admin</v>
          </cell>
          <cell r="H2091" t="str">
            <v>120</v>
          </cell>
          <cell r="I2091" t="str">
            <v>TT</v>
          </cell>
          <cell r="J2091">
            <v>10185.5</v>
          </cell>
          <cell r="K2091">
            <v>106.52</v>
          </cell>
          <cell r="M2091">
            <v>1253.3</v>
          </cell>
        </row>
        <row r="2092">
          <cell r="A2092" t="str">
            <v>CAP</v>
          </cell>
          <cell r="B2092" t="str">
            <v>Anastasia, Donald</v>
          </cell>
          <cell r="C2092">
            <v>21357</v>
          </cell>
          <cell r="D2092" t="str">
            <v>21357</v>
          </cell>
          <cell r="E2092" t="str">
            <v>Dedham Facilities</v>
          </cell>
          <cell r="F2092" t="str">
            <v>CFO</v>
          </cell>
          <cell r="G2092" t="str">
            <v>Dedham Facilities</v>
          </cell>
          <cell r="H2092" t="str">
            <v>120</v>
          </cell>
          <cell r="I2092" t="str">
            <v>CI</v>
          </cell>
          <cell r="K2092">
            <v>0</v>
          </cell>
        </row>
        <row r="2093">
          <cell r="A2093" t="str">
            <v>O&amp;M</v>
          </cell>
          <cell r="B2093" t="str">
            <v>Anastasia, Donald</v>
          </cell>
          <cell r="C2093">
            <v>21357</v>
          </cell>
          <cell r="D2093" t="str">
            <v>21357</v>
          </cell>
          <cell r="E2093" t="str">
            <v>Dedham Facilities</v>
          </cell>
          <cell r="F2093" t="str">
            <v>CFO</v>
          </cell>
          <cell r="G2093" t="str">
            <v>Dedham Facilities</v>
          </cell>
          <cell r="H2093" t="str">
            <v>120</v>
          </cell>
          <cell r="I2093" t="str">
            <v>IT</v>
          </cell>
          <cell r="K2093">
            <v>0</v>
          </cell>
        </row>
        <row r="2094">
          <cell r="A2094" t="str">
            <v>O&amp;M</v>
          </cell>
          <cell r="B2094" t="str">
            <v>Elliott Jr, James F</v>
          </cell>
          <cell r="C2094">
            <v>21360</v>
          </cell>
          <cell r="D2094" t="str">
            <v>21360</v>
          </cell>
          <cell r="E2094" t="str">
            <v>Southboro Fleet</v>
          </cell>
          <cell r="F2094" t="str">
            <v>Mat Mgmt-Trans</v>
          </cell>
          <cell r="G2094" t="str">
            <v>Southboro Fleet</v>
          </cell>
          <cell r="H2094" t="str">
            <v>120</v>
          </cell>
          <cell r="I2094" t="str">
            <v>IT</v>
          </cell>
          <cell r="J2094">
            <v>1660.11</v>
          </cell>
        </row>
        <row r="2095">
          <cell r="A2095" t="str">
            <v>O&amp;M</v>
          </cell>
          <cell r="B2095" t="str">
            <v>Anastasia, Donald</v>
          </cell>
          <cell r="C2095">
            <v>21365</v>
          </cell>
          <cell r="D2095" t="str">
            <v>21365</v>
          </cell>
          <cell r="E2095" t="str">
            <v>Southboro Facilities</v>
          </cell>
          <cell r="F2095" t="str">
            <v>CFO</v>
          </cell>
          <cell r="G2095" t="str">
            <v>Southboro Facilities</v>
          </cell>
          <cell r="H2095" t="str">
            <v>120</v>
          </cell>
          <cell r="I2095" t="str">
            <v>IT</v>
          </cell>
          <cell r="J2095">
            <v>24312.46</v>
          </cell>
          <cell r="K2095">
            <v>10</v>
          </cell>
        </row>
        <row r="2096">
          <cell r="A2096" t="str">
            <v>O&amp;M</v>
          </cell>
          <cell r="B2096" t="str">
            <v>Rotty, Paul L</v>
          </cell>
          <cell r="C2096">
            <v>21370</v>
          </cell>
          <cell r="D2096" t="str">
            <v>21370</v>
          </cell>
          <cell r="E2096" t="str">
            <v>Southboro Warehouse and Distribution</v>
          </cell>
          <cell r="F2096" t="str">
            <v>Mat Mgmt-Trans</v>
          </cell>
          <cell r="G2096" t="str">
            <v>Southboro Warehouse and Distribution</v>
          </cell>
          <cell r="H2096" t="str">
            <v>120</v>
          </cell>
          <cell r="I2096" t="str">
            <v>BT</v>
          </cell>
          <cell r="J2096">
            <v>21099.99</v>
          </cell>
          <cell r="K2096">
            <v>410</v>
          </cell>
        </row>
        <row r="2097">
          <cell r="A2097" t="str">
            <v>O&amp;M</v>
          </cell>
          <cell r="B2097" t="str">
            <v>Rotty, Paul L</v>
          </cell>
          <cell r="C2097">
            <v>21370</v>
          </cell>
          <cell r="D2097" t="str">
            <v>21370</v>
          </cell>
          <cell r="E2097" t="str">
            <v>Southboro Warehouse and Distribution</v>
          </cell>
          <cell r="F2097" t="str">
            <v>Mat Mgmt-Trans</v>
          </cell>
          <cell r="G2097" t="str">
            <v>Southboro Warehouse and Distribution</v>
          </cell>
          <cell r="H2097" t="str">
            <v>120</v>
          </cell>
          <cell r="I2097" t="str">
            <v>IT</v>
          </cell>
          <cell r="J2097">
            <v>424.7</v>
          </cell>
          <cell r="K2097">
            <v>938.54</v>
          </cell>
          <cell r="L2097">
            <v>33.08</v>
          </cell>
        </row>
        <row r="2098">
          <cell r="A2098" t="str">
            <v>O&amp;M</v>
          </cell>
          <cell r="B2098" t="str">
            <v>Rotty, Paul L</v>
          </cell>
          <cell r="C2098">
            <v>21370</v>
          </cell>
          <cell r="D2098" t="str">
            <v>21370</v>
          </cell>
          <cell r="E2098" t="str">
            <v>Southboro Warehouse and Distribution</v>
          </cell>
          <cell r="F2098" t="str">
            <v>Mat Mgmt-Trans</v>
          </cell>
          <cell r="G2098" t="str">
            <v>Southboro Warehouse and Distribution</v>
          </cell>
          <cell r="H2098" t="str">
            <v>120</v>
          </cell>
          <cell r="I2098" t="str">
            <v>LT</v>
          </cell>
          <cell r="J2098">
            <v>60050.559999999998</v>
          </cell>
          <cell r="K2098">
            <v>1171.45</v>
          </cell>
        </row>
        <row r="2099">
          <cell r="A2099" t="str">
            <v>O&amp;M</v>
          </cell>
          <cell r="B2099" t="str">
            <v>Rotty, Paul L</v>
          </cell>
          <cell r="C2099">
            <v>21370</v>
          </cell>
          <cell r="D2099" t="str">
            <v>21370</v>
          </cell>
          <cell r="E2099" t="str">
            <v>Southboro Warehouse and Distribution</v>
          </cell>
          <cell r="F2099" t="str">
            <v>Mat Mgmt-Trans</v>
          </cell>
          <cell r="G2099" t="str">
            <v>Southboro Warehouse and Distribution</v>
          </cell>
          <cell r="H2099" t="str">
            <v>120</v>
          </cell>
          <cell r="I2099" t="str">
            <v>MT</v>
          </cell>
          <cell r="J2099">
            <v>0</v>
          </cell>
          <cell r="M2099">
            <v>0</v>
          </cell>
        </row>
        <row r="2100">
          <cell r="A2100" t="str">
            <v>O&amp;M</v>
          </cell>
          <cell r="B2100" t="str">
            <v>Rotty, Paul L</v>
          </cell>
          <cell r="C2100">
            <v>21370</v>
          </cell>
          <cell r="D2100" t="str">
            <v>21370</v>
          </cell>
          <cell r="E2100" t="str">
            <v>Southboro Warehouse and Distribution</v>
          </cell>
          <cell r="F2100" t="str">
            <v>Mat Mgmt-Trans</v>
          </cell>
          <cell r="G2100" t="str">
            <v>Southboro Warehouse and Distribution</v>
          </cell>
          <cell r="H2100" t="str">
            <v>120</v>
          </cell>
          <cell r="I2100" t="str">
            <v>OT</v>
          </cell>
          <cell r="J2100">
            <v>828.84</v>
          </cell>
        </row>
        <row r="2101">
          <cell r="A2101" t="str">
            <v>O&amp;M</v>
          </cell>
          <cell r="B2101" t="str">
            <v>Rotty, Paul L</v>
          </cell>
          <cell r="C2101">
            <v>21370</v>
          </cell>
          <cell r="D2101" t="str">
            <v>21370</v>
          </cell>
          <cell r="E2101" t="str">
            <v>Southboro Warehouse and Distribution</v>
          </cell>
          <cell r="F2101" t="str">
            <v>Mat Mgmt-Trans</v>
          </cell>
          <cell r="G2101" t="str">
            <v>Southboro Warehouse and Distribution</v>
          </cell>
          <cell r="H2101" t="str">
            <v>120</v>
          </cell>
          <cell r="I2101" t="str">
            <v>TT</v>
          </cell>
          <cell r="J2101">
            <v>1149.49</v>
          </cell>
          <cell r="K2101">
            <v>0</v>
          </cell>
        </row>
        <row r="2102">
          <cell r="A2102" t="str">
            <v>CAP</v>
          </cell>
          <cell r="B2102" t="str">
            <v>Anastasia, Donald</v>
          </cell>
          <cell r="C2102">
            <v>21371</v>
          </cell>
          <cell r="D2102" t="str">
            <v>21371</v>
          </cell>
          <cell r="E2102" t="str">
            <v>Take Stations</v>
          </cell>
          <cell r="F2102" t="str">
            <v>CFO</v>
          </cell>
          <cell r="G2102" t="str">
            <v>Take Stations</v>
          </cell>
          <cell r="H2102" t="str">
            <v>120</v>
          </cell>
          <cell r="I2102" t="str">
            <v>CI</v>
          </cell>
          <cell r="L2102">
            <v>16200</v>
          </cell>
        </row>
        <row r="2103">
          <cell r="A2103" t="str">
            <v>CAP</v>
          </cell>
          <cell r="B2103" t="str">
            <v>Anastasia, Donald</v>
          </cell>
          <cell r="C2103">
            <v>21371</v>
          </cell>
          <cell r="D2103" t="str">
            <v>21371</v>
          </cell>
          <cell r="E2103" t="str">
            <v>Take Stations</v>
          </cell>
          <cell r="F2103" t="str">
            <v>CFO</v>
          </cell>
          <cell r="G2103" t="str">
            <v>Take Stations</v>
          </cell>
          <cell r="H2103" t="str">
            <v>120</v>
          </cell>
          <cell r="I2103" t="str">
            <v>CM</v>
          </cell>
        </row>
        <row r="2104">
          <cell r="A2104" t="str">
            <v>O&amp;M</v>
          </cell>
          <cell r="B2104" t="str">
            <v>Elliott Jr, James F</v>
          </cell>
          <cell r="C2104">
            <v>21375</v>
          </cell>
          <cell r="D2104" t="str">
            <v>21375</v>
          </cell>
          <cell r="E2104" t="str">
            <v>Framingham Fleet</v>
          </cell>
          <cell r="F2104" t="str">
            <v>Mat Mgmt-Trans</v>
          </cell>
          <cell r="G2104" t="str">
            <v>Framingham Fleet</v>
          </cell>
          <cell r="H2104" t="str">
            <v>120</v>
          </cell>
          <cell r="I2104" t="str">
            <v>BT</v>
          </cell>
          <cell r="J2104">
            <v>54873.16</v>
          </cell>
          <cell r="M2104">
            <v>-511073.36</v>
          </cell>
        </row>
        <row r="2105">
          <cell r="A2105" t="str">
            <v>CAP</v>
          </cell>
          <cell r="B2105" t="str">
            <v>Elliott Jr, James F</v>
          </cell>
          <cell r="C2105">
            <v>21375</v>
          </cell>
          <cell r="D2105" t="str">
            <v>21375</v>
          </cell>
          <cell r="E2105" t="str">
            <v>Framingham Fleet</v>
          </cell>
          <cell r="F2105" t="str">
            <v>Mat Mgmt-Trans</v>
          </cell>
          <cell r="G2105" t="str">
            <v>Framingham Fleet</v>
          </cell>
          <cell r="H2105" t="str">
            <v>120</v>
          </cell>
          <cell r="I2105" t="str">
            <v>CI</v>
          </cell>
          <cell r="L2105">
            <v>22641.119999999999</v>
          </cell>
        </row>
        <row r="2106">
          <cell r="A2106" t="str">
            <v>O&amp;M</v>
          </cell>
          <cell r="B2106" t="str">
            <v>Elliott Jr, James F</v>
          </cell>
          <cell r="C2106">
            <v>21375</v>
          </cell>
          <cell r="D2106" t="str">
            <v>21375</v>
          </cell>
          <cell r="E2106" t="str">
            <v>Framingham Fleet</v>
          </cell>
          <cell r="F2106" t="str">
            <v>Mat Mgmt-Trans</v>
          </cell>
          <cell r="G2106" t="str">
            <v>Framingham Fleet</v>
          </cell>
          <cell r="H2106" t="str">
            <v>120</v>
          </cell>
          <cell r="I2106" t="str">
            <v>IT</v>
          </cell>
          <cell r="J2106">
            <v>18946.98</v>
          </cell>
          <cell r="K2106">
            <v>3643.94</v>
          </cell>
          <cell r="L2106">
            <v>313.16000000000003</v>
          </cell>
        </row>
        <row r="2107">
          <cell r="A2107" t="str">
            <v>O&amp;M</v>
          </cell>
          <cell r="B2107" t="str">
            <v>Elliott Jr, James F</v>
          </cell>
          <cell r="C2107">
            <v>21375</v>
          </cell>
          <cell r="D2107" t="str">
            <v>21375</v>
          </cell>
          <cell r="E2107" t="str">
            <v>Framingham Fleet</v>
          </cell>
          <cell r="F2107" t="str">
            <v>Mat Mgmt-Trans</v>
          </cell>
          <cell r="G2107" t="str">
            <v>Framingham Fleet</v>
          </cell>
          <cell r="H2107" t="str">
            <v>120</v>
          </cell>
          <cell r="I2107" t="str">
            <v>LT</v>
          </cell>
          <cell r="J2107">
            <v>160122.23999999999</v>
          </cell>
          <cell r="M2107">
            <v>-336.01</v>
          </cell>
        </row>
        <row r="2108">
          <cell r="A2108" t="str">
            <v>O&amp;M</v>
          </cell>
          <cell r="B2108" t="str">
            <v>Elliott Jr, James F</v>
          </cell>
          <cell r="C2108">
            <v>21375</v>
          </cell>
          <cell r="D2108" t="str">
            <v>21375</v>
          </cell>
          <cell r="E2108" t="str">
            <v>Framingham Fleet</v>
          </cell>
          <cell r="F2108" t="str">
            <v>Mat Mgmt-Trans</v>
          </cell>
          <cell r="G2108" t="str">
            <v>Framingham Fleet</v>
          </cell>
          <cell r="H2108" t="str">
            <v>120</v>
          </cell>
          <cell r="I2108" t="str">
            <v>MT</v>
          </cell>
          <cell r="K2108">
            <v>49</v>
          </cell>
          <cell r="M2108">
            <v>200</v>
          </cell>
        </row>
        <row r="2109">
          <cell r="A2109" t="str">
            <v>O&amp;M</v>
          </cell>
          <cell r="B2109" t="str">
            <v>Elliott Jr, James F</v>
          </cell>
          <cell r="C2109">
            <v>21375</v>
          </cell>
          <cell r="D2109" t="str">
            <v>21375</v>
          </cell>
          <cell r="E2109" t="str">
            <v>Framingham Fleet</v>
          </cell>
          <cell r="F2109" t="str">
            <v>Mat Mgmt-Trans</v>
          </cell>
          <cell r="G2109" t="str">
            <v>Framingham Fleet</v>
          </cell>
          <cell r="H2109" t="str">
            <v>120</v>
          </cell>
          <cell r="I2109" t="str">
            <v>OT</v>
          </cell>
          <cell r="J2109">
            <v>818.79</v>
          </cell>
        </row>
        <row r="2110">
          <cell r="A2110" t="str">
            <v>O&amp;M</v>
          </cell>
          <cell r="B2110" t="str">
            <v>Elliott Jr, James F</v>
          </cell>
          <cell r="C2110">
            <v>21375</v>
          </cell>
          <cell r="D2110" t="str">
            <v>21375</v>
          </cell>
          <cell r="E2110" t="str">
            <v>Framingham Fleet</v>
          </cell>
          <cell r="F2110" t="str">
            <v>Mat Mgmt-Trans</v>
          </cell>
          <cell r="G2110" t="str">
            <v>Framingham Fleet</v>
          </cell>
          <cell r="H2110" t="str">
            <v>120</v>
          </cell>
          <cell r="I2110" t="str">
            <v>TT</v>
          </cell>
          <cell r="J2110">
            <v>33980.9</v>
          </cell>
          <cell r="K2110">
            <v>0</v>
          </cell>
          <cell r="M2110">
            <v>-953.57</v>
          </cell>
        </row>
        <row r="2111">
          <cell r="A2111" t="str">
            <v>O&amp;M</v>
          </cell>
          <cell r="B2111" t="str">
            <v>Anastasia, Donald</v>
          </cell>
          <cell r="C2111">
            <v>21380</v>
          </cell>
          <cell r="D2111" t="str">
            <v>21380</v>
          </cell>
          <cell r="E2111" t="str">
            <v>Framingham Facilities</v>
          </cell>
          <cell r="F2111" t="str">
            <v>CFO</v>
          </cell>
          <cell r="G2111" t="str">
            <v>Framingham Facilities</v>
          </cell>
          <cell r="H2111" t="str">
            <v>120</v>
          </cell>
          <cell r="I2111" t="str">
            <v>BT</v>
          </cell>
          <cell r="J2111">
            <v>17417.77</v>
          </cell>
          <cell r="K2111">
            <v>1682.24</v>
          </cell>
          <cell r="L2111">
            <v>219.57</v>
          </cell>
        </row>
        <row r="2112">
          <cell r="A2112" t="str">
            <v>CAP</v>
          </cell>
          <cell r="B2112" t="str">
            <v>Anastasia, Donald</v>
          </cell>
          <cell r="C2112">
            <v>21380</v>
          </cell>
          <cell r="D2112" t="str">
            <v>21380</v>
          </cell>
          <cell r="E2112" t="str">
            <v>Framingham Facilities</v>
          </cell>
          <cell r="F2112" t="str">
            <v>CFO</v>
          </cell>
          <cell r="G2112" t="str">
            <v>Framingham Facilities</v>
          </cell>
          <cell r="H2112" t="str">
            <v>120</v>
          </cell>
          <cell r="I2112" t="str">
            <v>CB</v>
          </cell>
          <cell r="K2112">
            <v>102.08</v>
          </cell>
          <cell r="M2112">
            <v>1461915.61</v>
          </cell>
        </row>
        <row r="2113">
          <cell r="A2113" t="str">
            <v>CAP</v>
          </cell>
          <cell r="B2113" t="str">
            <v>Anastasia, Donald</v>
          </cell>
          <cell r="C2113">
            <v>21380</v>
          </cell>
          <cell r="D2113" t="str">
            <v>21380</v>
          </cell>
          <cell r="E2113" t="str">
            <v>Framingham Facilities</v>
          </cell>
          <cell r="F2113" t="str">
            <v>CFO</v>
          </cell>
          <cell r="G2113" t="str">
            <v>Framingham Facilities</v>
          </cell>
          <cell r="H2113" t="str">
            <v>120</v>
          </cell>
          <cell r="I2113" t="str">
            <v>CI</v>
          </cell>
          <cell r="J2113">
            <v>230204.5</v>
          </cell>
          <cell r="K2113">
            <v>0</v>
          </cell>
          <cell r="L2113">
            <v>84941.63</v>
          </cell>
          <cell r="M2113">
            <v>414.03</v>
          </cell>
        </row>
        <row r="2114">
          <cell r="A2114" t="str">
            <v>CAP</v>
          </cell>
          <cell r="B2114" t="str">
            <v>Anastasia, Donald</v>
          </cell>
          <cell r="C2114">
            <v>21380</v>
          </cell>
          <cell r="D2114" t="str">
            <v>21380</v>
          </cell>
          <cell r="E2114" t="str">
            <v>Framingham Facilities</v>
          </cell>
          <cell r="F2114" t="str">
            <v>CFO</v>
          </cell>
          <cell r="G2114" t="str">
            <v>Framingham Facilities</v>
          </cell>
          <cell r="H2114" t="str">
            <v>120</v>
          </cell>
          <cell r="I2114" t="str">
            <v>CL</v>
          </cell>
          <cell r="K2114">
            <v>232</v>
          </cell>
        </row>
        <row r="2115">
          <cell r="A2115" t="str">
            <v>CAP</v>
          </cell>
          <cell r="B2115" t="str">
            <v>Anastasia, Donald</v>
          </cell>
          <cell r="C2115">
            <v>21380</v>
          </cell>
          <cell r="D2115" t="str">
            <v>21380</v>
          </cell>
          <cell r="E2115" t="str">
            <v>Framingham Facilities</v>
          </cell>
          <cell r="F2115" t="str">
            <v>CFO</v>
          </cell>
          <cell r="G2115" t="str">
            <v>Framingham Facilities</v>
          </cell>
          <cell r="H2115" t="str">
            <v>120</v>
          </cell>
          <cell r="I2115" t="str">
            <v>CT</v>
          </cell>
          <cell r="L2115">
            <v>3054.56</v>
          </cell>
        </row>
        <row r="2116">
          <cell r="A2116" t="str">
            <v>O&amp;M</v>
          </cell>
          <cell r="B2116" t="str">
            <v>Anastasia, Donald</v>
          </cell>
          <cell r="C2116">
            <v>21380</v>
          </cell>
          <cell r="D2116" t="str">
            <v>21380</v>
          </cell>
          <cell r="E2116" t="str">
            <v>Framingham Facilities</v>
          </cell>
          <cell r="F2116" t="str">
            <v>CFO</v>
          </cell>
          <cell r="G2116" t="str">
            <v>Framingham Facilities</v>
          </cell>
          <cell r="H2116" t="str">
            <v>120</v>
          </cell>
          <cell r="I2116" t="str">
            <v>IT</v>
          </cell>
          <cell r="J2116">
            <v>56893.89</v>
          </cell>
          <cell r="K2116">
            <v>-2167.98</v>
          </cell>
          <cell r="L2116">
            <v>3720.75</v>
          </cell>
          <cell r="M2116">
            <v>150</v>
          </cell>
        </row>
        <row r="2117">
          <cell r="A2117" t="str">
            <v>O&amp;M</v>
          </cell>
          <cell r="B2117" t="str">
            <v>Anastasia, Donald</v>
          </cell>
          <cell r="C2117">
            <v>21380</v>
          </cell>
          <cell r="D2117" t="str">
            <v>21380</v>
          </cell>
          <cell r="E2117" t="str">
            <v>Framingham Facilities</v>
          </cell>
          <cell r="F2117" t="str">
            <v>CFO</v>
          </cell>
          <cell r="G2117" t="str">
            <v>Framingham Facilities</v>
          </cell>
          <cell r="H2117" t="str">
            <v>120</v>
          </cell>
          <cell r="I2117" t="str">
            <v>LT</v>
          </cell>
          <cell r="J2117">
            <v>49763.64</v>
          </cell>
          <cell r="K2117">
            <v>4975.92</v>
          </cell>
          <cell r="L2117">
            <v>627.36</v>
          </cell>
        </row>
        <row r="2118">
          <cell r="A2118" t="str">
            <v>O&amp;M</v>
          </cell>
          <cell r="B2118" t="str">
            <v>Anastasia, Donald</v>
          </cell>
          <cell r="C2118">
            <v>21380</v>
          </cell>
          <cell r="D2118" t="str">
            <v>21380</v>
          </cell>
          <cell r="E2118" t="str">
            <v>Framingham Facilities</v>
          </cell>
          <cell r="F2118" t="str">
            <v>CFO</v>
          </cell>
          <cell r="G2118" t="str">
            <v>Framingham Facilities</v>
          </cell>
          <cell r="H2118" t="str">
            <v>120</v>
          </cell>
          <cell r="I2118" t="str">
            <v>MT</v>
          </cell>
          <cell r="J2118">
            <v>548.30999999999995</v>
          </cell>
          <cell r="K2118">
            <v>1435</v>
          </cell>
          <cell r="L2118">
            <v>1476.19</v>
          </cell>
          <cell r="M2118">
            <v>132870.34</v>
          </cell>
        </row>
        <row r="2119">
          <cell r="A2119" t="str">
            <v>O&amp;M</v>
          </cell>
          <cell r="B2119" t="str">
            <v>Anastasia, Donald</v>
          </cell>
          <cell r="C2119">
            <v>21380</v>
          </cell>
          <cell r="D2119" t="str">
            <v>21380</v>
          </cell>
          <cell r="E2119" t="str">
            <v>Framingham Facilities</v>
          </cell>
          <cell r="F2119" t="str">
            <v>CFO</v>
          </cell>
          <cell r="G2119" t="str">
            <v>Framingham Facilities</v>
          </cell>
          <cell r="H2119" t="str">
            <v>120</v>
          </cell>
          <cell r="I2119" t="str">
            <v>OT</v>
          </cell>
          <cell r="J2119">
            <v>36086</v>
          </cell>
          <cell r="K2119">
            <v>9573.6299999999992</v>
          </cell>
        </row>
        <row r="2120">
          <cell r="A2120" t="str">
            <v>O&amp;M</v>
          </cell>
          <cell r="B2120" t="str">
            <v>Anastasia, Donald</v>
          </cell>
          <cell r="C2120">
            <v>21380</v>
          </cell>
          <cell r="D2120" t="str">
            <v>21380</v>
          </cell>
          <cell r="E2120" t="str">
            <v>Framingham Facilities</v>
          </cell>
          <cell r="F2120" t="str">
            <v>CFO</v>
          </cell>
          <cell r="G2120" t="str">
            <v>Framingham Facilities</v>
          </cell>
          <cell r="H2120" t="str">
            <v>120</v>
          </cell>
          <cell r="I2120" t="str">
            <v>TT</v>
          </cell>
          <cell r="J2120">
            <v>16957.98</v>
          </cell>
          <cell r="K2120">
            <v>947.76</v>
          </cell>
          <cell r="L2120">
            <v>162.30000000000001</v>
          </cell>
          <cell r="M2120">
            <v>-20775.09</v>
          </cell>
        </row>
        <row r="2121">
          <cell r="A2121" t="str">
            <v>O&amp;M</v>
          </cell>
          <cell r="B2121" t="str">
            <v>Rotty, Paul L</v>
          </cell>
          <cell r="C2121">
            <v>21385</v>
          </cell>
          <cell r="D2121" t="str">
            <v>21385</v>
          </cell>
          <cell r="E2121" t="str">
            <v>Framingham Warehouse and Distribution</v>
          </cell>
          <cell r="F2121" t="str">
            <v>Mat Mgmt-Trans</v>
          </cell>
          <cell r="G2121" t="str">
            <v>Framingham Warehouse and Distribution</v>
          </cell>
          <cell r="H2121" t="str">
            <v>120</v>
          </cell>
          <cell r="I2121" t="str">
            <v>BT</v>
          </cell>
          <cell r="J2121">
            <v>18476.34</v>
          </cell>
          <cell r="K2121">
            <v>343.7</v>
          </cell>
        </row>
        <row r="2122">
          <cell r="A2122" t="str">
            <v>O&amp;M</v>
          </cell>
          <cell r="B2122" t="str">
            <v>Rotty, Paul L</v>
          </cell>
          <cell r="C2122">
            <v>21385</v>
          </cell>
          <cell r="D2122" t="str">
            <v>21385</v>
          </cell>
          <cell r="E2122" t="str">
            <v>Framingham Warehouse and Distribution</v>
          </cell>
          <cell r="F2122" t="str">
            <v>Mat Mgmt-Trans</v>
          </cell>
          <cell r="G2122" t="str">
            <v>Framingham Warehouse and Distribution</v>
          </cell>
          <cell r="H2122" t="str">
            <v>120</v>
          </cell>
          <cell r="I2122" t="str">
            <v>IT</v>
          </cell>
          <cell r="J2122">
            <v>2983.78</v>
          </cell>
          <cell r="K2122">
            <v>5215.2</v>
          </cell>
          <cell r="L2122">
            <v>2147.4</v>
          </cell>
          <cell r="M2122">
            <v>21.44</v>
          </cell>
        </row>
        <row r="2123">
          <cell r="A2123" t="str">
            <v>O&amp;M</v>
          </cell>
          <cell r="B2123" t="str">
            <v>Rotty, Paul L</v>
          </cell>
          <cell r="C2123">
            <v>21385</v>
          </cell>
          <cell r="D2123" t="str">
            <v>21385</v>
          </cell>
          <cell r="E2123" t="str">
            <v>Framingham Warehouse and Distribution</v>
          </cell>
          <cell r="F2123" t="str">
            <v>Mat Mgmt-Trans</v>
          </cell>
          <cell r="G2123" t="str">
            <v>Framingham Warehouse and Distribution</v>
          </cell>
          <cell r="H2123" t="str">
            <v>120</v>
          </cell>
          <cell r="I2123" t="str">
            <v>LT</v>
          </cell>
          <cell r="J2123">
            <v>52593.98</v>
          </cell>
          <cell r="K2123">
            <v>982</v>
          </cell>
          <cell r="M2123">
            <v>-106.68</v>
          </cell>
        </row>
        <row r="2124">
          <cell r="A2124" t="str">
            <v>O&amp;M</v>
          </cell>
          <cell r="B2124" t="str">
            <v>Rotty, Paul L</v>
          </cell>
          <cell r="C2124">
            <v>21385</v>
          </cell>
          <cell r="D2124" t="str">
            <v>21385</v>
          </cell>
          <cell r="E2124" t="str">
            <v>Framingham Warehouse and Distribution</v>
          </cell>
          <cell r="F2124" t="str">
            <v>Mat Mgmt-Trans</v>
          </cell>
          <cell r="G2124" t="str">
            <v>Framingham Warehouse and Distribution</v>
          </cell>
          <cell r="H2124" t="str">
            <v>120</v>
          </cell>
          <cell r="I2124" t="str">
            <v>MT</v>
          </cell>
          <cell r="J2124">
            <v>0</v>
          </cell>
          <cell r="K2124">
            <v>7221.75</v>
          </cell>
          <cell r="L2124">
            <v>0</v>
          </cell>
          <cell r="M2124">
            <v>-1328.6</v>
          </cell>
        </row>
        <row r="2125">
          <cell r="A2125" t="str">
            <v>O&amp;M</v>
          </cell>
          <cell r="B2125" t="str">
            <v>Rotty, Paul L</v>
          </cell>
          <cell r="C2125">
            <v>21385</v>
          </cell>
          <cell r="D2125" t="str">
            <v>21385</v>
          </cell>
          <cell r="E2125" t="str">
            <v>Framingham Warehouse and Distribution</v>
          </cell>
          <cell r="F2125" t="str">
            <v>Mat Mgmt-Trans</v>
          </cell>
          <cell r="G2125" t="str">
            <v>Framingham Warehouse and Distribution</v>
          </cell>
          <cell r="H2125" t="str">
            <v>120</v>
          </cell>
          <cell r="I2125" t="str">
            <v>OT</v>
          </cell>
          <cell r="L2125">
            <v>-13.39</v>
          </cell>
        </row>
        <row r="2126">
          <cell r="A2126" t="str">
            <v>O&amp;M</v>
          </cell>
          <cell r="B2126" t="str">
            <v>Rotty, Paul L</v>
          </cell>
          <cell r="C2126">
            <v>21385</v>
          </cell>
          <cell r="D2126" t="str">
            <v>21385</v>
          </cell>
          <cell r="E2126" t="str">
            <v>Framingham Warehouse and Distribution</v>
          </cell>
          <cell r="F2126" t="str">
            <v>Mat Mgmt-Trans</v>
          </cell>
          <cell r="G2126" t="str">
            <v>Framingham Warehouse and Distribution</v>
          </cell>
          <cell r="H2126" t="str">
            <v>120</v>
          </cell>
          <cell r="I2126" t="str">
            <v>TT</v>
          </cell>
          <cell r="J2126">
            <v>18030.12</v>
          </cell>
          <cell r="K2126">
            <v>405.08</v>
          </cell>
          <cell r="L2126">
            <v>152.46</v>
          </cell>
        </row>
        <row r="2127">
          <cell r="A2127" t="str">
            <v>O&amp;M</v>
          </cell>
          <cell r="B2127" t="str">
            <v>Anastasia, Donald</v>
          </cell>
          <cell r="C2127">
            <v>21390</v>
          </cell>
          <cell r="D2127" t="str">
            <v>21390</v>
          </cell>
          <cell r="E2127" t="str">
            <v>Waltham Facilities</v>
          </cell>
          <cell r="F2127" t="str">
            <v>CFO</v>
          </cell>
          <cell r="G2127" t="str">
            <v>Waltham Facilities</v>
          </cell>
          <cell r="H2127" t="str">
            <v>120</v>
          </cell>
          <cell r="I2127" t="str">
            <v>BT</v>
          </cell>
          <cell r="J2127">
            <v>24006</v>
          </cell>
          <cell r="K2127">
            <v>3911.44</v>
          </cell>
          <cell r="L2127">
            <v>2115.69</v>
          </cell>
          <cell r="M2127">
            <v>-3000</v>
          </cell>
        </row>
        <row r="2128">
          <cell r="A2128" t="str">
            <v>CAP</v>
          </cell>
          <cell r="B2128" t="str">
            <v>Anastasia, Donald</v>
          </cell>
          <cell r="C2128">
            <v>21390</v>
          </cell>
          <cell r="D2128" t="str">
            <v>21390</v>
          </cell>
          <cell r="E2128" t="str">
            <v>Waltham Facilities</v>
          </cell>
          <cell r="F2128" t="str">
            <v>CFO</v>
          </cell>
          <cell r="G2128" t="str">
            <v>Waltham Facilities</v>
          </cell>
          <cell r="H2128" t="str">
            <v>120</v>
          </cell>
          <cell r="I2128" t="str">
            <v>CI</v>
          </cell>
          <cell r="J2128">
            <v>135927.23000000001</v>
          </cell>
          <cell r="K2128">
            <v>486935.24</v>
          </cell>
          <cell r="L2128">
            <v>426696.84</v>
          </cell>
          <cell r="M2128">
            <v>520.66</v>
          </cell>
        </row>
        <row r="2129">
          <cell r="A2129" t="str">
            <v>CAP</v>
          </cell>
          <cell r="B2129" t="str">
            <v>Anastasia, Donald</v>
          </cell>
          <cell r="C2129">
            <v>21390</v>
          </cell>
          <cell r="D2129" t="str">
            <v>21390</v>
          </cell>
          <cell r="E2129" t="str">
            <v>Waltham Facilities</v>
          </cell>
          <cell r="F2129" t="str">
            <v>CFO</v>
          </cell>
          <cell r="G2129" t="str">
            <v>Waltham Facilities</v>
          </cell>
          <cell r="H2129" t="str">
            <v>120</v>
          </cell>
          <cell r="I2129" t="str">
            <v>CT</v>
          </cell>
          <cell r="K2129">
            <v>261</v>
          </cell>
        </row>
        <row r="2130">
          <cell r="A2130" t="str">
            <v>O&amp;M</v>
          </cell>
          <cell r="B2130" t="str">
            <v>Anastasia, Donald</v>
          </cell>
          <cell r="C2130">
            <v>21390</v>
          </cell>
          <cell r="D2130" t="str">
            <v>21390</v>
          </cell>
          <cell r="E2130" t="str">
            <v>Waltham Facilities</v>
          </cell>
          <cell r="F2130" t="str">
            <v>CFO</v>
          </cell>
          <cell r="G2130" t="str">
            <v>Waltham Facilities</v>
          </cell>
          <cell r="H2130" t="str">
            <v>120</v>
          </cell>
          <cell r="I2130" t="str">
            <v>IT</v>
          </cell>
          <cell r="J2130">
            <v>56489.36</v>
          </cell>
          <cell r="K2130">
            <v>37125.89</v>
          </cell>
          <cell r="L2130">
            <v>27096.69</v>
          </cell>
        </row>
        <row r="2131">
          <cell r="A2131" t="str">
            <v>O&amp;M</v>
          </cell>
          <cell r="B2131" t="str">
            <v>Anastasia, Donald</v>
          </cell>
          <cell r="C2131">
            <v>21390</v>
          </cell>
          <cell r="D2131" t="str">
            <v>21390</v>
          </cell>
          <cell r="E2131" t="str">
            <v>Waltham Facilities</v>
          </cell>
          <cell r="F2131" t="str">
            <v>CFO</v>
          </cell>
          <cell r="G2131" t="str">
            <v>Waltham Facilities</v>
          </cell>
          <cell r="H2131" t="str">
            <v>120</v>
          </cell>
          <cell r="I2131" t="str">
            <v>LT</v>
          </cell>
          <cell r="J2131">
            <v>68974.539999999994</v>
          </cell>
          <cell r="K2131">
            <v>11123.04</v>
          </cell>
          <cell r="L2131">
            <v>6044.96</v>
          </cell>
          <cell r="M2131">
            <v>-129.09</v>
          </cell>
        </row>
        <row r="2132">
          <cell r="A2132" t="str">
            <v>O&amp;M</v>
          </cell>
          <cell r="B2132" t="str">
            <v>Anastasia, Donald</v>
          </cell>
          <cell r="C2132">
            <v>21390</v>
          </cell>
          <cell r="D2132" t="str">
            <v>21390</v>
          </cell>
          <cell r="E2132" t="str">
            <v>Waltham Facilities</v>
          </cell>
          <cell r="F2132" t="str">
            <v>CFO</v>
          </cell>
          <cell r="G2132" t="str">
            <v>Waltham Facilities</v>
          </cell>
          <cell r="H2132" t="str">
            <v>120</v>
          </cell>
          <cell r="I2132" t="str">
            <v>MT</v>
          </cell>
          <cell r="J2132">
            <v>10010.879999999999</v>
          </cell>
          <cell r="K2132">
            <v>13964.89</v>
          </cell>
          <cell r="L2132">
            <v>1347.98</v>
          </cell>
          <cell r="M2132">
            <v>183070.44</v>
          </cell>
        </row>
        <row r="2133">
          <cell r="A2133" t="str">
            <v>O&amp;M</v>
          </cell>
          <cell r="B2133" t="str">
            <v>Anastasia, Donald</v>
          </cell>
          <cell r="C2133">
            <v>21390</v>
          </cell>
          <cell r="D2133" t="str">
            <v>21390</v>
          </cell>
          <cell r="E2133" t="str">
            <v>Waltham Facilities</v>
          </cell>
          <cell r="F2133" t="str">
            <v>CFO</v>
          </cell>
          <cell r="G2133" t="str">
            <v>Waltham Facilities</v>
          </cell>
          <cell r="H2133" t="str">
            <v>120</v>
          </cell>
          <cell r="I2133" t="str">
            <v>OT</v>
          </cell>
          <cell r="J2133">
            <v>53546.15</v>
          </cell>
          <cell r="K2133">
            <v>25511.58</v>
          </cell>
          <cell r="L2133">
            <v>15514.34</v>
          </cell>
          <cell r="M2133">
            <v>201.57</v>
          </cell>
        </row>
        <row r="2134">
          <cell r="A2134" t="str">
            <v>O&amp;M</v>
          </cell>
          <cell r="B2134" t="str">
            <v>Anastasia, Donald</v>
          </cell>
          <cell r="C2134">
            <v>21390</v>
          </cell>
          <cell r="D2134" t="str">
            <v>21390</v>
          </cell>
          <cell r="E2134" t="str">
            <v>Waltham Facilities</v>
          </cell>
          <cell r="F2134" t="str">
            <v>CFO</v>
          </cell>
          <cell r="G2134" t="str">
            <v>Waltham Facilities</v>
          </cell>
          <cell r="H2134" t="str">
            <v>120</v>
          </cell>
          <cell r="I2134" t="str">
            <v>TT</v>
          </cell>
          <cell r="J2134">
            <v>24753.96</v>
          </cell>
          <cell r="K2134">
            <v>5813.61</v>
          </cell>
          <cell r="L2134">
            <v>834.91</v>
          </cell>
        </row>
        <row r="2135">
          <cell r="A2135" t="str">
            <v>O&amp;M</v>
          </cell>
          <cell r="B2135" t="str">
            <v>Rotty, Paul L</v>
          </cell>
          <cell r="C2135">
            <v>21395</v>
          </cell>
          <cell r="D2135" t="str">
            <v>21395</v>
          </cell>
          <cell r="E2135" t="str">
            <v>Waltham Warehouse and Distribution</v>
          </cell>
          <cell r="F2135" t="str">
            <v>Mat Mgmt-Trans</v>
          </cell>
          <cell r="G2135" t="str">
            <v>Waltham Warehouse and Distribution</v>
          </cell>
          <cell r="H2135" t="str">
            <v>120</v>
          </cell>
          <cell r="I2135" t="str">
            <v>BT</v>
          </cell>
          <cell r="J2135">
            <v>33662.19</v>
          </cell>
          <cell r="K2135">
            <v>1507.11</v>
          </cell>
          <cell r="M2135">
            <v>5573</v>
          </cell>
        </row>
        <row r="2136">
          <cell r="A2136" t="str">
            <v>O&amp;M</v>
          </cell>
          <cell r="B2136" t="str">
            <v>Rotty, Paul L</v>
          </cell>
          <cell r="C2136">
            <v>21395</v>
          </cell>
          <cell r="D2136" t="str">
            <v>21395</v>
          </cell>
          <cell r="E2136" t="str">
            <v>Waltham Warehouse and Distribution</v>
          </cell>
          <cell r="F2136" t="str">
            <v>Mat Mgmt-Trans</v>
          </cell>
          <cell r="G2136" t="str">
            <v>Waltham Warehouse and Distribution</v>
          </cell>
          <cell r="H2136" t="str">
            <v>120</v>
          </cell>
          <cell r="I2136" t="str">
            <v>IT</v>
          </cell>
          <cell r="J2136">
            <v>828.75</v>
          </cell>
          <cell r="L2136">
            <v>460</v>
          </cell>
        </row>
        <row r="2137">
          <cell r="A2137" t="str">
            <v>O&amp;M</v>
          </cell>
          <cell r="B2137" t="str">
            <v>Rotty, Paul L</v>
          </cell>
          <cell r="C2137">
            <v>21395</v>
          </cell>
          <cell r="D2137" t="str">
            <v>21395</v>
          </cell>
          <cell r="E2137" t="str">
            <v>Waltham Warehouse and Distribution</v>
          </cell>
          <cell r="F2137" t="str">
            <v>Mat Mgmt-Trans</v>
          </cell>
          <cell r="G2137" t="str">
            <v>Waltham Warehouse and Distribution</v>
          </cell>
          <cell r="H2137" t="str">
            <v>120</v>
          </cell>
          <cell r="I2137" t="str">
            <v>LT</v>
          </cell>
          <cell r="J2137">
            <v>95197.84</v>
          </cell>
          <cell r="K2137">
            <v>4232.9399999999996</v>
          </cell>
          <cell r="M2137">
            <v>-767.43</v>
          </cell>
        </row>
        <row r="2138">
          <cell r="A2138" t="str">
            <v>O&amp;M</v>
          </cell>
          <cell r="B2138" t="str">
            <v>Rotty, Paul L</v>
          </cell>
          <cell r="C2138">
            <v>21395</v>
          </cell>
          <cell r="D2138" t="str">
            <v>21395</v>
          </cell>
          <cell r="E2138" t="str">
            <v>Waltham Warehouse and Distribution</v>
          </cell>
          <cell r="F2138" t="str">
            <v>Mat Mgmt-Trans</v>
          </cell>
          <cell r="G2138" t="str">
            <v>Waltham Warehouse and Distribution</v>
          </cell>
          <cell r="H2138" t="str">
            <v>120</v>
          </cell>
          <cell r="I2138" t="str">
            <v>MT</v>
          </cell>
          <cell r="J2138">
            <v>0</v>
          </cell>
          <cell r="K2138">
            <v>-110.04</v>
          </cell>
          <cell r="L2138">
            <v>628.72</v>
          </cell>
        </row>
        <row r="2139">
          <cell r="A2139" t="str">
            <v>O&amp;M</v>
          </cell>
          <cell r="B2139" t="str">
            <v>Rotty, Paul L</v>
          </cell>
          <cell r="C2139">
            <v>21395</v>
          </cell>
          <cell r="D2139" t="str">
            <v>21395</v>
          </cell>
          <cell r="E2139" t="str">
            <v>Waltham Warehouse and Distribution</v>
          </cell>
          <cell r="F2139" t="str">
            <v>Mat Mgmt-Trans</v>
          </cell>
          <cell r="G2139" t="str">
            <v>Waltham Warehouse and Distribution</v>
          </cell>
          <cell r="H2139" t="str">
            <v>120</v>
          </cell>
          <cell r="I2139" t="str">
            <v>OT</v>
          </cell>
          <cell r="J2139">
            <v>55215.14</v>
          </cell>
          <cell r="K2139">
            <v>5618.79</v>
          </cell>
        </row>
        <row r="2140">
          <cell r="A2140" t="str">
            <v>O&amp;M</v>
          </cell>
          <cell r="B2140" t="str">
            <v>Rotty, Paul L</v>
          </cell>
          <cell r="C2140">
            <v>21395</v>
          </cell>
          <cell r="D2140" t="str">
            <v>21395</v>
          </cell>
          <cell r="E2140" t="str">
            <v>Waltham Warehouse and Distribution</v>
          </cell>
          <cell r="F2140" t="str">
            <v>Mat Mgmt-Trans</v>
          </cell>
          <cell r="G2140" t="str">
            <v>Waltham Warehouse and Distribution</v>
          </cell>
          <cell r="H2140" t="str">
            <v>120</v>
          </cell>
          <cell r="I2140" t="str">
            <v>TT</v>
          </cell>
          <cell r="J2140">
            <v>12453.84</v>
          </cell>
          <cell r="K2140">
            <v>1367.01</v>
          </cell>
          <cell r="M2140">
            <v>31267.7</v>
          </cell>
        </row>
        <row r="2141">
          <cell r="A2141" t="str">
            <v>O&amp;M</v>
          </cell>
          <cell r="B2141" t="str">
            <v>Anastasia, Donald</v>
          </cell>
          <cell r="C2141">
            <v>21400</v>
          </cell>
          <cell r="D2141" t="str">
            <v>21400</v>
          </cell>
          <cell r="E2141" t="str">
            <v>Watertown Facilities</v>
          </cell>
          <cell r="F2141" t="str">
            <v>CFO</v>
          </cell>
          <cell r="G2141" t="str">
            <v>Watertown Facilities</v>
          </cell>
          <cell r="H2141" t="str">
            <v>120</v>
          </cell>
          <cell r="I2141" t="str">
            <v>BT</v>
          </cell>
          <cell r="J2141">
            <v>34420.400000000001</v>
          </cell>
          <cell r="K2141">
            <v>941.75</v>
          </cell>
        </row>
        <row r="2142">
          <cell r="A2142" t="str">
            <v>CAP</v>
          </cell>
          <cell r="B2142" t="str">
            <v>Anastasia, Donald</v>
          </cell>
          <cell r="C2142">
            <v>21400</v>
          </cell>
          <cell r="D2142" t="str">
            <v>21400</v>
          </cell>
          <cell r="E2142" t="str">
            <v>Watertown Facilities</v>
          </cell>
          <cell r="F2142" t="str">
            <v>CFO</v>
          </cell>
          <cell r="G2142" t="str">
            <v>Watertown Facilities</v>
          </cell>
          <cell r="H2142" t="str">
            <v>120</v>
          </cell>
          <cell r="I2142" t="str">
            <v>CI</v>
          </cell>
          <cell r="J2142">
            <v>2000</v>
          </cell>
          <cell r="M2142">
            <v>534.32000000000005</v>
          </cell>
        </row>
        <row r="2143">
          <cell r="A2143" t="str">
            <v>O&amp;M</v>
          </cell>
          <cell r="B2143" t="str">
            <v>Anastasia, Donald</v>
          </cell>
          <cell r="C2143">
            <v>21400</v>
          </cell>
          <cell r="D2143" t="str">
            <v>21400</v>
          </cell>
          <cell r="E2143" t="str">
            <v>Watertown Facilities</v>
          </cell>
          <cell r="F2143" t="str">
            <v>CFO</v>
          </cell>
          <cell r="G2143" t="str">
            <v>Watertown Facilities</v>
          </cell>
          <cell r="H2143" t="str">
            <v>120</v>
          </cell>
          <cell r="I2143" t="str">
            <v>IT</v>
          </cell>
          <cell r="J2143">
            <v>59063.38</v>
          </cell>
          <cell r="K2143">
            <v>9797.9</v>
          </cell>
          <cell r="L2143">
            <v>0</v>
          </cell>
        </row>
        <row r="2144">
          <cell r="A2144" t="str">
            <v>O&amp;M</v>
          </cell>
          <cell r="B2144" t="str">
            <v>Anastasia, Donald</v>
          </cell>
          <cell r="C2144">
            <v>21400</v>
          </cell>
          <cell r="D2144" t="str">
            <v>21400</v>
          </cell>
          <cell r="E2144" t="str">
            <v>Watertown Facilities</v>
          </cell>
          <cell r="F2144" t="str">
            <v>CFO</v>
          </cell>
          <cell r="G2144" t="str">
            <v>Watertown Facilities</v>
          </cell>
          <cell r="H2144" t="str">
            <v>120</v>
          </cell>
          <cell r="I2144" t="str">
            <v>LT</v>
          </cell>
          <cell r="J2144">
            <v>97564.69</v>
          </cell>
          <cell r="K2144">
            <v>2690.8</v>
          </cell>
          <cell r="M2144">
            <v>1117.9100000000001</v>
          </cell>
        </row>
        <row r="2145">
          <cell r="A2145" t="str">
            <v>O&amp;M</v>
          </cell>
          <cell r="B2145" t="str">
            <v>Anastasia, Donald</v>
          </cell>
          <cell r="C2145">
            <v>21400</v>
          </cell>
          <cell r="D2145" t="str">
            <v>21400</v>
          </cell>
          <cell r="E2145" t="str">
            <v>Watertown Facilities</v>
          </cell>
          <cell r="F2145" t="str">
            <v>CFO</v>
          </cell>
          <cell r="G2145" t="str">
            <v>Watertown Facilities</v>
          </cell>
          <cell r="H2145" t="str">
            <v>120</v>
          </cell>
          <cell r="I2145" t="str">
            <v>OT</v>
          </cell>
          <cell r="J2145">
            <v>29895.55</v>
          </cell>
          <cell r="K2145">
            <v>16400.3</v>
          </cell>
          <cell r="L2145">
            <v>0</v>
          </cell>
        </row>
        <row r="2146">
          <cell r="A2146" t="str">
            <v>O&amp;M</v>
          </cell>
          <cell r="B2146" t="str">
            <v>Anastasia, Donald</v>
          </cell>
          <cell r="C2146">
            <v>21400</v>
          </cell>
          <cell r="D2146" t="str">
            <v>21400</v>
          </cell>
          <cell r="E2146" t="str">
            <v>Watertown Facilities</v>
          </cell>
          <cell r="F2146" t="str">
            <v>CFO</v>
          </cell>
          <cell r="G2146" t="str">
            <v>Watertown Facilities</v>
          </cell>
          <cell r="H2146" t="str">
            <v>120</v>
          </cell>
          <cell r="I2146" t="str">
            <v>TT</v>
          </cell>
          <cell r="J2146">
            <v>35213.19</v>
          </cell>
          <cell r="K2146">
            <v>732.57</v>
          </cell>
        </row>
        <row r="2147">
          <cell r="A2147" t="str">
            <v>O&amp;M</v>
          </cell>
          <cell r="B2147" t="str">
            <v>Rotty, Paul L</v>
          </cell>
          <cell r="C2147">
            <v>21405</v>
          </cell>
          <cell r="D2147" t="str">
            <v>21405</v>
          </cell>
          <cell r="E2147" t="str">
            <v>Watertown Warehouse and Distribution</v>
          </cell>
          <cell r="F2147" t="str">
            <v>Mat Mgmt-Trans</v>
          </cell>
          <cell r="G2147" t="str">
            <v>Watertown Warehouse and Distribution</v>
          </cell>
          <cell r="H2147" t="str">
            <v>120</v>
          </cell>
          <cell r="I2147" t="str">
            <v>BT</v>
          </cell>
          <cell r="J2147">
            <v>98538.93</v>
          </cell>
          <cell r="K2147">
            <v>25208.21</v>
          </cell>
          <cell r="M2147">
            <v>53435.08</v>
          </cell>
        </row>
        <row r="2148">
          <cell r="A2148" t="str">
            <v>O&amp;M</v>
          </cell>
          <cell r="B2148" t="str">
            <v>Rotty, Paul L</v>
          </cell>
          <cell r="C2148">
            <v>21405</v>
          </cell>
          <cell r="D2148" t="str">
            <v>21405</v>
          </cell>
          <cell r="E2148" t="str">
            <v>Watertown Warehouse and Distribution</v>
          </cell>
          <cell r="F2148" t="str">
            <v>Mat Mgmt-Trans</v>
          </cell>
          <cell r="G2148" t="str">
            <v>Watertown Warehouse and Distribution</v>
          </cell>
          <cell r="H2148" t="str">
            <v>120</v>
          </cell>
          <cell r="I2148" t="str">
            <v>IT</v>
          </cell>
          <cell r="J2148">
            <v>531.75</v>
          </cell>
          <cell r="K2148">
            <v>105.62</v>
          </cell>
        </row>
        <row r="2149">
          <cell r="A2149" t="str">
            <v>O&amp;M</v>
          </cell>
          <cell r="B2149" t="str">
            <v>Rotty, Paul L</v>
          </cell>
          <cell r="C2149">
            <v>21405</v>
          </cell>
          <cell r="D2149" t="str">
            <v>21405</v>
          </cell>
          <cell r="E2149" t="str">
            <v>Watertown Warehouse and Distribution</v>
          </cell>
          <cell r="F2149" t="str">
            <v>Mat Mgmt-Trans</v>
          </cell>
          <cell r="G2149" t="str">
            <v>Watertown Warehouse and Distribution</v>
          </cell>
          <cell r="H2149" t="str">
            <v>120</v>
          </cell>
          <cell r="I2149" t="str">
            <v>LT</v>
          </cell>
          <cell r="J2149">
            <v>282810.78999999998</v>
          </cell>
          <cell r="K2149">
            <v>73620.240000000005</v>
          </cell>
          <cell r="M2149">
            <v>2433</v>
          </cell>
        </row>
        <row r="2150">
          <cell r="A2150" t="str">
            <v>O&amp;M</v>
          </cell>
          <cell r="B2150" t="str">
            <v>Rotty, Paul L</v>
          </cell>
          <cell r="C2150">
            <v>21405</v>
          </cell>
          <cell r="D2150" t="str">
            <v>21405</v>
          </cell>
          <cell r="E2150" t="str">
            <v>Watertown Warehouse and Distribution</v>
          </cell>
          <cell r="F2150" t="str">
            <v>Mat Mgmt-Trans</v>
          </cell>
          <cell r="G2150" t="str">
            <v>Watertown Warehouse and Distribution</v>
          </cell>
          <cell r="H2150" t="str">
            <v>120</v>
          </cell>
          <cell r="I2150" t="str">
            <v>MT</v>
          </cell>
          <cell r="J2150">
            <v>14.5</v>
          </cell>
          <cell r="K2150">
            <v>37645.86</v>
          </cell>
          <cell r="L2150">
            <v>0</v>
          </cell>
          <cell r="M2150">
            <v>36178.43</v>
          </cell>
        </row>
        <row r="2151">
          <cell r="A2151" t="str">
            <v>O&amp;M</v>
          </cell>
          <cell r="B2151" t="str">
            <v>Rotty, Paul L</v>
          </cell>
          <cell r="C2151">
            <v>21405</v>
          </cell>
          <cell r="D2151" t="str">
            <v>21405</v>
          </cell>
          <cell r="E2151" t="str">
            <v>Watertown Warehouse and Distribution</v>
          </cell>
          <cell r="F2151" t="str">
            <v>Mat Mgmt-Trans</v>
          </cell>
          <cell r="G2151" t="str">
            <v>Watertown Warehouse and Distribution</v>
          </cell>
          <cell r="H2151" t="str">
            <v>120</v>
          </cell>
          <cell r="I2151" t="str">
            <v>OT</v>
          </cell>
          <cell r="J2151">
            <v>510.48</v>
          </cell>
          <cell r="K2151">
            <v>-128</v>
          </cell>
        </row>
        <row r="2152">
          <cell r="A2152" t="str">
            <v>O&amp;M</v>
          </cell>
          <cell r="B2152" t="str">
            <v>Rotty, Paul L</v>
          </cell>
          <cell r="C2152">
            <v>21405</v>
          </cell>
          <cell r="D2152" t="str">
            <v>21405</v>
          </cell>
          <cell r="E2152" t="str">
            <v>Watertown Warehouse and Distribution</v>
          </cell>
          <cell r="F2152" t="str">
            <v>Mat Mgmt-Trans</v>
          </cell>
          <cell r="G2152" t="str">
            <v>Watertown Warehouse and Distribution</v>
          </cell>
          <cell r="H2152" t="str">
            <v>120</v>
          </cell>
          <cell r="I2152" t="str">
            <v>TT</v>
          </cell>
          <cell r="J2152">
            <v>13099.26</v>
          </cell>
          <cell r="K2152">
            <v>7770.17</v>
          </cell>
          <cell r="M2152">
            <v>85.56</v>
          </cell>
        </row>
        <row r="2153">
          <cell r="A2153" t="str">
            <v>O&amp;M</v>
          </cell>
          <cell r="B2153" t="str">
            <v>McAnneny, William</v>
          </cell>
          <cell r="C2153">
            <v>21410</v>
          </cell>
          <cell r="D2153" t="str">
            <v>21410</v>
          </cell>
          <cell r="E2153" t="str">
            <v>Central Shop</v>
          </cell>
          <cell r="F2153" t="str">
            <v>Mat Mgmt-Trans</v>
          </cell>
          <cell r="G2153" t="str">
            <v>Central Shop</v>
          </cell>
          <cell r="H2153" t="str">
            <v>120</v>
          </cell>
          <cell r="I2153" t="str">
            <v>BT</v>
          </cell>
          <cell r="L2153">
            <v>3875.4</v>
          </cell>
        </row>
        <row r="2154">
          <cell r="A2154" t="str">
            <v>O&amp;M</v>
          </cell>
          <cell r="B2154" t="str">
            <v>McAnneny, William</v>
          </cell>
          <cell r="C2154">
            <v>21410</v>
          </cell>
          <cell r="D2154" t="str">
            <v>21410</v>
          </cell>
          <cell r="E2154" t="str">
            <v>Watertown Support Services</v>
          </cell>
          <cell r="F2154" t="str">
            <v>Mat Mgmt-Trans</v>
          </cell>
          <cell r="G2154" t="str">
            <v>Central Shop</v>
          </cell>
          <cell r="H2154" t="str">
            <v>120</v>
          </cell>
          <cell r="I2154" t="str">
            <v>BT</v>
          </cell>
          <cell r="J2154">
            <v>272179.53999999998</v>
          </cell>
          <cell r="K2154">
            <v>108232.8</v>
          </cell>
        </row>
        <row r="2155">
          <cell r="A2155" t="str">
            <v>CAP</v>
          </cell>
          <cell r="B2155" t="str">
            <v>McAnneny, William</v>
          </cell>
          <cell r="C2155">
            <v>21410</v>
          </cell>
          <cell r="D2155" t="str">
            <v>21410</v>
          </cell>
          <cell r="E2155" t="str">
            <v>Central Shop</v>
          </cell>
          <cell r="F2155" t="str">
            <v>Mat Mgmt-Trans</v>
          </cell>
          <cell r="G2155" t="str">
            <v>Central Shop</v>
          </cell>
          <cell r="H2155" t="str">
            <v>120</v>
          </cell>
          <cell r="I2155" t="str">
            <v>CB</v>
          </cell>
          <cell r="L2155">
            <v>59515.63</v>
          </cell>
          <cell r="M2155">
            <v>770083.86</v>
          </cell>
        </row>
        <row r="2156">
          <cell r="A2156" t="str">
            <v>CAP</v>
          </cell>
          <cell r="B2156" t="str">
            <v>McAnneny, William</v>
          </cell>
          <cell r="C2156">
            <v>21410</v>
          </cell>
          <cell r="D2156" t="str">
            <v>21410</v>
          </cell>
          <cell r="E2156" t="str">
            <v>Watertown Support Services</v>
          </cell>
          <cell r="F2156" t="str">
            <v>Mat Mgmt-Trans</v>
          </cell>
          <cell r="G2156" t="str">
            <v>Central Shop</v>
          </cell>
          <cell r="H2156" t="str">
            <v>120</v>
          </cell>
          <cell r="I2156" t="str">
            <v>CB</v>
          </cell>
          <cell r="J2156">
            <v>34519.86</v>
          </cell>
          <cell r="K2156">
            <v>21110.07</v>
          </cell>
          <cell r="M2156">
            <v>2618862.37</v>
          </cell>
        </row>
        <row r="2157">
          <cell r="A2157" t="str">
            <v>CAP</v>
          </cell>
          <cell r="B2157" t="str">
            <v>McAnneny, William</v>
          </cell>
          <cell r="C2157">
            <v>21410</v>
          </cell>
          <cell r="D2157" t="str">
            <v>21410</v>
          </cell>
          <cell r="E2157" t="str">
            <v>Central Shop</v>
          </cell>
          <cell r="F2157" t="str">
            <v>Mat Mgmt-Trans</v>
          </cell>
          <cell r="G2157" t="str">
            <v>Central Shop</v>
          </cell>
          <cell r="H2157" t="str">
            <v>120</v>
          </cell>
          <cell r="I2157" t="str">
            <v>CI</v>
          </cell>
          <cell r="L2157">
            <v>29714.9</v>
          </cell>
          <cell r="M2157">
            <v>242.09</v>
          </cell>
        </row>
        <row r="2158">
          <cell r="A2158" t="str">
            <v>CAP</v>
          </cell>
          <cell r="B2158" t="str">
            <v>McAnneny, William</v>
          </cell>
          <cell r="C2158">
            <v>21410</v>
          </cell>
          <cell r="D2158" t="str">
            <v>21410</v>
          </cell>
          <cell r="E2158" t="str">
            <v>Central Shop</v>
          </cell>
          <cell r="F2158" t="str">
            <v>Mat Mgmt-Trans</v>
          </cell>
          <cell r="G2158" t="str">
            <v>Central Shop</v>
          </cell>
          <cell r="H2158" t="str">
            <v>120</v>
          </cell>
          <cell r="I2158" t="str">
            <v>CL</v>
          </cell>
          <cell r="L2158">
            <v>135253.26999999999</v>
          </cell>
        </row>
        <row r="2159">
          <cell r="A2159" t="str">
            <v>CAP</v>
          </cell>
          <cell r="B2159" t="str">
            <v>McAnneny, William</v>
          </cell>
          <cell r="C2159">
            <v>21410</v>
          </cell>
          <cell r="D2159" t="str">
            <v>21410</v>
          </cell>
          <cell r="E2159" t="str">
            <v>Watertown Support Services</v>
          </cell>
          <cell r="F2159" t="str">
            <v>Mat Mgmt-Trans</v>
          </cell>
          <cell r="G2159" t="str">
            <v>Central Shop</v>
          </cell>
          <cell r="H2159" t="str">
            <v>120</v>
          </cell>
          <cell r="I2159" t="str">
            <v>CL</v>
          </cell>
          <cell r="J2159">
            <v>77460.77</v>
          </cell>
          <cell r="K2159">
            <v>47788.45</v>
          </cell>
        </row>
        <row r="2160">
          <cell r="A2160" t="str">
            <v>CAP</v>
          </cell>
          <cell r="B2160" t="str">
            <v>McAnneny, William</v>
          </cell>
          <cell r="C2160">
            <v>21410</v>
          </cell>
          <cell r="D2160" t="str">
            <v>21410</v>
          </cell>
          <cell r="E2160" t="str">
            <v>Central Shop</v>
          </cell>
          <cell r="F2160" t="str">
            <v>Mat Mgmt-Trans</v>
          </cell>
          <cell r="G2160" t="str">
            <v>Central Shop</v>
          </cell>
          <cell r="H2160" t="str">
            <v>120</v>
          </cell>
          <cell r="I2160" t="str">
            <v>CT</v>
          </cell>
          <cell r="L2160">
            <v>53356.480000000003</v>
          </cell>
        </row>
        <row r="2161">
          <cell r="A2161" t="str">
            <v>CAP</v>
          </cell>
          <cell r="B2161" t="str">
            <v>McAnneny, William</v>
          </cell>
          <cell r="C2161">
            <v>21410</v>
          </cell>
          <cell r="D2161" t="str">
            <v>21410</v>
          </cell>
          <cell r="E2161" t="str">
            <v>Watertown Support Services</v>
          </cell>
          <cell r="F2161" t="str">
            <v>Mat Mgmt-Trans</v>
          </cell>
          <cell r="G2161" t="str">
            <v>Central Shop</v>
          </cell>
          <cell r="H2161" t="str">
            <v>120</v>
          </cell>
          <cell r="I2161" t="str">
            <v>CT</v>
          </cell>
          <cell r="J2161">
            <v>25403.54</v>
          </cell>
          <cell r="K2161">
            <v>18701.43</v>
          </cell>
          <cell r="M2161">
            <v>1302</v>
          </cell>
        </row>
        <row r="2162">
          <cell r="A2162" t="str">
            <v>O&amp;M</v>
          </cell>
          <cell r="B2162" t="str">
            <v>McAnneny, William</v>
          </cell>
          <cell r="C2162">
            <v>21410</v>
          </cell>
          <cell r="D2162" t="str">
            <v>21410</v>
          </cell>
          <cell r="E2162" t="str">
            <v>Central Shop</v>
          </cell>
          <cell r="F2162" t="str">
            <v>Mat Mgmt-Trans</v>
          </cell>
          <cell r="G2162" t="str">
            <v>Central Shop</v>
          </cell>
          <cell r="H2162" t="str">
            <v>120</v>
          </cell>
          <cell r="I2162" t="str">
            <v>IT</v>
          </cell>
          <cell r="L2162">
            <v>438648.05</v>
          </cell>
        </row>
        <row r="2163">
          <cell r="A2163" t="str">
            <v>O&amp;M</v>
          </cell>
          <cell r="B2163" t="str">
            <v>McAnneny, William</v>
          </cell>
          <cell r="C2163">
            <v>21410</v>
          </cell>
          <cell r="D2163" t="str">
            <v>21410</v>
          </cell>
          <cell r="E2163" t="str">
            <v>Watertown Support Services</v>
          </cell>
          <cell r="F2163" t="str">
            <v>Mat Mgmt-Trans</v>
          </cell>
          <cell r="G2163" t="str">
            <v>Central Shop</v>
          </cell>
          <cell r="H2163" t="str">
            <v>120</v>
          </cell>
          <cell r="I2163" t="str">
            <v>IT</v>
          </cell>
          <cell r="J2163">
            <v>77313.69</v>
          </cell>
          <cell r="K2163">
            <v>262858.82</v>
          </cell>
          <cell r="M2163">
            <v>20448.93</v>
          </cell>
        </row>
        <row r="2164">
          <cell r="A2164" t="str">
            <v>O&amp;M</v>
          </cell>
          <cell r="B2164" t="str">
            <v>McAnneny, William</v>
          </cell>
          <cell r="C2164">
            <v>21410</v>
          </cell>
          <cell r="D2164" t="str">
            <v>21410</v>
          </cell>
          <cell r="E2164" t="str">
            <v>Central Shop</v>
          </cell>
          <cell r="F2164" t="str">
            <v>Mat Mgmt-Trans</v>
          </cell>
          <cell r="G2164" t="str">
            <v>Central Shop</v>
          </cell>
          <cell r="H2164" t="str">
            <v>120</v>
          </cell>
          <cell r="I2164" t="str">
            <v>LT</v>
          </cell>
          <cell r="L2164">
            <v>11839.88</v>
          </cell>
          <cell r="M2164">
            <v>1536.6</v>
          </cell>
        </row>
        <row r="2165">
          <cell r="A2165" t="str">
            <v>O&amp;M</v>
          </cell>
          <cell r="B2165" t="str">
            <v>McAnneny, William</v>
          </cell>
          <cell r="C2165">
            <v>21410</v>
          </cell>
          <cell r="D2165" t="str">
            <v>21410</v>
          </cell>
          <cell r="E2165" t="str">
            <v>Watertown Support Services</v>
          </cell>
          <cell r="F2165" t="str">
            <v>Mat Mgmt-Trans</v>
          </cell>
          <cell r="G2165" t="str">
            <v>Central Shop</v>
          </cell>
          <cell r="H2165" t="str">
            <v>120</v>
          </cell>
          <cell r="I2165" t="str">
            <v>LT</v>
          </cell>
          <cell r="J2165">
            <v>748926.37</v>
          </cell>
          <cell r="K2165">
            <v>309840.36</v>
          </cell>
        </row>
        <row r="2166">
          <cell r="A2166" t="str">
            <v>O&amp;M</v>
          </cell>
          <cell r="B2166" t="str">
            <v>McAnneny, William</v>
          </cell>
          <cell r="C2166">
            <v>21410</v>
          </cell>
          <cell r="D2166" t="str">
            <v>21410</v>
          </cell>
          <cell r="E2166" t="str">
            <v>Central Shop</v>
          </cell>
          <cell r="F2166" t="str">
            <v>Mat Mgmt-Trans</v>
          </cell>
          <cell r="G2166" t="str">
            <v>Central Shop</v>
          </cell>
          <cell r="H2166" t="str">
            <v>120</v>
          </cell>
          <cell r="I2166" t="str">
            <v>MT</v>
          </cell>
          <cell r="L2166">
            <v>-388704.25</v>
          </cell>
        </row>
        <row r="2167">
          <cell r="A2167" t="str">
            <v>O&amp;M</v>
          </cell>
          <cell r="B2167" t="str">
            <v>McAnneny, William</v>
          </cell>
          <cell r="C2167">
            <v>21410</v>
          </cell>
          <cell r="D2167" t="str">
            <v>21410</v>
          </cell>
          <cell r="E2167" t="str">
            <v>Watertown Support Services</v>
          </cell>
          <cell r="F2167" t="str">
            <v>Mat Mgmt-Trans</v>
          </cell>
          <cell r="G2167" t="str">
            <v>Central Shop</v>
          </cell>
          <cell r="H2167" t="str">
            <v>120</v>
          </cell>
          <cell r="I2167" t="str">
            <v>MT</v>
          </cell>
          <cell r="J2167">
            <v>-613096.43999999994</v>
          </cell>
          <cell r="K2167">
            <v>-279493.8</v>
          </cell>
        </row>
        <row r="2168">
          <cell r="A2168" t="str">
            <v>O&amp;M</v>
          </cell>
          <cell r="B2168" t="str">
            <v>McAnneny, William</v>
          </cell>
          <cell r="C2168">
            <v>21410</v>
          </cell>
          <cell r="D2168" t="str">
            <v>21410</v>
          </cell>
          <cell r="E2168" t="str">
            <v>Central Shop</v>
          </cell>
          <cell r="F2168" t="str">
            <v>Mat Mgmt-Trans</v>
          </cell>
          <cell r="G2168" t="str">
            <v>Central Shop</v>
          </cell>
          <cell r="H2168" t="str">
            <v>120</v>
          </cell>
          <cell r="I2168" t="str">
            <v>OT</v>
          </cell>
          <cell r="L2168">
            <v>45253</v>
          </cell>
        </row>
        <row r="2169">
          <cell r="A2169" t="str">
            <v>O&amp;M</v>
          </cell>
          <cell r="B2169" t="str">
            <v>McAnneny, William</v>
          </cell>
          <cell r="C2169">
            <v>21410</v>
          </cell>
          <cell r="D2169" t="str">
            <v>21410</v>
          </cell>
          <cell r="E2169" t="str">
            <v>Watertown Support Services</v>
          </cell>
          <cell r="F2169" t="str">
            <v>Mat Mgmt-Trans</v>
          </cell>
          <cell r="G2169" t="str">
            <v>Central Shop</v>
          </cell>
          <cell r="H2169" t="str">
            <v>120</v>
          </cell>
          <cell r="I2169" t="str">
            <v>OT</v>
          </cell>
          <cell r="J2169">
            <v>73807.77</v>
          </cell>
          <cell r="K2169">
            <v>18922.169999999998</v>
          </cell>
          <cell r="M2169">
            <v>137.4</v>
          </cell>
        </row>
        <row r="2170">
          <cell r="A2170" t="str">
            <v>O&amp;M</v>
          </cell>
          <cell r="B2170" t="str">
            <v>McAnneny, William</v>
          </cell>
          <cell r="C2170">
            <v>21410</v>
          </cell>
          <cell r="D2170" t="str">
            <v>21410</v>
          </cell>
          <cell r="E2170" t="str">
            <v>Central Shop</v>
          </cell>
          <cell r="F2170" t="str">
            <v>Mat Mgmt-Trans</v>
          </cell>
          <cell r="G2170" t="str">
            <v>Central Shop</v>
          </cell>
          <cell r="H2170" t="str">
            <v>120</v>
          </cell>
          <cell r="I2170" t="str">
            <v>TT</v>
          </cell>
          <cell r="L2170">
            <v>3002.7</v>
          </cell>
        </row>
        <row r="2171">
          <cell r="A2171" t="str">
            <v>O&amp;M</v>
          </cell>
          <cell r="B2171" t="str">
            <v>McAnneny, William</v>
          </cell>
          <cell r="C2171">
            <v>21410</v>
          </cell>
          <cell r="D2171" t="str">
            <v>21410</v>
          </cell>
          <cell r="E2171" t="str">
            <v>Watertown Support Services</v>
          </cell>
          <cell r="F2171" t="str">
            <v>Mat Mgmt-Trans</v>
          </cell>
          <cell r="G2171" t="str">
            <v>Central Shop</v>
          </cell>
          <cell r="H2171" t="str">
            <v>120</v>
          </cell>
          <cell r="I2171" t="str">
            <v>TT</v>
          </cell>
          <cell r="J2171">
            <v>104890.9</v>
          </cell>
          <cell r="K2171">
            <v>79845.5</v>
          </cell>
        </row>
        <row r="2172">
          <cell r="A2172" t="str">
            <v>O&amp;M</v>
          </cell>
          <cell r="C2172">
            <v>21415</v>
          </cell>
          <cell r="D2172" t="str">
            <v>21415</v>
          </cell>
          <cell r="E2172" t="str">
            <v>Cambridge Fleet</v>
          </cell>
          <cell r="H2172" t="str">
            <v>120</v>
          </cell>
          <cell r="I2172" t="str">
            <v>IT</v>
          </cell>
          <cell r="J2172">
            <v>0</v>
          </cell>
          <cell r="K2172">
            <v>0.39</v>
          </cell>
          <cell r="M2172">
            <v>14.7</v>
          </cell>
        </row>
        <row r="2173">
          <cell r="A2173" t="str">
            <v>O&amp;M</v>
          </cell>
          <cell r="C2173">
            <v>21415</v>
          </cell>
          <cell r="D2173" t="str">
            <v>21415</v>
          </cell>
          <cell r="E2173" t="str">
            <v>Cambridge Fleet</v>
          </cell>
          <cell r="H2173" t="str">
            <v>120</v>
          </cell>
          <cell r="I2173" t="str">
            <v>MT</v>
          </cell>
          <cell r="K2173">
            <v>32.67</v>
          </cell>
        </row>
        <row r="2174">
          <cell r="A2174" t="str">
            <v>O&amp;M</v>
          </cell>
          <cell r="B2174" t="str">
            <v>Anastasia, Donald</v>
          </cell>
          <cell r="C2174">
            <v>21420</v>
          </cell>
          <cell r="D2174" t="str">
            <v>21420</v>
          </cell>
          <cell r="E2174" t="str">
            <v>Cambridge Facilities</v>
          </cell>
          <cell r="F2174" t="str">
            <v>CFO</v>
          </cell>
          <cell r="G2174" t="str">
            <v>Cambridge Facilities</v>
          </cell>
          <cell r="H2174" t="str">
            <v>120</v>
          </cell>
          <cell r="I2174" t="str">
            <v>BT</v>
          </cell>
          <cell r="J2174">
            <v>17.329999999999998</v>
          </cell>
          <cell r="M2174">
            <v>241531.75</v>
          </cell>
        </row>
        <row r="2175">
          <cell r="A2175" t="str">
            <v>O&amp;M</v>
          </cell>
          <cell r="B2175" t="str">
            <v>Anastasia, Donald</v>
          </cell>
          <cell r="C2175">
            <v>21420</v>
          </cell>
          <cell r="D2175" t="str">
            <v>21420</v>
          </cell>
          <cell r="E2175" t="str">
            <v>Cambridge Facilities</v>
          </cell>
          <cell r="F2175" t="str">
            <v>CFO</v>
          </cell>
          <cell r="G2175" t="str">
            <v>Cambridge Facilities</v>
          </cell>
          <cell r="H2175" t="str">
            <v>120</v>
          </cell>
          <cell r="I2175" t="str">
            <v>IT</v>
          </cell>
          <cell r="J2175">
            <v>-40394.22</v>
          </cell>
          <cell r="K2175">
            <v>0</v>
          </cell>
        </row>
        <row r="2176">
          <cell r="A2176" t="str">
            <v>O&amp;M</v>
          </cell>
          <cell r="B2176" t="str">
            <v>Anastasia, Donald</v>
          </cell>
          <cell r="C2176">
            <v>21420</v>
          </cell>
          <cell r="D2176" t="str">
            <v>21420</v>
          </cell>
          <cell r="E2176" t="str">
            <v>Cambridge Facilities</v>
          </cell>
          <cell r="F2176" t="str">
            <v>CFO</v>
          </cell>
          <cell r="G2176" t="str">
            <v>Cambridge Facilities</v>
          </cell>
          <cell r="H2176" t="str">
            <v>120</v>
          </cell>
          <cell r="I2176" t="str">
            <v>LT</v>
          </cell>
          <cell r="J2176">
            <v>58.52</v>
          </cell>
        </row>
        <row r="2177">
          <cell r="A2177" t="str">
            <v>O&amp;M</v>
          </cell>
          <cell r="B2177" t="str">
            <v>Anastasia, Donald</v>
          </cell>
          <cell r="C2177">
            <v>21420</v>
          </cell>
          <cell r="D2177" t="str">
            <v>21420</v>
          </cell>
          <cell r="E2177" t="str">
            <v>Cambridge Facilities</v>
          </cell>
          <cell r="F2177" t="str">
            <v>CFO</v>
          </cell>
          <cell r="G2177" t="str">
            <v>Cambridge Facilities</v>
          </cell>
          <cell r="H2177" t="str">
            <v>120</v>
          </cell>
          <cell r="I2177" t="str">
            <v>MT</v>
          </cell>
          <cell r="K2177">
            <v>22.84</v>
          </cell>
        </row>
        <row r="2178">
          <cell r="A2178" t="str">
            <v>O&amp;M</v>
          </cell>
          <cell r="B2178" t="str">
            <v>Anastasia, Donald</v>
          </cell>
          <cell r="C2178">
            <v>21420</v>
          </cell>
          <cell r="D2178" t="str">
            <v>21420</v>
          </cell>
          <cell r="E2178" t="str">
            <v>Cambridge Facilities</v>
          </cell>
          <cell r="F2178" t="str">
            <v>CFO</v>
          </cell>
          <cell r="G2178" t="str">
            <v>Cambridge Facilities</v>
          </cell>
          <cell r="H2178" t="str">
            <v>120</v>
          </cell>
          <cell r="I2178" t="str">
            <v>OT</v>
          </cell>
          <cell r="J2178">
            <v>538.9</v>
          </cell>
        </row>
        <row r="2179">
          <cell r="A2179" t="str">
            <v>O&amp;M</v>
          </cell>
          <cell r="B2179" t="str">
            <v>Rotty, Paul L</v>
          </cell>
          <cell r="C2179">
            <v>21425</v>
          </cell>
          <cell r="D2179" t="str">
            <v>21425</v>
          </cell>
          <cell r="E2179" t="str">
            <v>Cambridge Warehouse and Distribution</v>
          </cell>
          <cell r="F2179" t="str">
            <v>Mat Mgmt-Trans</v>
          </cell>
          <cell r="G2179" t="str">
            <v>Cambridge Warehouse and Distribution</v>
          </cell>
          <cell r="H2179" t="str">
            <v>120</v>
          </cell>
          <cell r="I2179" t="str">
            <v>IT</v>
          </cell>
          <cell r="J2179">
            <v>0</v>
          </cell>
          <cell r="K2179">
            <v>845.25</v>
          </cell>
        </row>
        <row r="2180">
          <cell r="A2180" t="str">
            <v>O&amp;M</v>
          </cell>
          <cell r="B2180" t="str">
            <v>Rotty, Paul L</v>
          </cell>
          <cell r="C2180">
            <v>21425</v>
          </cell>
          <cell r="D2180" t="str">
            <v>21425</v>
          </cell>
          <cell r="E2180" t="str">
            <v>Cambridge Warehouse and Distribution</v>
          </cell>
          <cell r="F2180" t="str">
            <v>Mat Mgmt-Trans</v>
          </cell>
          <cell r="G2180" t="str">
            <v>Cambridge Warehouse and Distribution</v>
          </cell>
          <cell r="H2180" t="str">
            <v>120</v>
          </cell>
          <cell r="I2180" t="str">
            <v>MT</v>
          </cell>
          <cell r="J2180">
            <v>0</v>
          </cell>
        </row>
        <row r="2181">
          <cell r="A2181" t="str">
            <v>O&amp;M</v>
          </cell>
          <cell r="B2181" t="str">
            <v>Elliott Jr, James F</v>
          </cell>
          <cell r="C2181">
            <v>21430</v>
          </cell>
          <cell r="D2181" t="str">
            <v>21430</v>
          </cell>
          <cell r="E2181" t="str">
            <v>Somerville Fleet</v>
          </cell>
          <cell r="F2181" t="str">
            <v>Mat Mgmt-Trans</v>
          </cell>
          <cell r="G2181" t="str">
            <v>Somerville Fleet</v>
          </cell>
          <cell r="H2181" t="str">
            <v>120</v>
          </cell>
          <cell r="I2181" t="str">
            <v>BT</v>
          </cell>
          <cell r="J2181">
            <v>67294.23</v>
          </cell>
          <cell r="K2181">
            <v>355.3</v>
          </cell>
        </row>
        <row r="2182">
          <cell r="A2182" t="str">
            <v>CAP</v>
          </cell>
          <cell r="B2182" t="str">
            <v>Elliott Jr, James F</v>
          </cell>
          <cell r="C2182">
            <v>21430</v>
          </cell>
          <cell r="D2182" t="str">
            <v>21430</v>
          </cell>
          <cell r="E2182" t="str">
            <v>Somerville Fleet</v>
          </cell>
          <cell r="F2182" t="str">
            <v>Mat Mgmt-Trans</v>
          </cell>
          <cell r="G2182" t="str">
            <v>Somerville Fleet</v>
          </cell>
          <cell r="H2182" t="str">
            <v>120</v>
          </cell>
          <cell r="I2182" t="str">
            <v>CI</v>
          </cell>
          <cell r="L2182">
            <v>22641.119999999999</v>
          </cell>
          <cell r="M2182">
            <v>-250</v>
          </cell>
        </row>
        <row r="2183">
          <cell r="A2183" t="str">
            <v>O&amp;M</v>
          </cell>
          <cell r="B2183" t="str">
            <v>Elliott Jr, James F</v>
          </cell>
          <cell r="C2183">
            <v>21430</v>
          </cell>
          <cell r="D2183" t="str">
            <v>21430</v>
          </cell>
          <cell r="E2183" t="str">
            <v>Somerville Fleet</v>
          </cell>
          <cell r="F2183" t="str">
            <v>Mat Mgmt-Trans</v>
          </cell>
          <cell r="G2183" t="str">
            <v>Somerville Fleet</v>
          </cell>
          <cell r="H2183" t="str">
            <v>120</v>
          </cell>
          <cell r="I2183" t="str">
            <v>IT</v>
          </cell>
          <cell r="J2183">
            <v>28048.74</v>
          </cell>
        </row>
        <row r="2184">
          <cell r="A2184" t="str">
            <v>O&amp;M</v>
          </cell>
          <cell r="B2184" t="str">
            <v>Elliott Jr, James F</v>
          </cell>
          <cell r="C2184">
            <v>21430</v>
          </cell>
          <cell r="D2184" t="str">
            <v>21430</v>
          </cell>
          <cell r="E2184" t="str">
            <v>Somerville Fleet</v>
          </cell>
          <cell r="F2184" t="str">
            <v>Mat Mgmt-Trans</v>
          </cell>
          <cell r="G2184" t="str">
            <v>Somerville Fleet</v>
          </cell>
          <cell r="H2184" t="str">
            <v>120</v>
          </cell>
          <cell r="I2184" t="str">
            <v>LT</v>
          </cell>
          <cell r="J2184">
            <v>195590.24</v>
          </cell>
          <cell r="K2184">
            <v>1015.2</v>
          </cell>
        </row>
        <row r="2185">
          <cell r="A2185" t="str">
            <v>O&amp;M</v>
          </cell>
          <cell r="B2185" t="str">
            <v>Elliott Jr, James F</v>
          </cell>
          <cell r="C2185">
            <v>21430</v>
          </cell>
          <cell r="D2185" t="str">
            <v>21430</v>
          </cell>
          <cell r="E2185" t="str">
            <v>Somerville Fleet</v>
          </cell>
          <cell r="F2185" t="str">
            <v>Mat Mgmt-Trans</v>
          </cell>
          <cell r="G2185" t="str">
            <v>Somerville Fleet</v>
          </cell>
          <cell r="H2185" t="str">
            <v>120</v>
          </cell>
          <cell r="I2185" t="str">
            <v>OT</v>
          </cell>
          <cell r="J2185">
            <v>1519.67</v>
          </cell>
          <cell r="K2185">
            <v>31.04</v>
          </cell>
        </row>
        <row r="2186">
          <cell r="A2186" t="str">
            <v>O&amp;M</v>
          </cell>
          <cell r="B2186" t="str">
            <v>Elliott Jr, James F</v>
          </cell>
          <cell r="C2186">
            <v>21430</v>
          </cell>
          <cell r="D2186" t="str">
            <v>21430</v>
          </cell>
          <cell r="E2186" t="str">
            <v>Somerville Fleet</v>
          </cell>
          <cell r="F2186" t="str">
            <v>Mat Mgmt-Trans</v>
          </cell>
          <cell r="G2186" t="str">
            <v>Somerville Fleet</v>
          </cell>
          <cell r="H2186" t="str">
            <v>120</v>
          </cell>
          <cell r="I2186" t="str">
            <v>TT</v>
          </cell>
          <cell r="J2186">
            <v>65663.31</v>
          </cell>
          <cell r="K2186">
            <v>0</v>
          </cell>
        </row>
        <row r="2187">
          <cell r="A2187" t="str">
            <v>O&amp;M</v>
          </cell>
          <cell r="B2187" t="str">
            <v>Anastasia, Donald</v>
          </cell>
          <cell r="C2187">
            <v>21435</v>
          </cell>
          <cell r="D2187" t="str">
            <v>21435</v>
          </cell>
          <cell r="E2187" t="str">
            <v>Somerville Facilities</v>
          </cell>
          <cell r="F2187" t="str">
            <v>CFO</v>
          </cell>
          <cell r="G2187" t="str">
            <v>Somerville Facilities</v>
          </cell>
          <cell r="H2187" t="str">
            <v>120</v>
          </cell>
          <cell r="I2187" t="str">
            <v>BT</v>
          </cell>
          <cell r="J2187">
            <v>59972.59</v>
          </cell>
          <cell r="K2187">
            <v>5221.45</v>
          </cell>
        </row>
        <row r="2188">
          <cell r="A2188" t="str">
            <v>CAP</v>
          </cell>
          <cell r="B2188" t="str">
            <v>Anastasia, Donald</v>
          </cell>
          <cell r="C2188">
            <v>21435</v>
          </cell>
          <cell r="D2188" t="str">
            <v>21435</v>
          </cell>
          <cell r="E2188" t="str">
            <v>Somerville Facilities</v>
          </cell>
          <cell r="F2188" t="str">
            <v>CFO</v>
          </cell>
          <cell r="G2188" t="str">
            <v>Somerville Facilities</v>
          </cell>
          <cell r="H2188" t="str">
            <v>120</v>
          </cell>
          <cell r="I2188" t="str">
            <v>CI</v>
          </cell>
          <cell r="J2188">
            <v>28324.29</v>
          </cell>
          <cell r="K2188">
            <v>560613.91</v>
          </cell>
          <cell r="L2188">
            <v>282026.26</v>
          </cell>
          <cell r="M2188">
            <v>2098</v>
          </cell>
        </row>
        <row r="2189">
          <cell r="A2189" t="str">
            <v>CAP</v>
          </cell>
          <cell r="B2189" t="str">
            <v>Anastasia, Donald</v>
          </cell>
          <cell r="C2189">
            <v>21435</v>
          </cell>
          <cell r="D2189" t="str">
            <v>21435</v>
          </cell>
          <cell r="E2189" t="str">
            <v>Somerville Facilities</v>
          </cell>
          <cell r="F2189" t="str">
            <v>CFO</v>
          </cell>
          <cell r="G2189" t="str">
            <v>Somerville Facilities</v>
          </cell>
          <cell r="H2189" t="str">
            <v>120</v>
          </cell>
          <cell r="I2189" t="str">
            <v>CM</v>
          </cell>
          <cell r="L2189">
            <v>13335</v>
          </cell>
        </row>
        <row r="2190">
          <cell r="A2190" t="str">
            <v>CAP</v>
          </cell>
          <cell r="B2190" t="str">
            <v>Anastasia, Donald</v>
          </cell>
          <cell r="C2190">
            <v>21435</v>
          </cell>
          <cell r="D2190" t="str">
            <v>21435</v>
          </cell>
          <cell r="E2190" t="str">
            <v>Somerville Facilities</v>
          </cell>
          <cell r="F2190" t="str">
            <v>CFO</v>
          </cell>
          <cell r="G2190" t="str">
            <v>Somerville Facilities</v>
          </cell>
          <cell r="H2190" t="str">
            <v>120</v>
          </cell>
          <cell r="I2190" t="str">
            <v>CT</v>
          </cell>
          <cell r="L2190">
            <v>3608.16</v>
          </cell>
        </row>
        <row r="2191">
          <cell r="A2191" t="str">
            <v>O&amp;M</v>
          </cell>
          <cell r="B2191" t="str">
            <v>Anastasia, Donald</v>
          </cell>
          <cell r="C2191">
            <v>21435</v>
          </cell>
          <cell r="D2191" t="str">
            <v>21435</v>
          </cell>
          <cell r="E2191" t="str">
            <v>Somerville Facilities</v>
          </cell>
          <cell r="F2191" t="str">
            <v>CFO</v>
          </cell>
          <cell r="G2191" t="str">
            <v>Somerville Facilities</v>
          </cell>
          <cell r="H2191" t="str">
            <v>120</v>
          </cell>
          <cell r="I2191" t="str">
            <v>IT</v>
          </cell>
          <cell r="J2191">
            <v>99289.25</v>
          </cell>
          <cell r="K2191">
            <v>-5099.79</v>
          </cell>
          <cell r="L2191">
            <v>6934.59</v>
          </cell>
          <cell r="M2191">
            <v>27400</v>
          </cell>
        </row>
        <row r="2192">
          <cell r="A2192" t="str">
            <v>O&amp;M</v>
          </cell>
          <cell r="B2192" t="str">
            <v>Anastasia, Donald</v>
          </cell>
          <cell r="C2192">
            <v>21435</v>
          </cell>
          <cell r="D2192" t="str">
            <v>21435</v>
          </cell>
          <cell r="E2192" t="str">
            <v>Somerville Facilities</v>
          </cell>
          <cell r="F2192" t="str">
            <v>CFO</v>
          </cell>
          <cell r="G2192" t="str">
            <v>Somerville Facilities</v>
          </cell>
          <cell r="H2192" t="str">
            <v>120</v>
          </cell>
          <cell r="I2192" t="str">
            <v>LT</v>
          </cell>
          <cell r="J2192">
            <v>174422.14</v>
          </cell>
          <cell r="K2192">
            <v>14888.81</v>
          </cell>
          <cell r="M2192">
            <v>383.91</v>
          </cell>
        </row>
        <row r="2193">
          <cell r="A2193" t="str">
            <v>O&amp;M</v>
          </cell>
          <cell r="B2193" t="str">
            <v>Anastasia, Donald</v>
          </cell>
          <cell r="C2193">
            <v>21435</v>
          </cell>
          <cell r="D2193" t="str">
            <v>21435</v>
          </cell>
          <cell r="E2193" t="str">
            <v>Somerville Facilities</v>
          </cell>
          <cell r="F2193" t="str">
            <v>CFO</v>
          </cell>
          <cell r="G2193" t="str">
            <v>Somerville Facilities</v>
          </cell>
          <cell r="H2193" t="str">
            <v>120</v>
          </cell>
          <cell r="I2193" t="str">
            <v>MT</v>
          </cell>
          <cell r="J2193">
            <v>4688.08</v>
          </cell>
          <cell r="K2193">
            <v>3161.93</v>
          </cell>
          <cell r="L2193">
            <v>7551.27</v>
          </cell>
        </row>
        <row r="2194">
          <cell r="A2194" t="str">
            <v>O&amp;M</v>
          </cell>
          <cell r="B2194" t="str">
            <v>Anastasia, Donald</v>
          </cell>
          <cell r="C2194">
            <v>21435</v>
          </cell>
          <cell r="D2194" t="str">
            <v>21435</v>
          </cell>
          <cell r="E2194" t="str">
            <v>Somerville Facilities</v>
          </cell>
          <cell r="F2194" t="str">
            <v>CFO</v>
          </cell>
          <cell r="G2194" t="str">
            <v>Somerville Facilities</v>
          </cell>
          <cell r="H2194" t="str">
            <v>120</v>
          </cell>
          <cell r="I2194" t="str">
            <v>OT</v>
          </cell>
          <cell r="J2194">
            <v>53616.66</v>
          </cell>
          <cell r="K2194">
            <v>77653.86</v>
          </cell>
          <cell r="L2194">
            <v>6387</v>
          </cell>
        </row>
        <row r="2195">
          <cell r="A2195" t="str">
            <v>O&amp;M</v>
          </cell>
          <cell r="B2195" t="str">
            <v>Anastasia, Donald</v>
          </cell>
          <cell r="C2195">
            <v>21435</v>
          </cell>
          <cell r="D2195" t="str">
            <v>21435</v>
          </cell>
          <cell r="E2195" t="str">
            <v>Somerville Facilities</v>
          </cell>
          <cell r="F2195" t="str">
            <v>CFO</v>
          </cell>
          <cell r="G2195" t="str">
            <v>Somerville Facilities</v>
          </cell>
          <cell r="H2195" t="str">
            <v>120</v>
          </cell>
          <cell r="I2195" t="str">
            <v>TT</v>
          </cell>
          <cell r="J2195">
            <v>48978.47</v>
          </cell>
          <cell r="K2195">
            <v>7230.32</v>
          </cell>
          <cell r="L2195">
            <v>572.76</v>
          </cell>
        </row>
        <row r="2196">
          <cell r="A2196" t="str">
            <v>O&amp;M</v>
          </cell>
          <cell r="B2196" t="str">
            <v>Rotty, Paul L</v>
          </cell>
          <cell r="C2196">
            <v>21440</v>
          </cell>
          <cell r="D2196" t="str">
            <v>21440</v>
          </cell>
          <cell r="E2196" t="str">
            <v>Somerville Warehouse and Distribution</v>
          </cell>
          <cell r="F2196" t="str">
            <v>Mat Mgmt-Trans</v>
          </cell>
          <cell r="G2196" t="str">
            <v>Somerville Warehouse and Distribution</v>
          </cell>
          <cell r="H2196" t="str">
            <v>120</v>
          </cell>
          <cell r="I2196" t="str">
            <v>BT</v>
          </cell>
          <cell r="J2196">
            <v>44626.54</v>
          </cell>
          <cell r="K2196">
            <v>1720</v>
          </cell>
          <cell r="M2196">
            <v>114830.19</v>
          </cell>
        </row>
        <row r="2197">
          <cell r="A2197" t="str">
            <v>O&amp;M</v>
          </cell>
          <cell r="B2197" t="str">
            <v>Rotty, Paul L</v>
          </cell>
          <cell r="C2197">
            <v>21440</v>
          </cell>
          <cell r="D2197" t="str">
            <v>21440</v>
          </cell>
          <cell r="E2197" t="str">
            <v>Somerville Warehouse and Distribution</v>
          </cell>
          <cell r="F2197" t="str">
            <v>Mat Mgmt-Trans</v>
          </cell>
          <cell r="G2197" t="str">
            <v>Somerville Warehouse and Distribution</v>
          </cell>
          <cell r="H2197" t="str">
            <v>120</v>
          </cell>
          <cell r="I2197" t="str">
            <v>IT</v>
          </cell>
          <cell r="J2197">
            <v>1213.75</v>
          </cell>
          <cell r="L2197">
            <v>842.1</v>
          </cell>
        </row>
        <row r="2198">
          <cell r="A2198" t="str">
            <v>O&amp;M</v>
          </cell>
          <cell r="B2198" t="str">
            <v>Rotty, Paul L</v>
          </cell>
          <cell r="C2198">
            <v>21440</v>
          </cell>
          <cell r="D2198" t="str">
            <v>21440</v>
          </cell>
          <cell r="E2198" t="str">
            <v>Somerville Warehouse and Distribution</v>
          </cell>
          <cell r="F2198" t="str">
            <v>Mat Mgmt-Trans</v>
          </cell>
          <cell r="G2198" t="str">
            <v>Somerville Warehouse and Distribution</v>
          </cell>
          <cell r="H2198" t="str">
            <v>120</v>
          </cell>
          <cell r="I2198" t="str">
            <v>LT</v>
          </cell>
          <cell r="J2198">
            <v>128539.72</v>
          </cell>
          <cell r="K2198">
            <v>4914.25</v>
          </cell>
        </row>
        <row r="2199">
          <cell r="A2199" t="str">
            <v>O&amp;M</v>
          </cell>
          <cell r="B2199" t="str">
            <v>Rotty, Paul L</v>
          </cell>
          <cell r="C2199">
            <v>21440</v>
          </cell>
          <cell r="D2199" t="str">
            <v>21440</v>
          </cell>
          <cell r="E2199" t="str">
            <v>Somerville Warehouse and Distribution</v>
          </cell>
          <cell r="F2199" t="str">
            <v>Mat Mgmt-Trans</v>
          </cell>
          <cell r="G2199" t="str">
            <v>Somerville Warehouse and Distribution</v>
          </cell>
          <cell r="H2199" t="str">
            <v>120</v>
          </cell>
          <cell r="I2199" t="str">
            <v>MT</v>
          </cell>
          <cell r="J2199">
            <v>79.59</v>
          </cell>
          <cell r="K2199">
            <v>-21952.76</v>
          </cell>
          <cell r="L2199">
            <v>22452.91</v>
          </cell>
          <cell r="M2199">
            <v>50311.91</v>
          </cell>
        </row>
        <row r="2200">
          <cell r="A2200" t="str">
            <v>O&amp;M</v>
          </cell>
          <cell r="B2200" t="str">
            <v>Rotty, Paul L</v>
          </cell>
          <cell r="C2200">
            <v>21440</v>
          </cell>
          <cell r="D2200" t="str">
            <v>21440</v>
          </cell>
          <cell r="E2200" t="str">
            <v>Somerville Warehouse and Distribution</v>
          </cell>
          <cell r="F2200" t="str">
            <v>Mat Mgmt-Trans</v>
          </cell>
          <cell r="G2200" t="str">
            <v>Somerville Warehouse and Distribution</v>
          </cell>
          <cell r="H2200" t="str">
            <v>120</v>
          </cell>
          <cell r="I2200" t="str">
            <v>TT</v>
          </cell>
          <cell r="J2200">
            <v>21403.38</v>
          </cell>
          <cell r="K2200">
            <v>1970.5</v>
          </cell>
        </row>
        <row r="2201">
          <cell r="A2201" t="str">
            <v>O&amp;M</v>
          </cell>
          <cell r="B2201" t="str">
            <v>Elliott Jr, James F</v>
          </cell>
          <cell r="C2201">
            <v>21445</v>
          </cell>
          <cell r="D2201" t="str">
            <v>21445</v>
          </cell>
          <cell r="E2201" t="str">
            <v>Walpole Fleet</v>
          </cell>
          <cell r="F2201" t="str">
            <v>Mat Mgmt-Trans</v>
          </cell>
          <cell r="G2201" t="str">
            <v>Walpole Fleet</v>
          </cell>
          <cell r="H2201" t="str">
            <v>120</v>
          </cell>
          <cell r="I2201" t="str">
            <v>BT</v>
          </cell>
          <cell r="J2201">
            <v>54438.58</v>
          </cell>
        </row>
        <row r="2202">
          <cell r="A2202" t="str">
            <v>CAP</v>
          </cell>
          <cell r="B2202" t="str">
            <v>Elliott Jr, James F</v>
          </cell>
          <cell r="C2202">
            <v>21445</v>
          </cell>
          <cell r="D2202" t="str">
            <v>21445</v>
          </cell>
          <cell r="E2202" t="str">
            <v>Walpole Fleet</v>
          </cell>
          <cell r="F2202" t="str">
            <v>Mat Mgmt-Trans</v>
          </cell>
          <cell r="G2202" t="str">
            <v>Walpole Fleet</v>
          </cell>
          <cell r="H2202" t="str">
            <v>120</v>
          </cell>
          <cell r="I2202" t="str">
            <v>CI</v>
          </cell>
          <cell r="L2202">
            <v>22641.119999999999</v>
          </cell>
        </row>
        <row r="2203">
          <cell r="A2203" t="str">
            <v>O&amp;M</v>
          </cell>
          <cell r="B2203" t="str">
            <v>Elliott Jr, James F</v>
          </cell>
          <cell r="C2203">
            <v>21445</v>
          </cell>
          <cell r="D2203" t="str">
            <v>21445</v>
          </cell>
          <cell r="E2203" t="str">
            <v>Walpole Fleet</v>
          </cell>
          <cell r="F2203" t="str">
            <v>Mat Mgmt-Trans</v>
          </cell>
          <cell r="G2203" t="str">
            <v>Walpole Fleet</v>
          </cell>
          <cell r="H2203" t="str">
            <v>120</v>
          </cell>
          <cell r="I2203" t="str">
            <v>IT</v>
          </cell>
          <cell r="J2203">
            <v>15788.73</v>
          </cell>
          <cell r="L2203">
            <v>33.770000000000003</v>
          </cell>
        </row>
        <row r="2204">
          <cell r="A2204" t="str">
            <v>O&amp;M</v>
          </cell>
          <cell r="B2204" t="str">
            <v>Elliott Jr, James F</v>
          </cell>
          <cell r="C2204">
            <v>21445</v>
          </cell>
          <cell r="D2204" t="str">
            <v>21445</v>
          </cell>
          <cell r="E2204" t="str">
            <v>Walpole Fleet</v>
          </cell>
          <cell r="F2204" t="str">
            <v>Mat Mgmt-Trans</v>
          </cell>
          <cell r="G2204" t="str">
            <v>Walpole Fleet</v>
          </cell>
          <cell r="H2204" t="str">
            <v>120</v>
          </cell>
          <cell r="I2204" t="str">
            <v>LT</v>
          </cell>
          <cell r="J2204">
            <v>160811.67000000001</v>
          </cell>
          <cell r="M2204">
            <v>275.2</v>
          </cell>
        </row>
        <row r="2205">
          <cell r="A2205" t="str">
            <v>O&amp;M</v>
          </cell>
          <cell r="B2205" t="str">
            <v>Elliott Jr, James F</v>
          </cell>
          <cell r="C2205">
            <v>21445</v>
          </cell>
          <cell r="D2205" t="str">
            <v>21445</v>
          </cell>
          <cell r="E2205" t="str">
            <v>Walpole Fleet</v>
          </cell>
          <cell r="F2205" t="str">
            <v>Mat Mgmt-Trans</v>
          </cell>
          <cell r="G2205" t="str">
            <v>Walpole Fleet</v>
          </cell>
          <cell r="H2205" t="str">
            <v>120</v>
          </cell>
          <cell r="I2205" t="str">
            <v>MT</v>
          </cell>
          <cell r="L2205">
            <v>376.25</v>
          </cell>
          <cell r="M2205">
            <v>799.67</v>
          </cell>
        </row>
        <row r="2206">
          <cell r="A2206" t="str">
            <v>O&amp;M</v>
          </cell>
          <cell r="B2206" t="str">
            <v>Elliott Jr, James F</v>
          </cell>
          <cell r="C2206">
            <v>21445</v>
          </cell>
          <cell r="D2206" t="str">
            <v>21445</v>
          </cell>
          <cell r="E2206" t="str">
            <v>Walpole Fleet</v>
          </cell>
          <cell r="F2206" t="str">
            <v>Mat Mgmt-Trans</v>
          </cell>
          <cell r="G2206" t="str">
            <v>Walpole Fleet</v>
          </cell>
          <cell r="H2206" t="str">
            <v>120</v>
          </cell>
          <cell r="I2206" t="str">
            <v>OT</v>
          </cell>
          <cell r="J2206">
            <v>198.09</v>
          </cell>
        </row>
        <row r="2207">
          <cell r="A2207" t="str">
            <v>O&amp;M</v>
          </cell>
          <cell r="B2207" t="str">
            <v>Elliott Jr, James F</v>
          </cell>
          <cell r="C2207">
            <v>21445</v>
          </cell>
          <cell r="D2207" t="str">
            <v>21445</v>
          </cell>
          <cell r="E2207" t="str">
            <v>Walpole Fleet</v>
          </cell>
          <cell r="F2207" t="str">
            <v>Mat Mgmt-Trans</v>
          </cell>
          <cell r="G2207" t="str">
            <v>Walpole Fleet</v>
          </cell>
          <cell r="H2207" t="str">
            <v>120</v>
          </cell>
          <cell r="I2207" t="str">
            <v>TT</v>
          </cell>
          <cell r="J2207">
            <v>35151.629999999997</v>
          </cell>
          <cell r="K2207">
            <v>128.69</v>
          </cell>
        </row>
        <row r="2208">
          <cell r="A2208" t="str">
            <v>O&amp;M</v>
          </cell>
          <cell r="B2208" t="str">
            <v>Anastasia, Donald</v>
          </cell>
          <cell r="C2208">
            <v>21450</v>
          </cell>
          <cell r="D2208" t="str">
            <v>21450</v>
          </cell>
          <cell r="E2208" t="str">
            <v>Walpole Facilities</v>
          </cell>
          <cell r="F2208" t="str">
            <v>CFO</v>
          </cell>
          <cell r="G2208" t="str">
            <v>Walpole Facilities</v>
          </cell>
          <cell r="H2208" t="str">
            <v>120</v>
          </cell>
          <cell r="I2208" t="str">
            <v>BT</v>
          </cell>
          <cell r="J2208">
            <v>38151.11</v>
          </cell>
          <cell r="K2208">
            <v>2276.8200000000002</v>
          </cell>
          <cell r="L2208">
            <v>1427.21</v>
          </cell>
        </row>
        <row r="2209">
          <cell r="A2209" t="str">
            <v>CAP</v>
          </cell>
          <cell r="B2209" t="str">
            <v>Anastasia, Donald</v>
          </cell>
          <cell r="C2209">
            <v>21450</v>
          </cell>
          <cell r="D2209" t="str">
            <v>21450</v>
          </cell>
          <cell r="E2209" t="str">
            <v>Walpole Facilities</v>
          </cell>
          <cell r="F2209" t="str">
            <v>CFO</v>
          </cell>
          <cell r="G2209" t="str">
            <v>Walpole Facilities</v>
          </cell>
          <cell r="H2209" t="str">
            <v>120</v>
          </cell>
          <cell r="I2209" t="str">
            <v>CI</v>
          </cell>
          <cell r="J2209">
            <v>12375</v>
          </cell>
          <cell r="K2209">
            <v>26790</v>
          </cell>
          <cell r="L2209">
            <v>206063.2</v>
          </cell>
        </row>
        <row r="2210">
          <cell r="A2210" t="str">
            <v>CAP</v>
          </cell>
          <cell r="B2210" t="str">
            <v>Anastasia, Donald</v>
          </cell>
          <cell r="C2210">
            <v>21450</v>
          </cell>
          <cell r="D2210" t="str">
            <v>21450</v>
          </cell>
          <cell r="E2210" t="str">
            <v>Walpole Facilities</v>
          </cell>
          <cell r="F2210" t="str">
            <v>CFO</v>
          </cell>
          <cell r="G2210" t="str">
            <v>Walpole Facilities</v>
          </cell>
          <cell r="H2210" t="str">
            <v>120</v>
          </cell>
          <cell r="I2210" t="str">
            <v>CM</v>
          </cell>
        </row>
        <row r="2211">
          <cell r="A2211" t="str">
            <v>CAP</v>
          </cell>
          <cell r="B2211" t="str">
            <v>Anastasia, Donald</v>
          </cell>
          <cell r="C2211">
            <v>21450</v>
          </cell>
          <cell r="D2211" t="str">
            <v>21450</v>
          </cell>
          <cell r="E2211" t="str">
            <v>Walpole Facilities</v>
          </cell>
          <cell r="F2211" t="str">
            <v>CFO</v>
          </cell>
          <cell r="G2211" t="str">
            <v>Walpole Facilities</v>
          </cell>
          <cell r="H2211" t="str">
            <v>120</v>
          </cell>
          <cell r="I2211" t="str">
            <v>CT</v>
          </cell>
          <cell r="L2211">
            <v>734.2</v>
          </cell>
        </row>
        <row r="2212">
          <cell r="A2212" t="str">
            <v>O&amp;M</v>
          </cell>
          <cell r="B2212" t="str">
            <v>Anastasia, Donald</v>
          </cell>
          <cell r="C2212">
            <v>21450</v>
          </cell>
          <cell r="D2212" t="str">
            <v>21450</v>
          </cell>
          <cell r="E2212" t="str">
            <v>Walpole Facilities</v>
          </cell>
          <cell r="F2212" t="str">
            <v>CFO</v>
          </cell>
          <cell r="G2212" t="str">
            <v>Walpole Facilities</v>
          </cell>
          <cell r="H2212" t="str">
            <v>120</v>
          </cell>
          <cell r="I2212" t="str">
            <v>IT</v>
          </cell>
          <cell r="J2212">
            <v>34047.32</v>
          </cell>
          <cell r="K2212">
            <v>5679.51</v>
          </cell>
          <cell r="L2212">
            <v>2710.94</v>
          </cell>
        </row>
        <row r="2213">
          <cell r="A2213" t="str">
            <v>O&amp;M</v>
          </cell>
          <cell r="B2213" t="str">
            <v>Anastasia, Donald</v>
          </cell>
          <cell r="C2213">
            <v>21450</v>
          </cell>
          <cell r="D2213" t="str">
            <v>21450</v>
          </cell>
          <cell r="E2213" t="str">
            <v>Walpole Facilities</v>
          </cell>
          <cell r="F2213" t="str">
            <v>CFO</v>
          </cell>
          <cell r="G2213" t="str">
            <v>Walpole Facilities</v>
          </cell>
          <cell r="H2213" t="str">
            <v>120</v>
          </cell>
          <cell r="I2213" t="str">
            <v>LT</v>
          </cell>
          <cell r="J2213">
            <v>109750.05</v>
          </cell>
          <cell r="K2213">
            <v>6558.21</v>
          </cell>
          <cell r="L2213">
            <v>4077.84</v>
          </cell>
        </row>
        <row r="2214">
          <cell r="A2214" t="str">
            <v>O&amp;M</v>
          </cell>
          <cell r="B2214" t="str">
            <v>Anastasia, Donald</v>
          </cell>
          <cell r="C2214">
            <v>21450</v>
          </cell>
          <cell r="D2214" t="str">
            <v>21450</v>
          </cell>
          <cell r="E2214" t="str">
            <v>Walpole Facilities</v>
          </cell>
          <cell r="F2214" t="str">
            <v>CFO</v>
          </cell>
          <cell r="G2214" t="str">
            <v>Walpole Facilities</v>
          </cell>
          <cell r="H2214" t="str">
            <v>120</v>
          </cell>
          <cell r="I2214" t="str">
            <v>MT</v>
          </cell>
          <cell r="K2214">
            <v>1377.49</v>
          </cell>
          <cell r="L2214">
            <v>3845.28</v>
          </cell>
          <cell r="M2214">
            <v>68628.479999999996</v>
          </cell>
        </row>
        <row r="2215">
          <cell r="A2215" t="str">
            <v>O&amp;M</v>
          </cell>
          <cell r="B2215" t="str">
            <v>Anastasia, Donald</v>
          </cell>
          <cell r="C2215">
            <v>21450</v>
          </cell>
          <cell r="D2215" t="str">
            <v>21450</v>
          </cell>
          <cell r="E2215" t="str">
            <v>Walpole Facilities</v>
          </cell>
          <cell r="F2215" t="str">
            <v>CFO</v>
          </cell>
          <cell r="G2215" t="str">
            <v>Walpole Facilities</v>
          </cell>
          <cell r="H2215" t="str">
            <v>120</v>
          </cell>
          <cell r="I2215" t="str">
            <v>OT</v>
          </cell>
          <cell r="J2215">
            <v>31506.94</v>
          </cell>
          <cell r="K2215">
            <v>12831.76</v>
          </cell>
          <cell r="L2215">
            <v>11582.97</v>
          </cell>
        </row>
        <row r="2216">
          <cell r="A2216" t="str">
            <v>O&amp;M</v>
          </cell>
          <cell r="B2216" t="str">
            <v>Anastasia, Donald</v>
          </cell>
          <cell r="C2216">
            <v>21450</v>
          </cell>
          <cell r="D2216" t="str">
            <v>21450</v>
          </cell>
          <cell r="E2216" t="str">
            <v>Walpole Facilities</v>
          </cell>
          <cell r="F2216" t="str">
            <v>CFO</v>
          </cell>
          <cell r="G2216" t="str">
            <v>Walpole Facilities</v>
          </cell>
          <cell r="H2216" t="str">
            <v>120</v>
          </cell>
          <cell r="I2216" t="str">
            <v>TT</v>
          </cell>
          <cell r="J2216">
            <v>17310.169999999998</v>
          </cell>
          <cell r="K2216">
            <v>690.33</v>
          </cell>
          <cell r="L2216">
            <v>532.16</v>
          </cell>
          <cell r="M2216">
            <v>599.09</v>
          </cell>
        </row>
        <row r="2217">
          <cell r="A2217" t="str">
            <v>O&amp;M</v>
          </cell>
          <cell r="B2217" t="str">
            <v>Rotty, Paul L</v>
          </cell>
          <cell r="C2217">
            <v>21455</v>
          </cell>
          <cell r="D2217" t="str">
            <v>21455</v>
          </cell>
          <cell r="E2217" t="str">
            <v>Walpole Warehouse and Distribution</v>
          </cell>
          <cell r="F2217" t="str">
            <v>Mat Mgmt-Trans</v>
          </cell>
          <cell r="G2217" t="str">
            <v>Walpole Warehouse and Distribution</v>
          </cell>
          <cell r="H2217" t="str">
            <v>120</v>
          </cell>
          <cell r="I2217" t="str">
            <v>BT</v>
          </cell>
          <cell r="J2217">
            <v>58513.73</v>
          </cell>
          <cell r="K2217">
            <v>1367.66</v>
          </cell>
          <cell r="M2217">
            <v>89972.07</v>
          </cell>
        </row>
        <row r="2218">
          <cell r="A2218" t="str">
            <v>O&amp;M</v>
          </cell>
          <cell r="B2218" t="str">
            <v>Rotty, Paul L</v>
          </cell>
          <cell r="C2218">
            <v>21455</v>
          </cell>
          <cell r="D2218" t="str">
            <v>21455</v>
          </cell>
          <cell r="E2218" t="str">
            <v>Walpole Warehouse and Distribution</v>
          </cell>
          <cell r="F2218" t="str">
            <v>Mat Mgmt-Trans</v>
          </cell>
          <cell r="G2218" t="str">
            <v>Walpole Warehouse and Distribution</v>
          </cell>
          <cell r="H2218" t="str">
            <v>120</v>
          </cell>
          <cell r="I2218" t="str">
            <v>IT</v>
          </cell>
          <cell r="J2218">
            <v>962.59</v>
          </cell>
          <cell r="K2218">
            <v>318.54000000000002</v>
          </cell>
          <cell r="L2218">
            <v>3268.75</v>
          </cell>
        </row>
        <row r="2219">
          <cell r="A2219" t="str">
            <v>O&amp;M</v>
          </cell>
          <cell r="B2219" t="str">
            <v>Rotty, Paul L</v>
          </cell>
          <cell r="C2219">
            <v>21455</v>
          </cell>
          <cell r="D2219" t="str">
            <v>21455</v>
          </cell>
          <cell r="E2219" t="str">
            <v>Walpole Warehouse and Distribution</v>
          </cell>
          <cell r="F2219" t="str">
            <v>Mat Mgmt-Trans</v>
          </cell>
          <cell r="G2219" t="str">
            <v>Walpole Warehouse and Distribution</v>
          </cell>
          <cell r="H2219" t="str">
            <v>120</v>
          </cell>
          <cell r="I2219" t="str">
            <v>LT</v>
          </cell>
          <cell r="J2219">
            <v>167102.39000000001</v>
          </cell>
          <cell r="K2219">
            <v>3900.73</v>
          </cell>
        </row>
        <row r="2220">
          <cell r="A2220" t="str">
            <v>O&amp;M</v>
          </cell>
          <cell r="B2220" t="str">
            <v>Rotty, Paul L</v>
          </cell>
          <cell r="C2220">
            <v>21455</v>
          </cell>
          <cell r="D2220" t="str">
            <v>21455</v>
          </cell>
          <cell r="E2220" t="str">
            <v>Walpole Warehouse and Distribution</v>
          </cell>
          <cell r="F2220" t="str">
            <v>Mat Mgmt-Trans</v>
          </cell>
          <cell r="G2220" t="str">
            <v>Walpole Warehouse and Distribution</v>
          </cell>
          <cell r="H2220" t="str">
            <v>120</v>
          </cell>
          <cell r="I2220" t="str">
            <v>MT</v>
          </cell>
          <cell r="J2220">
            <v>0</v>
          </cell>
          <cell r="K2220">
            <v>-21053.67</v>
          </cell>
          <cell r="L2220">
            <v>0</v>
          </cell>
        </row>
        <row r="2221">
          <cell r="A2221" t="str">
            <v>O&amp;M</v>
          </cell>
          <cell r="B2221" t="str">
            <v>Rotty, Paul L</v>
          </cell>
          <cell r="C2221">
            <v>21455</v>
          </cell>
          <cell r="D2221" t="str">
            <v>21455</v>
          </cell>
          <cell r="E2221" t="str">
            <v>Walpole Warehouse and Distribution</v>
          </cell>
          <cell r="F2221" t="str">
            <v>Mat Mgmt-Trans</v>
          </cell>
          <cell r="G2221" t="str">
            <v>Walpole Warehouse and Distribution</v>
          </cell>
          <cell r="H2221" t="str">
            <v>120</v>
          </cell>
          <cell r="I2221" t="str">
            <v>OT</v>
          </cell>
          <cell r="J2221">
            <v>11577.93</v>
          </cell>
          <cell r="K2221">
            <v>143.69</v>
          </cell>
          <cell r="M2221">
            <v>0</v>
          </cell>
        </row>
        <row r="2222">
          <cell r="A2222" t="str">
            <v>O&amp;M</v>
          </cell>
          <cell r="B2222" t="str">
            <v>Rotty, Paul L</v>
          </cell>
          <cell r="C2222">
            <v>21455</v>
          </cell>
          <cell r="D2222" t="str">
            <v>21455</v>
          </cell>
          <cell r="E2222" t="str">
            <v>Walpole Warehouse and Distribution</v>
          </cell>
          <cell r="F2222" t="str">
            <v>Mat Mgmt-Trans</v>
          </cell>
          <cell r="G2222" t="str">
            <v>Walpole Warehouse and Distribution</v>
          </cell>
          <cell r="H2222" t="str">
            <v>120</v>
          </cell>
          <cell r="I2222" t="str">
            <v>TT</v>
          </cell>
          <cell r="J2222">
            <v>11380.93</v>
          </cell>
          <cell r="K2222">
            <v>602.82000000000005</v>
          </cell>
        </row>
        <row r="2223">
          <cell r="A2223" t="str">
            <v>CAP</v>
          </cell>
          <cell r="B2223" t="str">
            <v>Anastasia, Donald</v>
          </cell>
          <cell r="C2223">
            <v>21456</v>
          </cell>
          <cell r="D2223" t="str">
            <v>21456</v>
          </cell>
          <cell r="E2223" t="str">
            <v>Facilities Substations</v>
          </cell>
          <cell r="F2223" t="str">
            <v>CFO</v>
          </cell>
          <cell r="G2223" t="str">
            <v>Facilities Substations</v>
          </cell>
          <cell r="H2223" t="str">
            <v>120</v>
          </cell>
          <cell r="I2223" t="str">
            <v>CI</v>
          </cell>
        </row>
        <row r="2224">
          <cell r="A2224" t="str">
            <v>O&amp;M</v>
          </cell>
          <cell r="B2224" t="str">
            <v>Anastasia, Donald</v>
          </cell>
          <cell r="C2224">
            <v>21456</v>
          </cell>
          <cell r="D2224" t="str">
            <v>21456</v>
          </cell>
          <cell r="E2224" t="str">
            <v>Facilities Substations</v>
          </cell>
          <cell r="F2224" t="str">
            <v>CFO</v>
          </cell>
          <cell r="G2224" t="str">
            <v>Facilities Substations</v>
          </cell>
          <cell r="H2224" t="str">
            <v>120</v>
          </cell>
          <cell r="I2224" t="str">
            <v>IT</v>
          </cell>
          <cell r="L2224">
            <v>3324.5</v>
          </cell>
        </row>
        <row r="2225">
          <cell r="A2225" t="str">
            <v>O&amp;M</v>
          </cell>
          <cell r="B2225" t="str">
            <v>Rotty, Paul L</v>
          </cell>
          <cell r="C2225">
            <v>21460</v>
          </cell>
          <cell r="D2225" t="str">
            <v>21460</v>
          </cell>
          <cell r="E2225" t="str">
            <v>Mass Ave Trucking Warehouse and Distribution</v>
          </cell>
          <cell r="F2225" t="str">
            <v>Mat Mgmt-Trans</v>
          </cell>
          <cell r="G2225" t="str">
            <v>Mass Ave Trucking Warehouse and Distribution</v>
          </cell>
          <cell r="H2225" t="str">
            <v>120</v>
          </cell>
          <cell r="I2225" t="str">
            <v>BT</v>
          </cell>
          <cell r="J2225">
            <v>221986.03</v>
          </cell>
          <cell r="K2225">
            <v>1207.5899999999999</v>
          </cell>
          <cell r="M2225">
            <v>4871.4799999999996</v>
          </cell>
        </row>
        <row r="2226">
          <cell r="A2226" t="str">
            <v>O&amp;M</v>
          </cell>
          <cell r="B2226" t="str">
            <v>Rotty, Paul L</v>
          </cell>
          <cell r="C2226">
            <v>21460</v>
          </cell>
          <cell r="D2226" t="str">
            <v>21460</v>
          </cell>
          <cell r="E2226" t="str">
            <v>Mass Ave Trucking Warehouse and Distribution</v>
          </cell>
          <cell r="F2226" t="str">
            <v>Mat Mgmt-Trans</v>
          </cell>
          <cell r="G2226" t="str">
            <v>Mass Ave Trucking Warehouse and Distribution</v>
          </cell>
          <cell r="H2226" t="str">
            <v>120</v>
          </cell>
          <cell r="I2226" t="str">
            <v>IT</v>
          </cell>
          <cell r="J2226">
            <v>4714.2299999999996</v>
          </cell>
          <cell r="K2226">
            <v>146.54</v>
          </cell>
          <cell r="L2226">
            <v>-1.7</v>
          </cell>
        </row>
        <row r="2227">
          <cell r="A2227" t="str">
            <v>O&amp;M</v>
          </cell>
          <cell r="B2227" t="str">
            <v>Rotty, Paul L</v>
          </cell>
          <cell r="C2227">
            <v>21460</v>
          </cell>
          <cell r="D2227" t="str">
            <v>21460</v>
          </cell>
          <cell r="E2227" t="str">
            <v>Mass Ave Trucking Warehouse and Distribution</v>
          </cell>
          <cell r="F2227" t="str">
            <v>Mat Mgmt-Trans</v>
          </cell>
          <cell r="G2227" t="str">
            <v>Mass Ave Trucking Warehouse and Distribution</v>
          </cell>
          <cell r="H2227" t="str">
            <v>120</v>
          </cell>
          <cell r="I2227" t="str">
            <v>LT</v>
          </cell>
          <cell r="J2227">
            <v>606826.34</v>
          </cell>
          <cell r="K2227">
            <v>3686.73</v>
          </cell>
        </row>
        <row r="2228">
          <cell r="A2228" t="str">
            <v>O&amp;M</v>
          </cell>
          <cell r="B2228" t="str">
            <v>Rotty, Paul L</v>
          </cell>
          <cell r="C2228">
            <v>21460</v>
          </cell>
          <cell r="D2228" t="str">
            <v>21460</v>
          </cell>
          <cell r="E2228" t="str">
            <v>Mass Ave Trucking Warehouse and Distribution</v>
          </cell>
          <cell r="F2228" t="str">
            <v>Mat Mgmt-Trans</v>
          </cell>
          <cell r="G2228" t="str">
            <v>Mass Ave Trucking Warehouse and Distribution</v>
          </cell>
          <cell r="H2228" t="str">
            <v>120</v>
          </cell>
          <cell r="I2228" t="str">
            <v>MT</v>
          </cell>
          <cell r="J2228">
            <v>-440.52</v>
          </cell>
          <cell r="K2228">
            <v>745.27</v>
          </cell>
          <cell r="L2228">
            <v>2162.86</v>
          </cell>
          <cell r="M2228">
            <v>2700.15</v>
          </cell>
        </row>
        <row r="2229">
          <cell r="A2229" t="str">
            <v>O&amp;M</v>
          </cell>
          <cell r="B2229" t="str">
            <v>Rotty, Paul L</v>
          </cell>
          <cell r="C2229">
            <v>21460</v>
          </cell>
          <cell r="D2229" t="str">
            <v>21460</v>
          </cell>
          <cell r="E2229" t="str">
            <v>Mass Ave Trucking Warehouse and Distribution</v>
          </cell>
          <cell r="F2229" t="str">
            <v>Mat Mgmt-Trans</v>
          </cell>
          <cell r="G2229" t="str">
            <v>Mass Ave Trucking Warehouse and Distribution</v>
          </cell>
          <cell r="H2229" t="str">
            <v>120</v>
          </cell>
          <cell r="I2229" t="str">
            <v>OT</v>
          </cell>
          <cell r="J2229">
            <v>10421.83</v>
          </cell>
          <cell r="K2229">
            <v>115</v>
          </cell>
          <cell r="L2229">
            <v>30</v>
          </cell>
        </row>
        <row r="2230">
          <cell r="A2230" t="str">
            <v>O&amp;M</v>
          </cell>
          <cell r="B2230" t="str">
            <v>Rotty, Paul L</v>
          </cell>
          <cell r="C2230">
            <v>21460</v>
          </cell>
          <cell r="D2230" t="str">
            <v>21460</v>
          </cell>
          <cell r="E2230" t="str">
            <v>Mass Ave Trucking Warehouse and Distribution</v>
          </cell>
          <cell r="F2230" t="str">
            <v>Mat Mgmt-Trans</v>
          </cell>
          <cell r="G2230" t="str">
            <v>Mass Ave Trucking Warehouse and Distribution</v>
          </cell>
          <cell r="H2230" t="str">
            <v>120</v>
          </cell>
          <cell r="I2230" t="str">
            <v>TT</v>
          </cell>
          <cell r="J2230">
            <v>98076.34</v>
          </cell>
          <cell r="K2230">
            <v>1867.07</v>
          </cell>
        </row>
        <row r="2231">
          <cell r="A2231" t="str">
            <v>O&amp;M</v>
          </cell>
          <cell r="B2231" t="str">
            <v>Elliott Jr, James F</v>
          </cell>
          <cell r="C2231">
            <v>21465</v>
          </cell>
          <cell r="D2231" t="str">
            <v>21465</v>
          </cell>
          <cell r="E2231" t="str">
            <v>Fleet Services Admin</v>
          </cell>
          <cell r="F2231" t="str">
            <v>Mat Mgmt-Trans</v>
          </cell>
          <cell r="G2231" t="str">
            <v>Fleet Services Admin</v>
          </cell>
          <cell r="H2231" t="str">
            <v>120</v>
          </cell>
          <cell r="I2231" t="str">
            <v>BT</v>
          </cell>
          <cell r="J2231">
            <v>22403.89</v>
          </cell>
        </row>
        <row r="2232">
          <cell r="A2232" t="str">
            <v>O&amp;M</v>
          </cell>
          <cell r="B2232" t="str">
            <v>Elliott Jr, James F</v>
          </cell>
          <cell r="C2232">
            <v>21465</v>
          </cell>
          <cell r="D2232" t="str">
            <v>21465</v>
          </cell>
          <cell r="E2232" t="str">
            <v>Fleet Services Admin</v>
          </cell>
          <cell r="F2232" t="str">
            <v>Mat Mgmt-Trans</v>
          </cell>
          <cell r="G2232" t="str">
            <v>Fleet Services Admin</v>
          </cell>
          <cell r="H2232" t="str">
            <v>120</v>
          </cell>
          <cell r="I2232" t="str">
            <v>IT</v>
          </cell>
          <cell r="J2232">
            <v>2603.61</v>
          </cell>
          <cell r="K2232">
            <v>16806</v>
          </cell>
        </row>
        <row r="2233">
          <cell r="A2233" t="str">
            <v>O&amp;M</v>
          </cell>
          <cell r="B2233" t="str">
            <v>Elliott Jr, James F</v>
          </cell>
          <cell r="C2233">
            <v>21465</v>
          </cell>
          <cell r="D2233" t="str">
            <v>21465</v>
          </cell>
          <cell r="E2233" t="str">
            <v>Fleet Services Admin</v>
          </cell>
          <cell r="F2233" t="str">
            <v>Mat Mgmt-Trans</v>
          </cell>
          <cell r="G2233" t="str">
            <v>Fleet Services Admin</v>
          </cell>
          <cell r="H2233" t="str">
            <v>120</v>
          </cell>
          <cell r="I2233" t="str">
            <v>LT</v>
          </cell>
          <cell r="J2233">
            <v>64076.82</v>
          </cell>
          <cell r="L2233">
            <v>333.94</v>
          </cell>
          <cell r="M2233">
            <v>164.76</v>
          </cell>
        </row>
        <row r="2234">
          <cell r="A2234" t="str">
            <v>O&amp;M</v>
          </cell>
          <cell r="B2234" t="str">
            <v>Elliott Jr, James F</v>
          </cell>
          <cell r="C2234">
            <v>21465</v>
          </cell>
          <cell r="D2234" t="str">
            <v>21465</v>
          </cell>
          <cell r="E2234" t="str">
            <v>Fleet Services Admin</v>
          </cell>
          <cell r="F2234" t="str">
            <v>Mat Mgmt-Trans</v>
          </cell>
          <cell r="G2234" t="str">
            <v>Fleet Services Admin</v>
          </cell>
          <cell r="H2234" t="str">
            <v>120</v>
          </cell>
          <cell r="I2234" t="str">
            <v>MT</v>
          </cell>
          <cell r="J2234">
            <v>384</v>
          </cell>
          <cell r="M2234">
            <v>504</v>
          </cell>
        </row>
        <row r="2235">
          <cell r="A2235" t="str">
            <v>O&amp;M</v>
          </cell>
          <cell r="B2235" t="str">
            <v>Elliott Jr, James F</v>
          </cell>
          <cell r="C2235">
            <v>21465</v>
          </cell>
          <cell r="D2235" t="str">
            <v>21465</v>
          </cell>
          <cell r="E2235" t="str">
            <v>Fleet Services Admin</v>
          </cell>
          <cell r="F2235" t="str">
            <v>Mat Mgmt-Trans</v>
          </cell>
          <cell r="G2235" t="str">
            <v>Fleet Services Admin</v>
          </cell>
          <cell r="H2235" t="str">
            <v>120</v>
          </cell>
          <cell r="I2235" t="str">
            <v>OT</v>
          </cell>
          <cell r="J2235">
            <v>5643.74</v>
          </cell>
          <cell r="K2235">
            <v>261606.55</v>
          </cell>
          <cell r="L2235">
            <v>91493.7</v>
          </cell>
          <cell r="M2235">
            <v>184.21</v>
          </cell>
        </row>
        <row r="2236">
          <cell r="A2236" t="str">
            <v>O&amp;M</v>
          </cell>
          <cell r="B2236" t="str">
            <v>Elliott Jr, James F</v>
          </cell>
          <cell r="C2236">
            <v>21465</v>
          </cell>
          <cell r="D2236" t="str">
            <v>21465</v>
          </cell>
          <cell r="E2236" t="str">
            <v>Fleet Services Admin</v>
          </cell>
          <cell r="F2236" t="str">
            <v>Mat Mgmt-Trans</v>
          </cell>
          <cell r="G2236" t="str">
            <v>Fleet Services Admin</v>
          </cell>
          <cell r="H2236" t="str">
            <v>120</v>
          </cell>
          <cell r="I2236" t="str">
            <v>TT</v>
          </cell>
          <cell r="J2236">
            <v>9335.52</v>
          </cell>
          <cell r="K2236">
            <v>0</v>
          </cell>
          <cell r="M2236">
            <v>677.04</v>
          </cell>
        </row>
        <row r="2237">
          <cell r="A2237" t="str">
            <v>O&amp;M</v>
          </cell>
          <cell r="B2237" t="str">
            <v>Elliott Jr, James F</v>
          </cell>
          <cell r="C2237">
            <v>21470</v>
          </cell>
          <cell r="D2237" t="str">
            <v>21470</v>
          </cell>
          <cell r="E2237" t="str">
            <v>Mass Ave Fleet</v>
          </cell>
          <cell r="F2237" t="str">
            <v>Mat Mgmt-Trans</v>
          </cell>
          <cell r="G2237" t="str">
            <v>Mass Ave Fleet</v>
          </cell>
          <cell r="H2237" t="str">
            <v>120</v>
          </cell>
          <cell r="I2237" t="str">
            <v>BT</v>
          </cell>
          <cell r="J2237">
            <v>616801.5</v>
          </cell>
          <cell r="K2237">
            <v>16201.43</v>
          </cell>
          <cell r="L2237">
            <v>1095.4000000000001</v>
          </cell>
          <cell r="M2237">
            <v>9918.32</v>
          </cell>
        </row>
        <row r="2238">
          <cell r="A2238" t="str">
            <v>CAP</v>
          </cell>
          <cell r="B2238" t="str">
            <v>Elliott Jr, James F</v>
          </cell>
          <cell r="C2238">
            <v>21470</v>
          </cell>
          <cell r="D2238" t="str">
            <v>21470</v>
          </cell>
          <cell r="E2238" t="str">
            <v>Mass Ave Fleet</v>
          </cell>
          <cell r="F2238" t="str">
            <v>Mat Mgmt-Trans</v>
          </cell>
          <cell r="G2238" t="str">
            <v>Mass Ave Fleet</v>
          </cell>
          <cell r="H2238" t="str">
            <v>120</v>
          </cell>
          <cell r="I2238" t="str">
            <v>CI</v>
          </cell>
          <cell r="L2238">
            <v>22641.119999999999</v>
          </cell>
        </row>
        <row r="2239">
          <cell r="A2239" t="str">
            <v>O&amp;M</v>
          </cell>
          <cell r="B2239" t="str">
            <v>Elliott Jr, James F</v>
          </cell>
          <cell r="C2239">
            <v>21470</v>
          </cell>
          <cell r="D2239" t="str">
            <v>21470</v>
          </cell>
          <cell r="E2239" t="str">
            <v>Mass Ave Fleet</v>
          </cell>
          <cell r="F2239" t="str">
            <v>Mat Mgmt-Trans</v>
          </cell>
          <cell r="G2239" t="str">
            <v>Mass Ave Fleet</v>
          </cell>
          <cell r="H2239" t="str">
            <v>120</v>
          </cell>
          <cell r="I2239" t="str">
            <v>IT</v>
          </cell>
          <cell r="J2239">
            <v>1866112.74</v>
          </cell>
          <cell r="K2239">
            <v>99610.47</v>
          </cell>
          <cell r="L2239">
            <v>5711.04</v>
          </cell>
        </row>
        <row r="2240">
          <cell r="A2240" t="str">
            <v>O&amp;M</v>
          </cell>
          <cell r="B2240" t="str">
            <v>Elliott Jr, James F</v>
          </cell>
          <cell r="C2240">
            <v>21470</v>
          </cell>
          <cell r="D2240" t="str">
            <v>21470</v>
          </cell>
          <cell r="E2240" t="str">
            <v>Mass Ave Fleet</v>
          </cell>
          <cell r="F2240" t="str">
            <v>Mat Mgmt-Trans</v>
          </cell>
          <cell r="G2240" t="str">
            <v>Mass Ave Fleet</v>
          </cell>
          <cell r="H2240" t="str">
            <v>120</v>
          </cell>
          <cell r="I2240" t="str">
            <v>LT</v>
          </cell>
          <cell r="J2240">
            <v>1769800.02</v>
          </cell>
          <cell r="K2240">
            <v>46666.9</v>
          </cell>
          <cell r="L2240">
            <v>3020.07</v>
          </cell>
          <cell r="M2240">
            <v>0</v>
          </cell>
        </row>
        <row r="2241">
          <cell r="A2241" t="str">
            <v>O&amp;M</v>
          </cell>
          <cell r="B2241" t="str">
            <v>Elliott Jr, James F</v>
          </cell>
          <cell r="C2241">
            <v>21470</v>
          </cell>
          <cell r="D2241" t="str">
            <v>21470</v>
          </cell>
          <cell r="E2241" t="str">
            <v>Mass Ave Fleet</v>
          </cell>
          <cell r="F2241" t="str">
            <v>Mat Mgmt-Trans</v>
          </cell>
          <cell r="G2241" t="str">
            <v>Mass Ave Fleet</v>
          </cell>
          <cell r="H2241" t="str">
            <v>120</v>
          </cell>
          <cell r="I2241" t="str">
            <v>MT</v>
          </cell>
          <cell r="J2241">
            <v>3452.54</v>
          </cell>
          <cell r="K2241">
            <v>10847.24</v>
          </cell>
          <cell r="L2241">
            <v>7039.37</v>
          </cell>
          <cell r="M2241">
            <v>271.25</v>
          </cell>
        </row>
        <row r="2242">
          <cell r="A2242" t="str">
            <v>O&amp;M</v>
          </cell>
          <cell r="B2242" t="str">
            <v>Elliott Jr, James F</v>
          </cell>
          <cell r="C2242">
            <v>21470</v>
          </cell>
          <cell r="D2242" t="str">
            <v>21470</v>
          </cell>
          <cell r="E2242" t="str">
            <v>Mass Ave Fleet</v>
          </cell>
          <cell r="F2242" t="str">
            <v>Mat Mgmt-Trans</v>
          </cell>
          <cell r="G2242" t="str">
            <v>Mass Ave Fleet</v>
          </cell>
          <cell r="H2242" t="str">
            <v>120</v>
          </cell>
          <cell r="I2242" t="str">
            <v>OT</v>
          </cell>
          <cell r="J2242">
            <v>198536.72</v>
          </cell>
          <cell r="K2242">
            <v>35751.699999999997</v>
          </cell>
          <cell r="L2242">
            <v>24347.66</v>
          </cell>
        </row>
        <row r="2243">
          <cell r="A2243" t="str">
            <v>O&amp;M</v>
          </cell>
          <cell r="B2243" t="str">
            <v>Elliott Jr, James F</v>
          </cell>
          <cell r="C2243">
            <v>21470</v>
          </cell>
          <cell r="D2243" t="str">
            <v>21470</v>
          </cell>
          <cell r="E2243" t="str">
            <v>Mass Ave Fleet</v>
          </cell>
          <cell r="F2243" t="str">
            <v>Mat Mgmt-Trans</v>
          </cell>
          <cell r="G2243" t="str">
            <v>Mass Ave Fleet</v>
          </cell>
          <cell r="H2243" t="str">
            <v>120</v>
          </cell>
          <cell r="I2243" t="str">
            <v>TT</v>
          </cell>
          <cell r="J2243">
            <v>503855.13</v>
          </cell>
          <cell r="K2243">
            <v>2398.0100000000002</v>
          </cell>
          <cell r="L2243">
            <v>29.34</v>
          </cell>
        </row>
        <row r="2244">
          <cell r="A2244" t="str">
            <v>O&amp;M</v>
          </cell>
          <cell r="B2244" t="str">
            <v>Anastasia, Donald</v>
          </cell>
          <cell r="C2244">
            <v>21475</v>
          </cell>
          <cell r="D2244" t="str">
            <v>21475</v>
          </cell>
          <cell r="E2244" t="str">
            <v>Mass Ave Facilities</v>
          </cell>
          <cell r="F2244" t="str">
            <v>CFO</v>
          </cell>
          <cell r="G2244" t="str">
            <v>Mass Ave Facilities</v>
          </cell>
          <cell r="H2244" t="str">
            <v>120</v>
          </cell>
          <cell r="I2244" t="str">
            <v>BT</v>
          </cell>
          <cell r="J2244">
            <v>199057.12</v>
          </cell>
          <cell r="K2244">
            <v>4844.97</v>
          </cell>
          <cell r="L2244">
            <v>8415.27</v>
          </cell>
        </row>
        <row r="2245">
          <cell r="A2245" t="str">
            <v>CAP</v>
          </cell>
          <cell r="B2245" t="str">
            <v>Anastasia, Donald</v>
          </cell>
          <cell r="C2245">
            <v>21475</v>
          </cell>
          <cell r="D2245" t="str">
            <v>21475</v>
          </cell>
          <cell r="E2245" t="str">
            <v>Mass Ave Facilities</v>
          </cell>
          <cell r="F2245" t="str">
            <v>CFO</v>
          </cell>
          <cell r="G2245" t="str">
            <v>Mass Ave Facilities</v>
          </cell>
          <cell r="H2245" t="str">
            <v>120</v>
          </cell>
          <cell r="I2245" t="str">
            <v>CB</v>
          </cell>
          <cell r="L2245">
            <v>105.67</v>
          </cell>
        </row>
        <row r="2246">
          <cell r="A2246" t="str">
            <v>CAP</v>
          </cell>
          <cell r="B2246" t="str">
            <v>Anastasia, Donald</v>
          </cell>
          <cell r="C2246">
            <v>21475</v>
          </cell>
          <cell r="D2246" t="str">
            <v>21475</v>
          </cell>
          <cell r="E2246" t="str">
            <v>Mass Ave Facilities</v>
          </cell>
          <cell r="F2246" t="str">
            <v>CFO</v>
          </cell>
          <cell r="G2246" t="str">
            <v>Mass Ave Facilities</v>
          </cell>
          <cell r="H2246" t="str">
            <v>120</v>
          </cell>
          <cell r="I2246" t="str">
            <v>CI</v>
          </cell>
          <cell r="J2246">
            <v>269722.57</v>
          </cell>
          <cell r="K2246">
            <v>2300813.73</v>
          </cell>
          <cell r="L2246">
            <v>1431517.29</v>
          </cell>
        </row>
        <row r="2247">
          <cell r="A2247" t="str">
            <v>CAP</v>
          </cell>
          <cell r="B2247" t="str">
            <v>Anastasia, Donald</v>
          </cell>
          <cell r="C2247">
            <v>21475</v>
          </cell>
          <cell r="D2247" t="str">
            <v>21475</v>
          </cell>
          <cell r="E2247" t="str">
            <v>Mass Ave Facilities</v>
          </cell>
          <cell r="F2247" t="str">
            <v>CFO</v>
          </cell>
          <cell r="G2247" t="str">
            <v>Mass Ave Facilities</v>
          </cell>
          <cell r="H2247" t="str">
            <v>120</v>
          </cell>
          <cell r="I2247" t="str">
            <v>CL</v>
          </cell>
          <cell r="L2247">
            <v>240.16</v>
          </cell>
        </row>
        <row r="2248">
          <cell r="A2248" t="str">
            <v>CAP</v>
          </cell>
          <cell r="B2248" t="str">
            <v>Anastasia, Donald</v>
          </cell>
          <cell r="C2248">
            <v>21475</v>
          </cell>
          <cell r="D2248" t="str">
            <v>21475</v>
          </cell>
          <cell r="E2248" t="str">
            <v>Mass Ave Facilities</v>
          </cell>
          <cell r="F2248" t="str">
            <v>CFO</v>
          </cell>
          <cell r="G2248" t="str">
            <v>Mass Ave Facilities</v>
          </cell>
          <cell r="H2248" t="str">
            <v>120</v>
          </cell>
          <cell r="I2248" t="str">
            <v>CM</v>
          </cell>
          <cell r="K2248">
            <v>6177.25</v>
          </cell>
          <cell r="L2248">
            <v>17399.21</v>
          </cell>
        </row>
        <row r="2249">
          <cell r="A2249" t="str">
            <v>CAP</v>
          </cell>
          <cell r="B2249" t="str">
            <v>Anastasia, Donald</v>
          </cell>
          <cell r="C2249">
            <v>21475</v>
          </cell>
          <cell r="D2249" t="str">
            <v>21475</v>
          </cell>
          <cell r="E2249" t="str">
            <v>Mass Ave Facilities</v>
          </cell>
          <cell r="F2249" t="str">
            <v>CFO</v>
          </cell>
          <cell r="G2249" t="str">
            <v>Mass Ave Facilities</v>
          </cell>
          <cell r="H2249" t="str">
            <v>120</v>
          </cell>
          <cell r="I2249" t="str">
            <v>CO</v>
          </cell>
          <cell r="L2249">
            <v>-10099</v>
          </cell>
        </row>
        <row r="2250">
          <cell r="A2250" t="str">
            <v>CAP</v>
          </cell>
          <cell r="B2250" t="str">
            <v>Anastasia, Donald</v>
          </cell>
          <cell r="C2250">
            <v>21475</v>
          </cell>
          <cell r="D2250" t="str">
            <v>21475</v>
          </cell>
          <cell r="E2250" t="str">
            <v>Mass Ave Facilities</v>
          </cell>
          <cell r="F2250" t="str">
            <v>CFO</v>
          </cell>
          <cell r="G2250" t="str">
            <v>Mass Ave Facilities</v>
          </cell>
          <cell r="H2250" t="str">
            <v>120</v>
          </cell>
          <cell r="I2250" t="str">
            <v>CT</v>
          </cell>
          <cell r="K2250">
            <v>261</v>
          </cell>
        </row>
        <row r="2251">
          <cell r="A2251" t="str">
            <v>O&amp;M</v>
          </cell>
          <cell r="B2251" t="str">
            <v>Anastasia, Donald</v>
          </cell>
          <cell r="C2251">
            <v>21475</v>
          </cell>
          <cell r="D2251" t="str">
            <v>21475</v>
          </cell>
          <cell r="E2251" t="str">
            <v>Mass Ave Facilities</v>
          </cell>
          <cell r="F2251" t="str">
            <v>CFO</v>
          </cell>
          <cell r="G2251" t="str">
            <v>Mass Ave Facilities</v>
          </cell>
          <cell r="H2251" t="str">
            <v>120</v>
          </cell>
          <cell r="I2251" t="str">
            <v>IT</v>
          </cell>
          <cell r="J2251">
            <v>666571.24</v>
          </cell>
          <cell r="K2251">
            <v>100463.38</v>
          </cell>
          <cell r="L2251">
            <v>15025.01</v>
          </cell>
        </row>
        <row r="2252">
          <cell r="A2252" t="str">
            <v>O&amp;M</v>
          </cell>
          <cell r="B2252" t="str">
            <v>Anastasia, Donald</v>
          </cell>
          <cell r="C2252">
            <v>21475</v>
          </cell>
          <cell r="D2252" t="str">
            <v>21475</v>
          </cell>
          <cell r="E2252" t="str">
            <v>Mass Ave Facilities</v>
          </cell>
          <cell r="F2252" t="str">
            <v>CFO</v>
          </cell>
          <cell r="G2252" t="str">
            <v>Mass Ave Facilities</v>
          </cell>
          <cell r="H2252" t="str">
            <v>120</v>
          </cell>
          <cell r="I2252" t="str">
            <v>LT</v>
          </cell>
          <cell r="J2252">
            <v>551812.89</v>
          </cell>
          <cell r="K2252">
            <v>13890.57</v>
          </cell>
          <cell r="L2252">
            <v>12836.81</v>
          </cell>
        </row>
        <row r="2253">
          <cell r="A2253" t="str">
            <v>O&amp;M</v>
          </cell>
          <cell r="B2253" t="str">
            <v>Anastasia, Donald</v>
          </cell>
          <cell r="C2253">
            <v>21475</v>
          </cell>
          <cell r="D2253" t="str">
            <v>21475</v>
          </cell>
          <cell r="E2253" t="str">
            <v>Mass Ave Facilities</v>
          </cell>
          <cell r="F2253" t="str">
            <v>CFO</v>
          </cell>
          <cell r="G2253" t="str">
            <v>Mass Ave Facilities</v>
          </cell>
          <cell r="H2253" t="str">
            <v>120</v>
          </cell>
          <cell r="I2253" t="str">
            <v>MT</v>
          </cell>
          <cell r="J2253">
            <v>53548</v>
          </cell>
          <cell r="K2253">
            <v>32695.56</v>
          </cell>
          <cell r="L2253">
            <v>29614.93</v>
          </cell>
          <cell r="M2253">
            <v>378382.74</v>
          </cell>
        </row>
        <row r="2254">
          <cell r="A2254" t="str">
            <v>O&amp;M</v>
          </cell>
          <cell r="B2254" t="str">
            <v>Anastasia, Donald</v>
          </cell>
          <cell r="C2254">
            <v>21475</v>
          </cell>
          <cell r="D2254" t="str">
            <v>21475</v>
          </cell>
          <cell r="E2254" t="str">
            <v>Mass Ave Facilities</v>
          </cell>
          <cell r="F2254" t="str">
            <v>CFO</v>
          </cell>
          <cell r="G2254" t="str">
            <v>Mass Ave Facilities</v>
          </cell>
          <cell r="H2254" t="str">
            <v>120</v>
          </cell>
          <cell r="I2254" t="str">
            <v>OT</v>
          </cell>
          <cell r="J2254">
            <v>172910.62</v>
          </cell>
          <cell r="K2254">
            <v>102713.08</v>
          </cell>
          <cell r="L2254">
            <v>146671.53</v>
          </cell>
        </row>
        <row r="2255">
          <cell r="A2255" t="str">
            <v>O&amp;M</v>
          </cell>
          <cell r="B2255" t="str">
            <v>Anastasia, Donald</v>
          </cell>
          <cell r="C2255">
            <v>21475</v>
          </cell>
          <cell r="D2255" t="str">
            <v>21475</v>
          </cell>
          <cell r="E2255" t="str">
            <v>Mass Ave Facilities</v>
          </cell>
          <cell r="F2255" t="str">
            <v>CFO</v>
          </cell>
          <cell r="G2255" t="str">
            <v>Mass Ave Facilities</v>
          </cell>
          <cell r="H2255" t="str">
            <v>120</v>
          </cell>
          <cell r="I2255" t="str">
            <v>TT</v>
          </cell>
          <cell r="J2255">
            <v>167216.59</v>
          </cell>
          <cell r="K2255">
            <v>15786.36</v>
          </cell>
          <cell r="L2255">
            <v>10690.63</v>
          </cell>
          <cell r="M2255">
            <v>10.7</v>
          </cell>
        </row>
        <row r="2256">
          <cell r="A2256" t="str">
            <v>O&amp;M</v>
          </cell>
          <cell r="B2256" t="str">
            <v>Rotty, Paul L</v>
          </cell>
          <cell r="C2256">
            <v>21480</v>
          </cell>
          <cell r="D2256" t="str">
            <v>21480</v>
          </cell>
          <cell r="E2256" t="str">
            <v>Mass Ave Warehouse and Distribution</v>
          </cell>
          <cell r="F2256" t="str">
            <v>Mat Mgmt-Trans</v>
          </cell>
          <cell r="G2256" t="str">
            <v>Mass Ave Warehouse and Distribution</v>
          </cell>
          <cell r="H2256" t="str">
            <v>120</v>
          </cell>
          <cell r="I2256" t="str">
            <v>BT</v>
          </cell>
          <cell r="J2256">
            <v>349909.73</v>
          </cell>
          <cell r="K2256">
            <v>10978.64</v>
          </cell>
          <cell r="L2256">
            <v>984</v>
          </cell>
          <cell r="M2256">
            <v>851880.34</v>
          </cell>
        </row>
        <row r="2257">
          <cell r="A2257" t="str">
            <v>CAP</v>
          </cell>
          <cell r="B2257" t="str">
            <v>Rotty, Paul L</v>
          </cell>
          <cell r="C2257">
            <v>21480</v>
          </cell>
          <cell r="D2257" t="str">
            <v>21480</v>
          </cell>
          <cell r="E2257" t="str">
            <v>Mass Ave Warehouse and Distribution</v>
          </cell>
          <cell r="F2257" t="str">
            <v>Mat Mgmt-Trans</v>
          </cell>
          <cell r="G2257" t="str">
            <v>Mass Ave Warehouse and Distribution</v>
          </cell>
          <cell r="H2257" t="str">
            <v>120</v>
          </cell>
          <cell r="I2257" t="str">
            <v>CI</v>
          </cell>
          <cell r="J2257">
            <v>16575.330000000002</v>
          </cell>
          <cell r="K2257">
            <v>0</v>
          </cell>
        </row>
        <row r="2258">
          <cell r="A2258" t="str">
            <v>O&amp;M</v>
          </cell>
          <cell r="B2258" t="str">
            <v>Rotty, Paul L</v>
          </cell>
          <cell r="C2258">
            <v>21480</v>
          </cell>
          <cell r="D2258" t="str">
            <v>21480</v>
          </cell>
          <cell r="E2258" t="str">
            <v>Mass Ave Warehouse and Distribution</v>
          </cell>
          <cell r="F2258" t="str">
            <v>Mat Mgmt-Trans</v>
          </cell>
          <cell r="G2258" t="str">
            <v>Mass Ave Warehouse and Distribution</v>
          </cell>
          <cell r="H2258" t="str">
            <v>120</v>
          </cell>
          <cell r="I2258" t="str">
            <v>IT</v>
          </cell>
          <cell r="J2258">
            <v>18511.84</v>
          </cell>
          <cell r="K2258">
            <v>17643.87</v>
          </cell>
          <cell r="L2258">
            <v>20505.349999999999</v>
          </cell>
        </row>
        <row r="2259">
          <cell r="A2259" t="str">
            <v>O&amp;M</v>
          </cell>
          <cell r="B2259" t="str">
            <v>Rotty, Paul L</v>
          </cell>
          <cell r="C2259">
            <v>21480</v>
          </cell>
          <cell r="D2259" t="str">
            <v>21480</v>
          </cell>
          <cell r="E2259" t="str">
            <v>Mass Ave Warehouse and Distribution</v>
          </cell>
          <cell r="F2259" t="str">
            <v>Mat Mgmt-Trans</v>
          </cell>
          <cell r="G2259" t="str">
            <v>Mass Ave Warehouse and Distribution</v>
          </cell>
          <cell r="H2259" t="str">
            <v>120</v>
          </cell>
          <cell r="I2259" t="str">
            <v>LT</v>
          </cell>
          <cell r="J2259">
            <v>995006.66</v>
          </cell>
          <cell r="K2259">
            <v>38371.72</v>
          </cell>
          <cell r="L2259">
            <v>14046.87</v>
          </cell>
        </row>
        <row r="2260">
          <cell r="A2260" t="str">
            <v>O&amp;M</v>
          </cell>
          <cell r="B2260" t="str">
            <v>Rotty, Paul L</v>
          </cell>
          <cell r="C2260">
            <v>21480</v>
          </cell>
          <cell r="D2260" t="str">
            <v>21480</v>
          </cell>
          <cell r="E2260" t="str">
            <v>Mass Ave Warehouse and Distribution</v>
          </cell>
          <cell r="F2260" t="str">
            <v>Mat Mgmt-Trans</v>
          </cell>
          <cell r="G2260" t="str">
            <v>Mass Ave Warehouse and Distribution</v>
          </cell>
          <cell r="H2260" t="str">
            <v>120</v>
          </cell>
          <cell r="I2260" t="str">
            <v>MT</v>
          </cell>
          <cell r="J2260">
            <v>4562.32</v>
          </cell>
          <cell r="K2260">
            <v>-90456.25</v>
          </cell>
          <cell r="L2260">
            <v>6245.52</v>
          </cell>
          <cell r="M2260">
            <v>371.56</v>
          </cell>
        </row>
        <row r="2261">
          <cell r="A2261" t="str">
            <v>O&amp;M</v>
          </cell>
          <cell r="B2261" t="str">
            <v>Rotty, Paul L</v>
          </cell>
          <cell r="C2261">
            <v>21480</v>
          </cell>
          <cell r="D2261" t="str">
            <v>21480</v>
          </cell>
          <cell r="E2261" t="str">
            <v>Mass Ave Warehouse and Distribution</v>
          </cell>
          <cell r="F2261" t="str">
            <v>Mat Mgmt-Trans</v>
          </cell>
          <cell r="G2261" t="str">
            <v>Mass Ave Warehouse and Distribution</v>
          </cell>
          <cell r="H2261" t="str">
            <v>120</v>
          </cell>
          <cell r="I2261" t="str">
            <v>OT</v>
          </cell>
          <cell r="J2261">
            <v>7501.56</v>
          </cell>
          <cell r="K2261">
            <v>-518.52</v>
          </cell>
          <cell r="L2261">
            <v>-45300.56</v>
          </cell>
          <cell r="M2261">
            <v>9660.2999999999993</v>
          </cell>
        </row>
        <row r="2262">
          <cell r="A2262" t="str">
            <v>O&amp;M</v>
          </cell>
          <cell r="B2262" t="str">
            <v>Rotty, Paul L</v>
          </cell>
          <cell r="C2262">
            <v>21480</v>
          </cell>
          <cell r="D2262" t="str">
            <v>21480</v>
          </cell>
          <cell r="E2262" t="str">
            <v>Mass Ave Warehouse and Distribution</v>
          </cell>
          <cell r="F2262" t="str">
            <v>Mat Mgmt-Trans</v>
          </cell>
          <cell r="G2262" t="str">
            <v>Mass Ave Warehouse and Distribution</v>
          </cell>
          <cell r="H2262" t="str">
            <v>120</v>
          </cell>
          <cell r="I2262" t="str">
            <v>TT</v>
          </cell>
          <cell r="J2262">
            <v>289060.73</v>
          </cell>
          <cell r="K2262">
            <v>79430.720000000001</v>
          </cell>
          <cell r="L2262">
            <v>44062.82</v>
          </cell>
        </row>
        <row r="2263">
          <cell r="A2263" t="str">
            <v>O&amp;M</v>
          </cell>
          <cell r="B2263" t="str">
            <v>Anastasia, Donald</v>
          </cell>
          <cell r="C2263">
            <v>21485</v>
          </cell>
          <cell r="D2263" t="str">
            <v>21485</v>
          </cell>
          <cell r="E2263" t="str">
            <v>Facilities Admin</v>
          </cell>
          <cell r="F2263" t="str">
            <v>CFO</v>
          </cell>
          <cell r="G2263" t="str">
            <v>Facilities Admin</v>
          </cell>
          <cell r="H2263" t="str">
            <v>120</v>
          </cell>
          <cell r="I2263" t="str">
            <v>IT</v>
          </cell>
          <cell r="K2263">
            <v>54.16</v>
          </cell>
        </row>
        <row r="2264">
          <cell r="A2264" t="str">
            <v>O&amp;M</v>
          </cell>
          <cell r="B2264" t="str">
            <v>Anastasia, Donald</v>
          </cell>
          <cell r="C2264">
            <v>21485</v>
          </cell>
          <cell r="D2264" t="str">
            <v>21485</v>
          </cell>
          <cell r="E2264" t="str">
            <v>Facilities Admin</v>
          </cell>
          <cell r="F2264" t="str">
            <v>CFO</v>
          </cell>
          <cell r="G2264" t="str">
            <v>Facilities Admin</v>
          </cell>
          <cell r="H2264" t="str">
            <v>120</v>
          </cell>
          <cell r="I2264" t="str">
            <v>OT</v>
          </cell>
          <cell r="J2264">
            <v>207.21</v>
          </cell>
          <cell r="M2264">
            <v>1481.49</v>
          </cell>
        </row>
        <row r="2265">
          <cell r="A2265" t="str">
            <v>O&amp;M</v>
          </cell>
          <cell r="B2265" t="str">
            <v>Anastasia, Donald</v>
          </cell>
          <cell r="C2265">
            <v>21485</v>
          </cell>
          <cell r="D2265" t="str">
            <v>21485</v>
          </cell>
          <cell r="E2265" t="str">
            <v>Facilities Admin</v>
          </cell>
          <cell r="F2265" t="str">
            <v>CFO</v>
          </cell>
          <cell r="G2265" t="str">
            <v>Facilities Admin</v>
          </cell>
          <cell r="H2265" t="str">
            <v>120</v>
          </cell>
          <cell r="I2265" t="str">
            <v>TT</v>
          </cell>
          <cell r="K2265">
            <v>0</v>
          </cell>
        </row>
        <row r="2266">
          <cell r="A2266" t="str">
            <v>O&amp;M</v>
          </cell>
          <cell r="B2266" t="str">
            <v>Elliott Jr, James F</v>
          </cell>
          <cell r="C2266">
            <v>21490</v>
          </cell>
          <cell r="D2266" t="str">
            <v>21490</v>
          </cell>
          <cell r="E2266" t="str">
            <v>New Bedford Fleet</v>
          </cell>
          <cell r="F2266" t="str">
            <v>Mat Mgmt-Trans</v>
          </cell>
          <cell r="G2266" t="str">
            <v>New Bedford Fleet</v>
          </cell>
          <cell r="H2266" t="str">
            <v>120</v>
          </cell>
          <cell r="I2266" t="str">
            <v>BT</v>
          </cell>
          <cell r="J2266">
            <v>139.38</v>
          </cell>
        </row>
        <row r="2267">
          <cell r="A2267" t="str">
            <v>O&amp;M</v>
          </cell>
          <cell r="B2267" t="str">
            <v>Elliott Jr, James F</v>
          </cell>
          <cell r="C2267">
            <v>21490</v>
          </cell>
          <cell r="D2267" t="str">
            <v>21490</v>
          </cell>
          <cell r="E2267" t="str">
            <v>New Bedford Fleet</v>
          </cell>
          <cell r="F2267" t="str">
            <v>Mat Mgmt-Trans</v>
          </cell>
          <cell r="G2267" t="str">
            <v>New Bedford Fleet</v>
          </cell>
          <cell r="H2267" t="str">
            <v>120</v>
          </cell>
          <cell r="I2267" t="str">
            <v>IT</v>
          </cell>
          <cell r="J2267">
            <v>104.19</v>
          </cell>
        </row>
        <row r="2268">
          <cell r="A2268" t="str">
            <v>O&amp;M</v>
          </cell>
          <cell r="B2268" t="str">
            <v>Elliott Jr, James F</v>
          </cell>
          <cell r="C2268">
            <v>21490</v>
          </cell>
          <cell r="D2268" t="str">
            <v>21490</v>
          </cell>
          <cell r="E2268" t="str">
            <v>New Bedford Fleet</v>
          </cell>
          <cell r="F2268" t="str">
            <v>Mat Mgmt-Trans</v>
          </cell>
          <cell r="G2268" t="str">
            <v>New Bedford Fleet</v>
          </cell>
          <cell r="H2268" t="str">
            <v>120</v>
          </cell>
          <cell r="I2268" t="str">
            <v>LT</v>
          </cell>
          <cell r="J2268">
            <v>398.24</v>
          </cell>
        </row>
        <row r="2269">
          <cell r="A2269" t="str">
            <v>O&amp;M</v>
          </cell>
          <cell r="B2269" t="str">
            <v>Elliott Jr, James F</v>
          </cell>
          <cell r="C2269">
            <v>21490</v>
          </cell>
          <cell r="D2269" t="str">
            <v>21490</v>
          </cell>
          <cell r="E2269" t="str">
            <v>New Bedford Fleet</v>
          </cell>
          <cell r="F2269" t="str">
            <v>Mat Mgmt-Trans</v>
          </cell>
          <cell r="G2269" t="str">
            <v>New Bedford Fleet</v>
          </cell>
          <cell r="H2269" t="str">
            <v>120</v>
          </cell>
          <cell r="I2269" t="str">
            <v>OT</v>
          </cell>
          <cell r="J2269">
            <v>446.82</v>
          </cell>
          <cell r="M2269">
            <v>22862.799999999999</v>
          </cell>
        </row>
        <row r="2270">
          <cell r="A2270" t="str">
            <v>CAP</v>
          </cell>
          <cell r="B2270" t="str">
            <v>Anastasia, Donald</v>
          </cell>
          <cell r="C2270">
            <v>21495</v>
          </cell>
          <cell r="D2270" t="str">
            <v>21495</v>
          </cell>
          <cell r="E2270" t="str">
            <v>New Bedford Facilities</v>
          </cell>
          <cell r="F2270" t="str">
            <v>CFO</v>
          </cell>
          <cell r="G2270" t="str">
            <v>New Bedford Facilities</v>
          </cell>
          <cell r="H2270" t="str">
            <v>120</v>
          </cell>
          <cell r="I2270" t="str">
            <v>CI</v>
          </cell>
          <cell r="K2270">
            <v>8000</v>
          </cell>
          <cell r="M2270">
            <v>1139.99</v>
          </cell>
        </row>
        <row r="2271">
          <cell r="A2271" t="str">
            <v>O&amp;M</v>
          </cell>
          <cell r="B2271" t="str">
            <v>Anastasia, Donald</v>
          </cell>
          <cell r="C2271">
            <v>21495</v>
          </cell>
          <cell r="D2271" t="str">
            <v>21495</v>
          </cell>
          <cell r="E2271" t="str">
            <v>New Bedford Facilities</v>
          </cell>
          <cell r="F2271" t="str">
            <v>CFO</v>
          </cell>
          <cell r="G2271" t="str">
            <v>New Bedford Facilities</v>
          </cell>
          <cell r="H2271" t="str">
            <v>120</v>
          </cell>
          <cell r="I2271" t="str">
            <v>IT</v>
          </cell>
          <cell r="J2271">
            <v>-29903.91</v>
          </cell>
          <cell r="K2271">
            <v>-495.16</v>
          </cell>
        </row>
        <row r="2272">
          <cell r="A2272" t="str">
            <v>CAP</v>
          </cell>
          <cell r="B2272" t="str">
            <v>Thompson, George T</v>
          </cell>
          <cell r="C2272">
            <v>21510</v>
          </cell>
          <cell r="D2272" t="str">
            <v>21510</v>
          </cell>
          <cell r="E2272" t="str">
            <v>CI Energy Effciciency Programs</v>
          </cell>
          <cell r="F2272" t="str">
            <v>Customer Care</v>
          </cell>
          <cell r="G2272" t="str">
            <v>CI Energy Effciciency Programs</v>
          </cell>
          <cell r="H2272" t="str">
            <v>120</v>
          </cell>
          <cell r="I2272" t="str">
            <v>CI</v>
          </cell>
          <cell r="L2272">
            <v>0</v>
          </cell>
          <cell r="M2272">
            <v>12226.19</v>
          </cell>
        </row>
        <row r="2273">
          <cell r="A2273" t="str">
            <v>CAP</v>
          </cell>
          <cell r="B2273" t="str">
            <v>Rotty, Paul L</v>
          </cell>
          <cell r="C2273">
            <v>21515</v>
          </cell>
          <cell r="D2273" t="str">
            <v>21515</v>
          </cell>
          <cell r="E2273" t="str">
            <v>New Bedford Warehouse and Distribution</v>
          </cell>
          <cell r="F2273" t="str">
            <v>Mat Mgmt-Trans</v>
          </cell>
          <cell r="G2273" t="str">
            <v>New Bedford Warehouse and Distribution</v>
          </cell>
          <cell r="H2273" t="str">
            <v>120</v>
          </cell>
          <cell r="I2273" t="str">
            <v>CT</v>
          </cell>
          <cell r="L2273">
            <v>946.03</v>
          </cell>
        </row>
        <row r="2274">
          <cell r="A2274" t="str">
            <v>O&amp;M</v>
          </cell>
          <cell r="B2274" t="str">
            <v>Rotty, Paul L</v>
          </cell>
          <cell r="C2274">
            <v>21515</v>
          </cell>
          <cell r="D2274" t="str">
            <v>21515</v>
          </cell>
          <cell r="E2274" t="str">
            <v>New Bedford Warehouse and Distribution</v>
          </cell>
          <cell r="F2274" t="str">
            <v>Mat Mgmt-Trans</v>
          </cell>
          <cell r="G2274" t="str">
            <v>New Bedford Warehouse and Distribution</v>
          </cell>
          <cell r="H2274" t="str">
            <v>120</v>
          </cell>
          <cell r="I2274" t="str">
            <v>IT</v>
          </cell>
          <cell r="J2274">
            <v>29.84</v>
          </cell>
          <cell r="L2274">
            <v>333</v>
          </cell>
          <cell r="M2274">
            <v>1428.4</v>
          </cell>
        </row>
        <row r="2275">
          <cell r="A2275" t="str">
            <v>O&amp;M</v>
          </cell>
          <cell r="B2275" t="str">
            <v>Rotty, Paul L</v>
          </cell>
          <cell r="C2275">
            <v>21515</v>
          </cell>
          <cell r="D2275" t="str">
            <v>21515</v>
          </cell>
          <cell r="E2275" t="str">
            <v>New Bedford Warehouse and Distribution</v>
          </cell>
          <cell r="F2275" t="str">
            <v>Mat Mgmt-Trans</v>
          </cell>
          <cell r="G2275" t="str">
            <v>New Bedford Warehouse and Distribution</v>
          </cell>
          <cell r="H2275" t="str">
            <v>120</v>
          </cell>
          <cell r="I2275" t="str">
            <v>MT</v>
          </cell>
          <cell r="J2275">
            <v>0</v>
          </cell>
        </row>
        <row r="2276">
          <cell r="A2276" t="str">
            <v>O&amp;M</v>
          </cell>
          <cell r="B2276" t="str">
            <v>Rotty, Paul L</v>
          </cell>
          <cell r="C2276">
            <v>21515</v>
          </cell>
          <cell r="D2276" t="str">
            <v>21515</v>
          </cell>
          <cell r="E2276" t="str">
            <v>New Bedford Warehouse and Distribution</v>
          </cell>
          <cell r="F2276" t="str">
            <v>Mat Mgmt-Trans</v>
          </cell>
          <cell r="G2276" t="str">
            <v>New Bedford Warehouse and Distribution</v>
          </cell>
          <cell r="H2276" t="str">
            <v>120</v>
          </cell>
          <cell r="I2276" t="str">
            <v>OT</v>
          </cell>
          <cell r="J2276">
            <v>1696.56</v>
          </cell>
          <cell r="M2276">
            <v>23419.54</v>
          </cell>
        </row>
        <row r="2277">
          <cell r="A2277" t="str">
            <v>CAP</v>
          </cell>
          <cell r="B2277" t="str">
            <v>Anastasia, Donald</v>
          </cell>
          <cell r="C2277">
            <v>21516</v>
          </cell>
          <cell r="D2277" t="str">
            <v>21516</v>
          </cell>
          <cell r="E2277" t="str">
            <v>New Bedford Gas</v>
          </cell>
          <cell r="F2277" t="str">
            <v>CFO</v>
          </cell>
          <cell r="G2277" t="str">
            <v>New Bedford Gas</v>
          </cell>
          <cell r="H2277" t="str">
            <v>120</v>
          </cell>
          <cell r="I2277" t="str">
            <v>CI</v>
          </cell>
          <cell r="L2277">
            <v>0</v>
          </cell>
          <cell r="M2277">
            <v>1586.18</v>
          </cell>
        </row>
        <row r="2278">
          <cell r="A2278" t="str">
            <v>O&amp;M</v>
          </cell>
          <cell r="B2278" t="str">
            <v>Anastasia, Donald</v>
          </cell>
          <cell r="C2278">
            <v>21516</v>
          </cell>
          <cell r="D2278" t="str">
            <v>21516</v>
          </cell>
          <cell r="E2278" t="str">
            <v>New Bedford Gas</v>
          </cell>
          <cell r="F2278" t="str">
            <v>CFO</v>
          </cell>
          <cell r="G2278" t="str">
            <v>New Bedford Gas</v>
          </cell>
          <cell r="H2278" t="str">
            <v>120</v>
          </cell>
          <cell r="I2278" t="str">
            <v>IT</v>
          </cell>
          <cell r="K2278">
            <v>0</v>
          </cell>
        </row>
        <row r="2279">
          <cell r="A2279" t="str">
            <v>CAP</v>
          </cell>
          <cell r="B2279" t="str">
            <v>Elliott Jr, James F</v>
          </cell>
          <cell r="C2279">
            <v>21520</v>
          </cell>
          <cell r="D2279" t="str">
            <v>21520</v>
          </cell>
          <cell r="E2279" t="str">
            <v>Plymouth Fleet</v>
          </cell>
          <cell r="F2279" t="str">
            <v>Mat Mgmt-Trans</v>
          </cell>
          <cell r="G2279" t="str">
            <v>Plymouth Fleet</v>
          </cell>
          <cell r="H2279" t="str">
            <v>120</v>
          </cell>
          <cell r="I2279" t="str">
            <v>CI</v>
          </cell>
          <cell r="L2279">
            <v>0</v>
          </cell>
          <cell r="M2279">
            <v>26796.32</v>
          </cell>
        </row>
        <row r="2280">
          <cell r="A2280" t="str">
            <v>O&amp;M</v>
          </cell>
          <cell r="B2280" t="str">
            <v>Elliott Jr, James F</v>
          </cell>
          <cell r="C2280">
            <v>21520</v>
          </cell>
          <cell r="D2280" t="str">
            <v>21520</v>
          </cell>
          <cell r="E2280" t="str">
            <v>Plymouth Fleet</v>
          </cell>
          <cell r="F2280" t="str">
            <v>Mat Mgmt-Trans</v>
          </cell>
          <cell r="G2280" t="str">
            <v>Plymouth Fleet</v>
          </cell>
          <cell r="H2280" t="str">
            <v>120</v>
          </cell>
          <cell r="I2280" t="str">
            <v>IT</v>
          </cell>
          <cell r="J2280">
            <v>0</v>
          </cell>
        </row>
        <row r="2281">
          <cell r="A2281" t="str">
            <v>CAP</v>
          </cell>
          <cell r="B2281" t="str">
            <v>Anastasia, Donald</v>
          </cell>
          <cell r="C2281">
            <v>21525</v>
          </cell>
          <cell r="D2281" t="str">
            <v>21525</v>
          </cell>
          <cell r="E2281" t="str">
            <v>Plymouth Facilities</v>
          </cell>
          <cell r="F2281" t="str">
            <v>CFO</v>
          </cell>
          <cell r="G2281" t="str">
            <v>Plymouth Facilities</v>
          </cell>
          <cell r="H2281" t="str">
            <v>120</v>
          </cell>
          <cell r="I2281" t="str">
            <v>CI</v>
          </cell>
          <cell r="L2281">
            <v>4272</v>
          </cell>
          <cell r="M2281">
            <v>8972</v>
          </cell>
        </row>
        <row r="2282">
          <cell r="A2282" t="str">
            <v>O&amp;M</v>
          </cell>
          <cell r="B2282" t="str">
            <v>Anastasia, Donald</v>
          </cell>
          <cell r="C2282">
            <v>21525</v>
          </cell>
          <cell r="D2282" t="str">
            <v>21525</v>
          </cell>
          <cell r="E2282" t="str">
            <v>Plymouth Facilities</v>
          </cell>
          <cell r="F2282" t="str">
            <v>CFO</v>
          </cell>
          <cell r="G2282" t="str">
            <v>Plymouth Facilities</v>
          </cell>
          <cell r="H2282" t="str">
            <v>120</v>
          </cell>
          <cell r="I2282" t="str">
            <v>IT</v>
          </cell>
          <cell r="J2282">
            <v>8128.57</v>
          </cell>
        </row>
        <row r="2283">
          <cell r="A2283" t="str">
            <v>O&amp;M</v>
          </cell>
          <cell r="B2283" t="str">
            <v>Rotty, Paul L</v>
          </cell>
          <cell r="C2283">
            <v>21530</v>
          </cell>
          <cell r="D2283" t="str">
            <v>21530</v>
          </cell>
          <cell r="E2283" t="str">
            <v>Plymouth Warehouse and Distribution</v>
          </cell>
          <cell r="F2283" t="str">
            <v>Mat Mgmt-Trans</v>
          </cell>
          <cell r="G2283" t="str">
            <v>Plymouth Warehouse and Distribution</v>
          </cell>
          <cell r="H2283" t="str">
            <v>120</v>
          </cell>
          <cell r="I2283" t="str">
            <v>IT</v>
          </cell>
          <cell r="J2283">
            <v>132.12</v>
          </cell>
          <cell r="K2283">
            <v>326.02999999999997</v>
          </cell>
        </row>
        <row r="2284">
          <cell r="A2284" t="str">
            <v>O&amp;M</v>
          </cell>
          <cell r="B2284" t="str">
            <v>Rotty, Paul L</v>
          </cell>
          <cell r="C2284">
            <v>21530</v>
          </cell>
          <cell r="D2284" t="str">
            <v>21530</v>
          </cell>
          <cell r="E2284" t="str">
            <v>Plymouth Warehouse and Distribution</v>
          </cell>
          <cell r="F2284" t="str">
            <v>Mat Mgmt-Trans</v>
          </cell>
          <cell r="G2284" t="str">
            <v>Plymouth Warehouse and Distribution</v>
          </cell>
          <cell r="H2284" t="str">
            <v>120</v>
          </cell>
          <cell r="I2284" t="str">
            <v>MT</v>
          </cell>
          <cell r="J2284">
            <v>0</v>
          </cell>
          <cell r="M2284">
            <v>14626.12</v>
          </cell>
        </row>
        <row r="2285">
          <cell r="A2285" t="str">
            <v>O&amp;M</v>
          </cell>
          <cell r="B2285" t="str">
            <v>Rotty, Paul L</v>
          </cell>
          <cell r="C2285">
            <v>21530</v>
          </cell>
          <cell r="D2285" t="str">
            <v>21530</v>
          </cell>
          <cell r="E2285" t="str">
            <v>Plymouth Warehouse and Distribution</v>
          </cell>
          <cell r="F2285" t="str">
            <v>Mat Mgmt-Trans</v>
          </cell>
          <cell r="G2285" t="str">
            <v>Plymouth Warehouse and Distribution</v>
          </cell>
          <cell r="H2285" t="str">
            <v>120</v>
          </cell>
          <cell r="I2285" t="str">
            <v>OT</v>
          </cell>
          <cell r="K2285">
            <v>-150.94999999999999</v>
          </cell>
        </row>
        <row r="2286">
          <cell r="A2286" t="str">
            <v>O&amp;M</v>
          </cell>
          <cell r="B2286" t="str">
            <v>Elliott Jr, James F</v>
          </cell>
          <cell r="C2286">
            <v>21535</v>
          </cell>
          <cell r="D2286" t="str">
            <v>21535</v>
          </cell>
          <cell r="E2286" t="str">
            <v>Yarmouth Fleet</v>
          </cell>
          <cell r="F2286" t="str">
            <v>Mat Mgmt-Trans</v>
          </cell>
          <cell r="G2286" t="str">
            <v>Yarmouth Fleet</v>
          </cell>
          <cell r="H2286" t="str">
            <v>120</v>
          </cell>
          <cell r="I2286" t="str">
            <v>IT</v>
          </cell>
          <cell r="J2286">
            <v>0</v>
          </cell>
        </row>
        <row r="2287">
          <cell r="A2287" t="str">
            <v>O&amp;M</v>
          </cell>
          <cell r="B2287" t="str">
            <v>Elliott Jr, James F</v>
          </cell>
          <cell r="C2287">
            <v>21535</v>
          </cell>
          <cell r="D2287" t="str">
            <v>21535</v>
          </cell>
          <cell r="E2287" t="str">
            <v>Yarmouth Fleet</v>
          </cell>
          <cell r="F2287" t="str">
            <v>Mat Mgmt-Trans</v>
          </cell>
          <cell r="G2287" t="str">
            <v>Yarmouth Fleet</v>
          </cell>
          <cell r="H2287" t="str">
            <v>120</v>
          </cell>
          <cell r="I2287" t="str">
            <v>OT</v>
          </cell>
          <cell r="K2287">
            <v>-2439.9299999999998</v>
          </cell>
          <cell r="M2287">
            <v>50037</v>
          </cell>
        </row>
        <row r="2288">
          <cell r="A2288" t="str">
            <v>CAP</v>
          </cell>
          <cell r="B2288" t="str">
            <v>Anastasia, Donald</v>
          </cell>
          <cell r="C2288">
            <v>21540</v>
          </cell>
          <cell r="D2288" t="str">
            <v>21540</v>
          </cell>
          <cell r="E2288" t="str">
            <v>Yarmouth Facilities</v>
          </cell>
          <cell r="F2288" t="str">
            <v>CFO</v>
          </cell>
          <cell r="G2288" t="str">
            <v>Yarmouth Facilities</v>
          </cell>
          <cell r="H2288" t="str">
            <v>120</v>
          </cell>
          <cell r="I2288" t="str">
            <v>CI</v>
          </cell>
          <cell r="L2288">
            <v>6123</v>
          </cell>
          <cell r="M2288">
            <v>3194.61</v>
          </cell>
        </row>
        <row r="2289">
          <cell r="A2289" t="str">
            <v>O&amp;M</v>
          </cell>
          <cell r="B2289" t="str">
            <v>Anastasia, Donald</v>
          </cell>
          <cell r="C2289">
            <v>21540</v>
          </cell>
          <cell r="D2289" t="str">
            <v>21540</v>
          </cell>
          <cell r="E2289" t="str">
            <v>Yarmouth Facilities</v>
          </cell>
          <cell r="F2289" t="str">
            <v>CFO</v>
          </cell>
          <cell r="G2289" t="str">
            <v>Yarmouth Facilities</v>
          </cell>
          <cell r="H2289" t="str">
            <v>120</v>
          </cell>
          <cell r="I2289" t="str">
            <v>IT</v>
          </cell>
          <cell r="J2289">
            <v>13507.58</v>
          </cell>
          <cell r="L2289">
            <v>125</v>
          </cell>
          <cell r="M2289">
            <v>122.59</v>
          </cell>
        </row>
        <row r="2290">
          <cell r="A2290" t="str">
            <v>O&amp;M</v>
          </cell>
          <cell r="B2290" t="str">
            <v>Anastasia, Donald</v>
          </cell>
          <cell r="C2290">
            <v>21540</v>
          </cell>
          <cell r="D2290" t="str">
            <v>21540</v>
          </cell>
          <cell r="E2290" t="str">
            <v>Yarmouth Facilities</v>
          </cell>
          <cell r="F2290" t="str">
            <v>CFO</v>
          </cell>
          <cell r="G2290" t="str">
            <v>Yarmouth Facilities</v>
          </cell>
          <cell r="H2290" t="str">
            <v>120</v>
          </cell>
          <cell r="I2290" t="str">
            <v>OT</v>
          </cell>
          <cell r="K2290">
            <v>877.66</v>
          </cell>
          <cell r="L2290">
            <v>308.60000000000002</v>
          </cell>
        </row>
        <row r="2291">
          <cell r="A2291" t="str">
            <v>O&amp;M</v>
          </cell>
          <cell r="B2291" t="str">
            <v>Rotty, Paul L</v>
          </cell>
          <cell r="C2291">
            <v>21545</v>
          </cell>
          <cell r="D2291" t="str">
            <v>21545</v>
          </cell>
          <cell r="E2291" t="str">
            <v>Yarmouth Warehouse and Distribution</v>
          </cell>
          <cell r="F2291" t="str">
            <v>Mat Mgmt-Trans</v>
          </cell>
          <cell r="G2291" t="str">
            <v>Yarmouth Warehouse and Distribution</v>
          </cell>
          <cell r="H2291" t="str">
            <v>120</v>
          </cell>
          <cell r="I2291" t="str">
            <v>IT</v>
          </cell>
          <cell r="J2291">
            <v>0</v>
          </cell>
        </row>
        <row r="2292">
          <cell r="A2292" t="str">
            <v>O&amp;M</v>
          </cell>
          <cell r="B2292" t="str">
            <v>Rotty, Paul L</v>
          </cell>
          <cell r="C2292">
            <v>21545</v>
          </cell>
          <cell r="D2292" t="str">
            <v>21545</v>
          </cell>
          <cell r="E2292" t="str">
            <v>Yarmouth Warehouse and Distribution</v>
          </cell>
          <cell r="F2292" t="str">
            <v>Mat Mgmt-Trans</v>
          </cell>
          <cell r="G2292" t="str">
            <v>Yarmouth Warehouse and Distribution</v>
          </cell>
          <cell r="H2292" t="str">
            <v>120</v>
          </cell>
          <cell r="I2292" t="str">
            <v>MT</v>
          </cell>
          <cell r="J2292">
            <v>0</v>
          </cell>
        </row>
        <row r="2293">
          <cell r="A2293" t="str">
            <v>O&amp;M</v>
          </cell>
          <cell r="B2293" t="str">
            <v>Rotty, Paul L</v>
          </cell>
          <cell r="C2293">
            <v>21545</v>
          </cell>
          <cell r="D2293" t="str">
            <v>21545</v>
          </cell>
          <cell r="E2293" t="str">
            <v>Yarmouth Warehouse and Distribution</v>
          </cell>
          <cell r="F2293" t="str">
            <v>Mat Mgmt-Trans</v>
          </cell>
          <cell r="G2293" t="str">
            <v>Yarmouth Warehouse and Distribution</v>
          </cell>
          <cell r="H2293" t="str">
            <v>120</v>
          </cell>
          <cell r="I2293" t="str">
            <v>OT</v>
          </cell>
          <cell r="J2293">
            <v>522.9</v>
          </cell>
        </row>
        <row r="2294">
          <cell r="A2294" t="str">
            <v>O&amp;M</v>
          </cell>
          <cell r="B2294" t="str">
            <v>Elliott Jr, James F</v>
          </cell>
          <cell r="C2294">
            <v>21550</v>
          </cell>
          <cell r="D2294" t="str">
            <v>21550</v>
          </cell>
          <cell r="E2294" t="str">
            <v>Wareham Regional Fleet</v>
          </cell>
          <cell r="F2294" t="str">
            <v>Mat Mgmt-Trans</v>
          </cell>
          <cell r="G2294" t="str">
            <v>Wareham Regional Fleet</v>
          </cell>
          <cell r="H2294" t="str">
            <v>120</v>
          </cell>
          <cell r="I2294" t="str">
            <v>BT</v>
          </cell>
          <cell r="J2294">
            <v>20234.650000000001</v>
          </cell>
          <cell r="K2294">
            <v>9036.5499999999993</v>
          </cell>
        </row>
        <row r="2295">
          <cell r="A2295" t="str">
            <v>O&amp;M</v>
          </cell>
          <cell r="B2295" t="str">
            <v>Elliott Jr, James F</v>
          </cell>
          <cell r="C2295">
            <v>21550</v>
          </cell>
          <cell r="D2295" t="str">
            <v>21550</v>
          </cell>
          <cell r="E2295" t="str">
            <v>Wareham Regional Fleet</v>
          </cell>
          <cell r="F2295" t="str">
            <v>Mat Mgmt-Trans</v>
          </cell>
          <cell r="G2295" t="str">
            <v>Wareham Regional Fleet</v>
          </cell>
          <cell r="H2295" t="str">
            <v>120</v>
          </cell>
          <cell r="I2295" t="str">
            <v>IT</v>
          </cell>
          <cell r="J2295">
            <v>276.5</v>
          </cell>
          <cell r="L2295">
            <v>297.87</v>
          </cell>
          <cell r="M2295">
            <v>0</v>
          </cell>
        </row>
        <row r="2296">
          <cell r="A2296" t="str">
            <v>O&amp;M</v>
          </cell>
          <cell r="B2296" t="str">
            <v>Elliott Jr, James F</v>
          </cell>
          <cell r="C2296">
            <v>21550</v>
          </cell>
          <cell r="D2296" t="str">
            <v>21550</v>
          </cell>
          <cell r="E2296" t="str">
            <v>Wareham Regional Fleet</v>
          </cell>
          <cell r="F2296" t="str">
            <v>Mat Mgmt-Trans</v>
          </cell>
          <cell r="G2296" t="str">
            <v>Wareham Regional Fleet</v>
          </cell>
          <cell r="H2296" t="str">
            <v>120</v>
          </cell>
          <cell r="I2296" t="str">
            <v>LT</v>
          </cell>
          <cell r="J2296">
            <v>58482</v>
          </cell>
          <cell r="K2296">
            <v>25819.71</v>
          </cell>
        </row>
        <row r="2297">
          <cell r="A2297" t="str">
            <v>O&amp;M</v>
          </cell>
          <cell r="B2297" t="str">
            <v>Elliott Jr, James F</v>
          </cell>
          <cell r="C2297">
            <v>21550</v>
          </cell>
          <cell r="D2297" t="str">
            <v>21550</v>
          </cell>
          <cell r="E2297" t="str">
            <v>Wareham Regional Fleet</v>
          </cell>
          <cell r="F2297" t="str">
            <v>Mat Mgmt-Trans</v>
          </cell>
          <cell r="G2297" t="str">
            <v>Wareham Regional Fleet</v>
          </cell>
          <cell r="H2297" t="str">
            <v>120</v>
          </cell>
          <cell r="I2297" t="str">
            <v>OT</v>
          </cell>
          <cell r="J2297">
            <v>148.94</v>
          </cell>
        </row>
        <row r="2298">
          <cell r="A2298" t="str">
            <v>O&amp;M</v>
          </cell>
          <cell r="B2298" t="str">
            <v>Elliott Jr, James F</v>
          </cell>
          <cell r="C2298">
            <v>21550</v>
          </cell>
          <cell r="D2298" t="str">
            <v>21550</v>
          </cell>
          <cell r="E2298" t="str">
            <v>Wareham Regional Fleet</v>
          </cell>
          <cell r="F2298" t="str">
            <v>Mat Mgmt-Trans</v>
          </cell>
          <cell r="G2298" t="str">
            <v>Wareham Regional Fleet</v>
          </cell>
          <cell r="H2298" t="str">
            <v>120</v>
          </cell>
          <cell r="I2298" t="str">
            <v>TT</v>
          </cell>
          <cell r="J2298">
            <v>6621.2</v>
          </cell>
          <cell r="K2298">
            <v>136.52000000000001</v>
          </cell>
        </row>
        <row r="2299">
          <cell r="A2299" t="str">
            <v>CAP</v>
          </cell>
          <cell r="B2299" t="str">
            <v>Anastasia, Donald</v>
          </cell>
          <cell r="C2299">
            <v>21555</v>
          </cell>
          <cell r="D2299" t="str">
            <v>21555</v>
          </cell>
          <cell r="E2299" t="str">
            <v>Wareham Regional Facilities</v>
          </cell>
          <cell r="F2299" t="str">
            <v>CFO</v>
          </cell>
          <cell r="G2299" t="str">
            <v>Wareham Regional Facilities</v>
          </cell>
          <cell r="H2299" t="str">
            <v>120</v>
          </cell>
          <cell r="I2299" t="str">
            <v>CI</v>
          </cell>
          <cell r="J2299">
            <v>174046</v>
          </cell>
          <cell r="K2299">
            <v>0</v>
          </cell>
          <cell r="L2299">
            <v>0</v>
          </cell>
        </row>
        <row r="2300">
          <cell r="A2300" t="str">
            <v>O&amp;M</v>
          </cell>
          <cell r="B2300" t="str">
            <v>Anastasia, Donald</v>
          </cell>
          <cell r="C2300">
            <v>21555</v>
          </cell>
          <cell r="D2300" t="str">
            <v>21555</v>
          </cell>
          <cell r="E2300" t="str">
            <v>Wareham Regional Facilities</v>
          </cell>
          <cell r="F2300" t="str">
            <v>CFO</v>
          </cell>
          <cell r="G2300" t="str">
            <v>Wareham Regional Facilities</v>
          </cell>
          <cell r="H2300" t="str">
            <v>120</v>
          </cell>
          <cell r="I2300" t="str">
            <v>IT</v>
          </cell>
          <cell r="J2300">
            <v>-166009.56</v>
          </cell>
          <cell r="K2300">
            <v>325</v>
          </cell>
        </row>
        <row r="2301">
          <cell r="A2301" t="str">
            <v>O&amp;M</v>
          </cell>
          <cell r="B2301" t="str">
            <v>Anastasia, Donald</v>
          </cell>
          <cell r="C2301">
            <v>21555</v>
          </cell>
          <cell r="D2301" t="str">
            <v>21555</v>
          </cell>
          <cell r="E2301" t="str">
            <v>Wareham Regional Facilities</v>
          </cell>
          <cell r="F2301" t="str">
            <v>CFO</v>
          </cell>
          <cell r="G2301" t="str">
            <v>Wareham Regional Facilities</v>
          </cell>
          <cell r="H2301" t="str">
            <v>120</v>
          </cell>
          <cell r="I2301" t="str">
            <v>OT</v>
          </cell>
          <cell r="J2301">
            <v>-28206.92</v>
          </cell>
        </row>
        <row r="2302">
          <cell r="A2302" t="str">
            <v>O&amp;M</v>
          </cell>
          <cell r="B2302" t="str">
            <v>Elliott Jr, James F</v>
          </cell>
          <cell r="C2302">
            <v>21565</v>
          </cell>
          <cell r="D2302" t="str">
            <v>21565</v>
          </cell>
          <cell r="E2302" t="str">
            <v>Waltham Garage Fleet</v>
          </cell>
          <cell r="F2302" t="str">
            <v>Mat Mgmt-Trans</v>
          </cell>
          <cell r="G2302" t="str">
            <v>Waltham Garage Fleet</v>
          </cell>
          <cell r="H2302" t="str">
            <v>120</v>
          </cell>
          <cell r="I2302" t="str">
            <v>BT</v>
          </cell>
          <cell r="J2302">
            <v>66123.8</v>
          </cell>
        </row>
        <row r="2303">
          <cell r="A2303" t="str">
            <v>CAP</v>
          </cell>
          <cell r="B2303" t="str">
            <v>Elliott Jr, James F</v>
          </cell>
          <cell r="C2303">
            <v>21565</v>
          </cell>
          <cell r="D2303" t="str">
            <v>21565</v>
          </cell>
          <cell r="E2303" t="str">
            <v>Waltham Garage Fleet</v>
          </cell>
          <cell r="F2303" t="str">
            <v>Mat Mgmt-Trans</v>
          </cell>
          <cell r="G2303" t="str">
            <v>Waltham Garage Fleet</v>
          </cell>
          <cell r="H2303" t="str">
            <v>120</v>
          </cell>
          <cell r="I2303" t="str">
            <v>CI</v>
          </cell>
          <cell r="L2303">
            <v>22641.119999999999</v>
          </cell>
        </row>
        <row r="2304">
          <cell r="A2304" t="str">
            <v>O&amp;M</v>
          </cell>
          <cell r="B2304" t="str">
            <v>Elliott Jr, James F</v>
          </cell>
          <cell r="C2304">
            <v>21565</v>
          </cell>
          <cell r="D2304" t="str">
            <v>21565</v>
          </cell>
          <cell r="E2304" t="str">
            <v>Waltham Garage Fleet</v>
          </cell>
          <cell r="F2304" t="str">
            <v>Mat Mgmt-Trans</v>
          </cell>
          <cell r="G2304" t="str">
            <v>Waltham Garage Fleet</v>
          </cell>
          <cell r="H2304" t="str">
            <v>120</v>
          </cell>
          <cell r="I2304" t="str">
            <v>IT</v>
          </cell>
          <cell r="J2304">
            <v>19860.7</v>
          </cell>
          <cell r="L2304">
            <v>237.07</v>
          </cell>
          <cell r="M2304">
            <v>297488.90000000002</v>
          </cell>
        </row>
        <row r="2305">
          <cell r="A2305" t="str">
            <v>O&amp;M</v>
          </cell>
          <cell r="B2305" t="str">
            <v>Elliott Jr, James F</v>
          </cell>
          <cell r="C2305">
            <v>21565</v>
          </cell>
          <cell r="D2305" t="str">
            <v>21565</v>
          </cell>
          <cell r="E2305" t="str">
            <v>Waltham Garage Fleet</v>
          </cell>
          <cell r="F2305" t="str">
            <v>Mat Mgmt-Trans</v>
          </cell>
          <cell r="G2305" t="str">
            <v>Waltham Garage Fleet</v>
          </cell>
          <cell r="H2305" t="str">
            <v>120</v>
          </cell>
          <cell r="I2305" t="str">
            <v>LT</v>
          </cell>
          <cell r="J2305">
            <v>192420.77</v>
          </cell>
        </row>
        <row r="2306">
          <cell r="A2306" t="str">
            <v>O&amp;M</v>
          </cell>
          <cell r="B2306" t="str">
            <v>Elliott Jr, James F</v>
          </cell>
          <cell r="C2306">
            <v>21565</v>
          </cell>
          <cell r="D2306" t="str">
            <v>21565</v>
          </cell>
          <cell r="E2306" t="str">
            <v>Waltham Garage Fleet</v>
          </cell>
          <cell r="F2306" t="str">
            <v>Mat Mgmt-Trans</v>
          </cell>
          <cell r="G2306" t="str">
            <v>Waltham Garage Fleet</v>
          </cell>
          <cell r="H2306" t="str">
            <v>120</v>
          </cell>
          <cell r="I2306" t="str">
            <v>MT</v>
          </cell>
          <cell r="J2306">
            <v>408.07</v>
          </cell>
          <cell r="K2306">
            <v>2108.4899999999998</v>
          </cell>
          <cell r="M2306">
            <v>212.01</v>
          </cell>
        </row>
        <row r="2307">
          <cell r="A2307" t="str">
            <v>O&amp;M</v>
          </cell>
          <cell r="B2307" t="str">
            <v>Elliott Jr, James F</v>
          </cell>
          <cell r="C2307">
            <v>21565</v>
          </cell>
          <cell r="D2307" t="str">
            <v>21565</v>
          </cell>
          <cell r="E2307" t="str">
            <v>Waltham Garage Fleet</v>
          </cell>
          <cell r="F2307" t="str">
            <v>Mat Mgmt-Trans</v>
          </cell>
          <cell r="G2307" t="str">
            <v>Waltham Garage Fleet</v>
          </cell>
          <cell r="H2307" t="str">
            <v>120</v>
          </cell>
          <cell r="I2307" t="str">
            <v>OT</v>
          </cell>
          <cell r="J2307">
            <v>933.67</v>
          </cell>
        </row>
        <row r="2308">
          <cell r="A2308" t="str">
            <v>O&amp;M</v>
          </cell>
          <cell r="B2308" t="str">
            <v>Elliott Jr, James F</v>
          </cell>
          <cell r="C2308">
            <v>21565</v>
          </cell>
          <cell r="D2308" t="str">
            <v>21565</v>
          </cell>
          <cell r="E2308" t="str">
            <v>Waltham Garage Fleet</v>
          </cell>
          <cell r="F2308" t="str">
            <v>Mat Mgmt-Trans</v>
          </cell>
          <cell r="G2308" t="str">
            <v>Waltham Garage Fleet</v>
          </cell>
          <cell r="H2308" t="str">
            <v>120</v>
          </cell>
          <cell r="I2308" t="str">
            <v>TT</v>
          </cell>
          <cell r="J2308">
            <v>73407.960000000006</v>
          </cell>
          <cell r="K2308">
            <v>0</v>
          </cell>
        </row>
        <row r="2309">
          <cell r="A2309" t="str">
            <v>O&amp;M</v>
          </cell>
          <cell r="B2309" t="str">
            <v>Elliott Jr, James F</v>
          </cell>
          <cell r="C2309">
            <v>21567</v>
          </cell>
          <cell r="D2309" t="str">
            <v>21567</v>
          </cell>
          <cell r="E2309" t="str">
            <v>Worcester Fleet</v>
          </cell>
          <cell r="F2309" t="str">
            <v>Mat Mgmt-Trans</v>
          </cell>
          <cell r="G2309" t="str">
            <v>Worcester Fleet</v>
          </cell>
          <cell r="H2309" t="str">
            <v>120</v>
          </cell>
          <cell r="I2309" t="str">
            <v>IT</v>
          </cell>
          <cell r="J2309">
            <v>0</v>
          </cell>
        </row>
        <row r="2310">
          <cell r="A2310" t="str">
            <v>O&amp;M</v>
          </cell>
          <cell r="B2310" t="str">
            <v>Anastasia, Donald</v>
          </cell>
          <cell r="C2310">
            <v>21570</v>
          </cell>
          <cell r="D2310" t="str">
            <v>21570</v>
          </cell>
          <cell r="E2310" t="str">
            <v>Worcester Facility</v>
          </cell>
          <cell r="F2310" t="str">
            <v>CFO</v>
          </cell>
          <cell r="G2310" t="str">
            <v>Worcester Facility</v>
          </cell>
          <cell r="H2310" t="str">
            <v>120</v>
          </cell>
          <cell r="I2310" t="str">
            <v>IT</v>
          </cell>
          <cell r="K2310">
            <v>0</v>
          </cell>
          <cell r="M2310">
            <v>29.77</v>
          </cell>
        </row>
        <row r="2311">
          <cell r="A2311" t="str">
            <v>CAP</v>
          </cell>
          <cell r="B2311" t="str">
            <v>Anastasia, Donald</v>
          </cell>
          <cell r="C2311">
            <v>21576</v>
          </cell>
          <cell r="D2311" t="str">
            <v>21576</v>
          </cell>
          <cell r="E2311" t="str">
            <v>Summit</v>
          </cell>
          <cell r="F2311" t="str">
            <v>CFO</v>
          </cell>
          <cell r="G2311" t="str">
            <v>Summit</v>
          </cell>
          <cell r="H2311" t="str">
            <v>120</v>
          </cell>
          <cell r="I2311" t="str">
            <v>CB</v>
          </cell>
          <cell r="K2311">
            <v>742.26</v>
          </cell>
          <cell r="M2311">
            <v>405202.69</v>
          </cell>
        </row>
        <row r="2312">
          <cell r="A2312" t="str">
            <v>CAP</v>
          </cell>
          <cell r="B2312" t="str">
            <v>Anastasia, Donald</v>
          </cell>
          <cell r="C2312">
            <v>21576</v>
          </cell>
          <cell r="D2312" t="str">
            <v>21576</v>
          </cell>
          <cell r="E2312" t="str">
            <v>Summit</v>
          </cell>
          <cell r="F2312" t="str">
            <v>CFO</v>
          </cell>
          <cell r="G2312" t="str">
            <v>Summit</v>
          </cell>
          <cell r="H2312" t="str">
            <v>120</v>
          </cell>
          <cell r="I2312" t="str">
            <v>CI</v>
          </cell>
          <cell r="K2312">
            <v>6496080.2799999993</v>
          </cell>
          <cell r="L2312">
            <v>450193.77</v>
          </cell>
        </row>
        <row r="2313">
          <cell r="A2313" t="str">
            <v>CAP</v>
          </cell>
          <cell r="B2313" t="str">
            <v>Anastasia, Donald</v>
          </cell>
          <cell r="C2313">
            <v>21576</v>
          </cell>
          <cell r="D2313" t="str">
            <v>21576</v>
          </cell>
          <cell r="E2313" t="str">
            <v>Summit</v>
          </cell>
          <cell r="F2313" t="str">
            <v>CFO</v>
          </cell>
          <cell r="G2313" t="str">
            <v>Summit</v>
          </cell>
          <cell r="H2313" t="str">
            <v>120</v>
          </cell>
          <cell r="I2313" t="str">
            <v>CL</v>
          </cell>
          <cell r="K2313">
            <v>1687.02</v>
          </cell>
        </row>
        <row r="2314">
          <cell r="A2314" t="str">
            <v>CAP</v>
          </cell>
          <cell r="B2314" t="str">
            <v>Anastasia, Donald</v>
          </cell>
          <cell r="C2314">
            <v>21576</v>
          </cell>
          <cell r="D2314" t="str">
            <v>21576</v>
          </cell>
          <cell r="E2314" t="str">
            <v>Summit</v>
          </cell>
          <cell r="F2314" t="str">
            <v>CFO</v>
          </cell>
          <cell r="G2314" t="str">
            <v>Summit</v>
          </cell>
          <cell r="H2314" t="str">
            <v>120</v>
          </cell>
          <cell r="I2314" t="str">
            <v>CT</v>
          </cell>
          <cell r="K2314">
            <v>210.88</v>
          </cell>
        </row>
        <row r="2315">
          <cell r="A2315" t="str">
            <v>O&amp;M</v>
          </cell>
          <cell r="B2315" t="str">
            <v>Anastasia, Donald</v>
          </cell>
          <cell r="C2315">
            <v>21576</v>
          </cell>
          <cell r="D2315" t="str">
            <v>21576</v>
          </cell>
          <cell r="E2315" t="str">
            <v>Facilities - Westwood - 26</v>
          </cell>
          <cell r="F2315" t="str">
            <v>CFO</v>
          </cell>
          <cell r="G2315" t="str">
            <v>Summit</v>
          </cell>
          <cell r="H2315" t="str">
            <v>120</v>
          </cell>
          <cell r="I2315" t="str">
            <v>IT</v>
          </cell>
          <cell r="J2315">
            <v>92244.36</v>
          </cell>
          <cell r="M2315">
            <v>3970028.53</v>
          </cell>
        </row>
        <row r="2316">
          <cell r="A2316" t="str">
            <v>O&amp;M</v>
          </cell>
          <cell r="B2316" t="str">
            <v>Anastasia, Donald</v>
          </cell>
          <cell r="C2316">
            <v>21576</v>
          </cell>
          <cell r="D2316" t="str">
            <v>21576</v>
          </cell>
          <cell r="E2316" t="str">
            <v>Summit</v>
          </cell>
          <cell r="F2316" t="str">
            <v>CFO</v>
          </cell>
          <cell r="G2316" t="str">
            <v>Summit</v>
          </cell>
          <cell r="H2316" t="str">
            <v>120</v>
          </cell>
          <cell r="I2316" t="str">
            <v>IT</v>
          </cell>
          <cell r="K2316">
            <v>7104.52</v>
          </cell>
          <cell r="L2316">
            <v>-19413.59</v>
          </cell>
        </row>
        <row r="2317">
          <cell r="A2317" t="str">
            <v>O&amp;M</v>
          </cell>
          <cell r="B2317" t="str">
            <v>Anastasia, Donald</v>
          </cell>
          <cell r="C2317">
            <v>21576</v>
          </cell>
          <cell r="D2317" t="str">
            <v>21576</v>
          </cell>
          <cell r="E2317" t="str">
            <v>Summit</v>
          </cell>
          <cell r="F2317" t="str">
            <v>CFO</v>
          </cell>
          <cell r="G2317" t="str">
            <v>Summit</v>
          </cell>
          <cell r="H2317" t="str">
            <v>120</v>
          </cell>
          <cell r="I2317" t="str">
            <v>MT</v>
          </cell>
          <cell r="L2317">
            <v>57.75</v>
          </cell>
          <cell r="M2317">
            <v>1431.68</v>
          </cell>
        </row>
        <row r="2318">
          <cell r="A2318" t="str">
            <v>O&amp;M</v>
          </cell>
          <cell r="B2318" t="str">
            <v>Anastasia, Donald</v>
          </cell>
          <cell r="C2318">
            <v>21576</v>
          </cell>
          <cell r="D2318" t="str">
            <v>21576</v>
          </cell>
          <cell r="E2318" t="str">
            <v>Facilities - Westwood - 26</v>
          </cell>
          <cell r="F2318" t="str">
            <v>CFO</v>
          </cell>
          <cell r="G2318" t="str">
            <v>Summit</v>
          </cell>
          <cell r="H2318" t="str">
            <v>120</v>
          </cell>
          <cell r="I2318" t="str">
            <v>OT</v>
          </cell>
          <cell r="J2318">
            <v>11678.89</v>
          </cell>
        </row>
        <row r="2319">
          <cell r="A2319" t="str">
            <v>O&amp;M</v>
          </cell>
          <cell r="B2319" t="str">
            <v>Anastasia, Donald</v>
          </cell>
          <cell r="C2319">
            <v>21576</v>
          </cell>
          <cell r="D2319" t="str">
            <v>21576</v>
          </cell>
          <cell r="E2319" t="str">
            <v>Summit</v>
          </cell>
          <cell r="F2319" t="str">
            <v>CFO</v>
          </cell>
          <cell r="G2319" t="str">
            <v>Summit</v>
          </cell>
          <cell r="H2319" t="str">
            <v>120</v>
          </cell>
          <cell r="I2319" t="str">
            <v>OT</v>
          </cell>
          <cell r="L2319">
            <v>25</v>
          </cell>
        </row>
        <row r="2320">
          <cell r="A2320" t="str">
            <v>CAP</v>
          </cell>
          <cell r="B2320" t="str">
            <v>Anastasia, Donald</v>
          </cell>
          <cell r="C2320">
            <v>21577</v>
          </cell>
          <cell r="D2320" t="str">
            <v>21577</v>
          </cell>
          <cell r="E2320" t="str">
            <v>Facilities - Westwood - 151</v>
          </cell>
          <cell r="F2320" t="str">
            <v>CFO</v>
          </cell>
          <cell r="G2320" t="str">
            <v>Facilities - Westwood - 151</v>
          </cell>
          <cell r="H2320" t="str">
            <v>120</v>
          </cell>
          <cell r="I2320" t="str">
            <v>CI</v>
          </cell>
          <cell r="J2320">
            <v>25372.5</v>
          </cell>
        </row>
        <row r="2321">
          <cell r="A2321" t="str">
            <v>O&amp;M</v>
          </cell>
          <cell r="B2321" t="str">
            <v>Anastasia, Donald</v>
          </cell>
          <cell r="C2321">
            <v>21577</v>
          </cell>
          <cell r="D2321" t="str">
            <v>21577</v>
          </cell>
          <cell r="E2321" t="str">
            <v>Facilities - Westwood - 151</v>
          </cell>
          <cell r="F2321" t="str">
            <v>CFO</v>
          </cell>
          <cell r="G2321" t="str">
            <v>Facilities - Westwood - 151</v>
          </cell>
          <cell r="H2321" t="str">
            <v>120</v>
          </cell>
          <cell r="I2321" t="str">
            <v>IT</v>
          </cell>
          <cell r="J2321">
            <v>464750</v>
          </cell>
          <cell r="K2321">
            <v>37661.56</v>
          </cell>
        </row>
        <row r="2322">
          <cell r="A2322" t="str">
            <v>O&amp;M</v>
          </cell>
          <cell r="B2322" t="str">
            <v>Anastasia, Donald</v>
          </cell>
          <cell r="C2322">
            <v>21578</v>
          </cell>
          <cell r="D2322" t="str">
            <v>21578</v>
          </cell>
          <cell r="E2322" t="str">
            <v>Facilities - Prudential</v>
          </cell>
          <cell r="F2322" t="str">
            <v>CFO</v>
          </cell>
          <cell r="G2322" t="str">
            <v>Facilities - Prudential</v>
          </cell>
          <cell r="H2322" t="str">
            <v>120</v>
          </cell>
          <cell r="I2322" t="str">
            <v>BT</v>
          </cell>
          <cell r="J2322">
            <v>65218.39</v>
          </cell>
          <cell r="K2322">
            <v>12569.93</v>
          </cell>
        </row>
        <row r="2323">
          <cell r="A2323" t="str">
            <v>O&amp;M</v>
          </cell>
          <cell r="B2323" t="str">
            <v>Anastasia, Donald</v>
          </cell>
          <cell r="C2323">
            <v>21578</v>
          </cell>
          <cell r="D2323" t="str">
            <v>21578</v>
          </cell>
          <cell r="E2323" t="str">
            <v>Facilities - Prudential</v>
          </cell>
          <cell r="F2323" t="str">
            <v>CFO</v>
          </cell>
          <cell r="G2323" t="str">
            <v>Facilities - Prudential</v>
          </cell>
          <cell r="H2323" t="str">
            <v>120</v>
          </cell>
          <cell r="I2323" t="str">
            <v>IT</v>
          </cell>
          <cell r="J2323">
            <v>352533.54</v>
          </cell>
          <cell r="K2323">
            <v>47799.63</v>
          </cell>
          <cell r="L2323">
            <v>70.709999999999994</v>
          </cell>
        </row>
        <row r="2324">
          <cell r="A2324" t="str">
            <v>O&amp;M</v>
          </cell>
          <cell r="B2324" t="str">
            <v>Anastasia, Donald</v>
          </cell>
          <cell r="C2324">
            <v>21578</v>
          </cell>
          <cell r="D2324" t="str">
            <v>21578</v>
          </cell>
          <cell r="E2324" t="str">
            <v>Facilities - Prudential</v>
          </cell>
          <cell r="F2324" t="str">
            <v>CFO</v>
          </cell>
          <cell r="G2324" t="str">
            <v>Facilities - Prudential</v>
          </cell>
          <cell r="H2324" t="str">
            <v>120</v>
          </cell>
          <cell r="I2324" t="str">
            <v>LT</v>
          </cell>
          <cell r="J2324">
            <v>189940.34</v>
          </cell>
          <cell r="K2324">
            <v>35751.519999999997</v>
          </cell>
        </row>
        <row r="2325">
          <cell r="A2325" t="str">
            <v>O&amp;M</v>
          </cell>
          <cell r="B2325" t="str">
            <v>Anastasia, Donald</v>
          </cell>
          <cell r="C2325">
            <v>21578</v>
          </cell>
          <cell r="D2325" t="str">
            <v>21578</v>
          </cell>
          <cell r="E2325" t="str">
            <v>Facilities - Prudential</v>
          </cell>
          <cell r="F2325" t="str">
            <v>CFO</v>
          </cell>
          <cell r="G2325" t="str">
            <v>Facilities - Prudential</v>
          </cell>
          <cell r="H2325" t="str">
            <v>120</v>
          </cell>
          <cell r="I2325" t="str">
            <v>OT</v>
          </cell>
          <cell r="J2325">
            <v>20843.560000000001</v>
          </cell>
          <cell r="K2325">
            <v>2218.0300000000002</v>
          </cell>
        </row>
        <row r="2326">
          <cell r="A2326" t="str">
            <v>O&amp;M</v>
          </cell>
          <cell r="B2326" t="str">
            <v>Anastasia, Donald</v>
          </cell>
          <cell r="C2326">
            <v>21578</v>
          </cell>
          <cell r="D2326" t="str">
            <v>21578</v>
          </cell>
          <cell r="E2326" t="str">
            <v>Facilities - Prudential</v>
          </cell>
          <cell r="F2326" t="str">
            <v>CFO</v>
          </cell>
          <cell r="G2326" t="str">
            <v>Facilities - Prudential</v>
          </cell>
          <cell r="H2326" t="str">
            <v>120</v>
          </cell>
          <cell r="I2326" t="str">
            <v>TT</v>
          </cell>
          <cell r="J2326">
            <v>14394.93</v>
          </cell>
          <cell r="K2326">
            <v>8658.0499999999993</v>
          </cell>
        </row>
        <row r="2327">
          <cell r="A2327" t="str">
            <v>O&amp;M</v>
          </cell>
          <cell r="B2327" t="str">
            <v>McSherry, Susan</v>
          </cell>
          <cell r="C2327">
            <v>21580</v>
          </cell>
          <cell r="D2327" t="str">
            <v>21580</v>
          </cell>
          <cell r="E2327" t="str">
            <v>F &amp; A Performance Management</v>
          </cell>
          <cell r="F2327" t="str">
            <v>CFO</v>
          </cell>
          <cell r="G2327" t="str">
            <v>F &amp; A Performance Management</v>
          </cell>
          <cell r="H2327" t="str">
            <v>120</v>
          </cell>
          <cell r="I2327" t="str">
            <v>BT</v>
          </cell>
          <cell r="L2327">
            <v>52499.32</v>
          </cell>
        </row>
        <row r="2328">
          <cell r="A2328" t="str">
            <v>O&amp;M</v>
          </cell>
          <cell r="B2328" t="str">
            <v>McSherry, Susan</v>
          </cell>
          <cell r="C2328">
            <v>21580</v>
          </cell>
          <cell r="D2328" t="str">
            <v>21580</v>
          </cell>
          <cell r="E2328" t="str">
            <v>Supply Chain Performance</v>
          </cell>
          <cell r="F2328" t="str">
            <v>CFO</v>
          </cell>
          <cell r="G2328" t="str">
            <v>F &amp; A Performance Management</v>
          </cell>
          <cell r="H2328" t="str">
            <v>120</v>
          </cell>
          <cell r="I2328" t="str">
            <v>BT</v>
          </cell>
          <cell r="J2328">
            <v>48916.81</v>
          </cell>
          <cell r="K2328">
            <v>9812.6200000000008</v>
          </cell>
        </row>
        <row r="2329">
          <cell r="A2329" t="str">
            <v>O&amp;M</v>
          </cell>
          <cell r="B2329" t="str">
            <v>McSherry, Susan</v>
          </cell>
          <cell r="C2329">
            <v>21580</v>
          </cell>
          <cell r="D2329" t="str">
            <v>21580</v>
          </cell>
          <cell r="E2329" t="str">
            <v>F &amp; A Performance Management</v>
          </cell>
          <cell r="F2329" t="str">
            <v>CFO</v>
          </cell>
          <cell r="G2329" t="str">
            <v>F &amp; A Performance Management</v>
          </cell>
          <cell r="H2329" t="str">
            <v>120</v>
          </cell>
          <cell r="I2329" t="str">
            <v>IT</v>
          </cell>
          <cell r="L2329">
            <v>15623.8</v>
          </cell>
        </row>
        <row r="2330">
          <cell r="A2330" t="str">
            <v>O&amp;M</v>
          </cell>
          <cell r="B2330" t="str">
            <v>McSherry, Susan</v>
          </cell>
          <cell r="C2330">
            <v>21580</v>
          </cell>
          <cell r="D2330" t="str">
            <v>21580</v>
          </cell>
          <cell r="E2330" t="str">
            <v>Supply Chain Performance</v>
          </cell>
          <cell r="F2330" t="str">
            <v>CFO</v>
          </cell>
          <cell r="G2330" t="str">
            <v>F &amp; A Performance Management</v>
          </cell>
          <cell r="H2330" t="str">
            <v>120</v>
          </cell>
          <cell r="I2330" t="str">
            <v>IT</v>
          </cell>
          <cell r="J2330">
            <v>7044.03</v>
          </cell>
          <cell r="K2330">
            <v>-3784.58</v>
          </cell>
        </row>
        <row r="2331">
          <cell r="A2331" t="str">
            <v>O&amp;M</v>
          </cell>
          <cell r="B2331" t="str">
            <v>McSherry, Susan</v>
          </cell>
          <cell r="C2331">
            <v>21580</v>
          </cell>
          <cell r="D2331" t="str">
            <v>21580</v>
          </cell>
          <cell r="E2331" t="str">
            <v>F &amp; A Performance Management</v>
          </cell>
          <cell r="F2331" t="str">
            <v>CFO</v>
          </cell>
          <cell r="G2331" t="str">
            <v>F &amp; A Performance Management</v>
          </cell>
          <cell r="H2331" t="str">
            <v>120</v>
          </cell>
          <cell r="I2331" t="str">
            <v>LT</v>
          </cell>
          <cell r="L2331">
            <v>148097.48000000001</v>
          </cell>
        </row>
        <row r="2332">
          <cell r="A2332" t="str">
            <v>O&amp;M</v>
          </cell>
          <cell r="B2332" t="str">
            <v>McSherry, Susan</v>
          </cell>
          <cell r="C2332">
            <v>21580</v>
          </cell>
          <cell r="D2332" t="str">
            <v>21580</v>
          </cell>
          <cell r="E2332" t="str">
            <v>Supply Chain Performance</v>
          </cell>
          <cell r="F2332" t="str">
            <v>CFO</v>
          </cell>
          <cell r="G2332" t="str">
            <v>F &amp; A Performance Management</v>
          </cell>
          <cell r="H2332" t="str">
            <v>120</v>
          </cell>
          <cell r="I2332" t="str">
            <v>LT</v>
          </cell>
          <cell r="J2332">
            <v>163643.72</v>
          </cell>
          <cell r="K2332">
            <v>28822.97</v>
          </cell>
        </row>
        <row r="2333">
          <cell r="A2333" t="str">
            <v>O&amp;M</v>
          </cell>
          <cell r="B2333" t="str">
            <v>McSherry, Susan</v>
          </cell>
          <cell r="C2333">
            <v>21580</v>
          </cell>
          <cell r="D2333" t="str">
            <v>21580</v>
          </cell>
          <cell r="E2333" t="str">
            <v>Supply Chain Performance</v>
          </cell>
          <cell r="F2333" t="str">
            <v>CFO</v>
          </cell>
          <cell r="G2333" t="str">
            <v>F &amp; A Performance Management</v>
          </cell>
          <cell r="H2333" t="str">
            <v>120</v>
          </cell>
          <cell r="I2333" t="str">
            <v>MT</v>
          </cell>
          <cell r="J2333">
            <v>0</v>
          </cell>
        </row>
        <row r="2334">
          <cell r="A2334" t="str">
            <v>O&amp;M</v>
          </cell>
          <cell r="B2334" t="str">
            <v>McSherry, Susan</v>
          </cell>
          <cell r="C2334">
            <v>21580</v>
          </cell>
          <cell r="D2334" t="str">
            <v>21580</v>
          </cell>
          <cell r="E2334" t="str">
            <v>F &amp; A Performance Management</v>
          </cell>
          <cell r="F2334" t="str">
            <v>CFO</v>
          </cell>
          <cell r="G2334" t="str">
            <v>F &amp; A Performance Management</v>
          </cell>
          <cell r="H2334" t="str">
            <v>120</v>
          </cell>
          <cell r="I2334" t="str">
            <v>OT</v>
          </cell>
        </row>
        <row r="2335">
          <cell r="A2335" t="str">
            <v>O&amp;M</v>
          </cell>
          <cell r="B2335" t="str">
            <v>McSherry, Susan</v>
          </cell>
          <cell r="C2335">
            <v>21580</v>
          </cell>
          <cell r="D2335" t="str">
            <v>21580</v>
          </cell>
          <cell r="E2335" t="str">
            <v>Supply Chain Performance</v>
          </cell>
          <cell r="F2335" t="str">
            <v>CFO</v>
          </cell>
          <cell r="G2335" t="str">
            <v>F &amp; A Performance Management</v>
          </cell>
          <cell r="H2335" t="str">
            <v>120</v>
          </cell>
          <cell r="I2335" t="str">
            <v>OT</v>
          </cell>
          <cell r="J2335">
            <v>197466.77</v>
          </cell>
          <cell r="K2335">
            <v>374.7</v>
          </cell>
        </row>
        <row r="2336">
          <cell r="A2336" t="str">
            <v>O&amp;M</v>
          </cell>
          <cell r="B2336" t="str">
            <v>McSherry, Susan</v>
          </cell>
          <cell r="C2336">
            <v>21580</v>
          </cell>
          <cell r="D2336" t="str">
            <v>21580</v>
          </cell>
          <cell r="E2336" t="str">
            <v>Supply Chain Performance</v>
          </cell>
          <cell r="F2336" t="str">
            <v>CFO</v>
          </cell>
          <cell r="G2336" t="str">
            <v>F &amp; A Performance Management</v>
          </cell>
          <cell r="H2336" t="str">
            <v>120</v>
          </cell>
          <cell r="I2336" t="str">
            <v>TT</v>
          </cell>
          <cell r="J2336">
            <v>735.27</v>
          </cell>
        </row>
        <row r="2337">
          <cell r="A2337" t="str">
            <v>O&amp;M</v>
          </cell>
          <cell r="C2337">
            <v>21581</v>
          </cell>
          <cell r="D2337" t="str">
            <v>21581</v>
          </cell>
          <cell r="E2337" t="str">
            <v>Fleet Billing Revenue</v>
          </cell>
          <cell r="F2337" t="str">
            <v>Fleet Billing</v>
          </cell>
          <cell r="H2337" t="str">
            <v>120</v>
          </cell>
          <cell r="I2337" t="str">
            <v>OT</v>
          </cell>
          <cell r="K2337">
            <v>-1266127.3999999999</v>
          </cell>
          <cell r="L2337">
            <v>-1232938.8600000001</v>
          </cell>
        </row>
        <row r="2338">
          <cell r="A2338" t="str">
            <v>O&amp;M</v>
          </cell>
          <cell r="B2338" t="str">
            <v>Anastasia, Donald</v>
          </cell>
          <cell r="C2338">
            <v>21585</v>
          </cell>
          <cell r="D2338" t="str">
            <v>21585</v>
          </cell>
          <cell r="E2338" t="str">
            <v>Asset Performance - Facilities</v>
          </cell>
          <cell r="F2338" t="str">
            <v>CFO</v>
          </cell>
          <cell r="G2338" t="str">
            <v>Facilities - Shared Costs</v>
          </cell>
          <cell r="H2338" t="str">
            <v>120</v>
          </cell>
          <cell r="I2338" t="str">
            <v>BT</v>
          </cell>
          <cell r="J2338">
            <v>121427.62</v>
          </cell>
        </row>
        <row r="2339">
          <cell r="A2339" t="str">
            <v>O&amp;M</v>
          </cell>
          <cell r="B2339" t="str">
            <v>Anastasia, Donald</v>
          </cell>
          <cell r="C2339">
            <v>21585</v>
          </cell>
          <cell r="D2339" t="str">
            <v>21585</v>
          </cell>
          <cell r="E2339" t="str">
            <v>Facilities - Shared Costs</v>
          </cell>
          <cell r="F2339" t="str">
            <v>CFO</v>
          </cell>
          <cell r="G2339" t="str">
            <v>Facilities - Shared Costs</v>
          </cell>
          <cell r="H2339" t="str">
            <v>120</v>
          </cell>
          <cell r="I2339" t="str">
            <v>BT</v>
          </cell>
          <cell r="K2339">
            <v>1.33</v>
          </cell>
        </row>
        <row r="2340">
          <cell r="A2340" t="str">
            <v>CAP</v>
          </cell>
          <cell r="B2340" t="str">
            <v>Anastasia, Donald</v>
          </cell>
          <cell r="C2340">
            <v>21585</v>
          </cell>
          <cell r="D2340" t="str">
            <v>21585</v>
          </cell>
          <cell r="E2340" t="str">
            <v>Asset Performance - Facilities</v>
          </cell>
          <cell r="F2340" t="str">
            <v>CFO</v>
          </cell>
          <cell r="G2340" t="str">
            <v>Facilities - Shared Costs</v>
          </cell>
          <cell r="H2340" t="str">
            <v>120</v>
          </cell>
          <cell r="I2340" t="str">
            <v>CI</v>
          </cell>
          <cell r="J2340">
            <v>11281.2</v>
          </cell>
        </row>
        <row r="2341">
          <cell r="A2341" t="str">
            <v>O&amp;M</v>
          </cell>
          <cell r="B2341" t="str">
            <v>Anastasia, Donald</v>
          </cell>
          <cell r="C2341">
            <v>21585</v>
          </cell>
          <cell r="D2341" t="str">
            <v>21585</v>
          </cell>
          <cell r="E2341" t="str">
            <v>Asset Performance - Facilities</v>
          </cell>
          <cell r="F2341" t="str">
            <v>CFO</v>
          </cell>
          <cell r="G2341" t="str">
            <v>Facilities - Shared Costs</v>
          </cell>
          <cell r="H2341" t="str">
            <v>120</v>
          </cell>
          <cell r="I2341" t="str">
            <v>IT</v>
          </cell>
          <cell r="J2341">
            <v>1622672.02</v>
          </cell>
        </row>
        <row r="2342">
          <cell r="A2342" t="str">
            <v>O&amp;M</v>
          </cell>
          <cell r="B2342" t="str">
            <v>Anastasia, Donald</v>
          </cell>
          <cell r="C2342">
            <v>21585</v>
          </cell>
          <cell r="D2342" t="str">
            <v>21585</v>
          </cell>
          <cell r="E2342" t="str">
            <v>Facilities - Shared Costs</v>
          </cell>
          <cell r="F2342" t="str">
            <v>CFO</v>
          </cell>
          <cell r="G2342" t="str">
            <v>Facilities - Shared Costs</v>
          </cell>
          <cell r="H2342" t="str">
            <v>120</v>
          </cell>
          <cell r="I2342" t="str">
            <v>IT</v>
          </cell>
          <cell r="K2342">
            <v>248510.95</v>
          </cell>
          <cell r="L2342">
            <v>128.35</v>
          </cell>
        </row>
        <row r="2343">
          <cell r="A2343" t="str">
            <v>O&amp;M</v>
          </cell>
          <cell r="B2343" t="str">
            <v>Anastasia, Donald</v>
          </cell>
          <cell r="C2343">
            <v>21585</v>
          </cell>
          <cell r="D2343" t="str">
            <v>21585</v>
          </cell>
          <cell r="E2343" t="str">
            <v>Asset Performance - Facilities</v>
          </cell>
          <cell r="F2343" t="str">
            <v>CFO</v>
          </cell>
          <cell r="G2343" t="str">
            <v>Facilities - Shared Costs</v>
          </cell>
          <cell r="H2343" t="str">
            <v>120</v>
          </cell>
          <cell r="I2343" t="str">
            <v>LT</v>
          </cell>
          <cell r="J2343">
            <v>349603.53</v>
          </cell>
        </row>
        <row r="2344">
          <cell r="A2344" t="str">
            <v>O&amp;M</v>
          </cell>
          <cell r="B2344" t="str">
            <v>Anastasia, Donald</v>
          </cell>
          <cell r="C2344">
            <v>21585</v>
          </cell>
          <cell r="D2344" t="str">
            <v>21585</v>
          </cell>
          <cell r="E2344" t="str">
            <v>Facilities - Shared Costs</v>
          </cell>
          <cell r="F2344" t="str">
            <v>CFO</v>
          </cell>
          <cell r="G2344" t="str">
            <v>Facilities - Shared Costs</v>
          </cell>
          <cell r="H2344" t="str">
            <v>120</v>
          </cell>
          <cell r="I2344" t="str">
            <v>LT</v>
          </cell>
          <cell r="K2344">
            <v>-3714.99</v>
          </cell>
        </row>
        <row r="2345">
          <cell r="A2345" t="str">
            <v>O&amp;M</v>
          </cell>
          <cell r="B2345" t="str">
            <v>Anastasia, Donald</v>
          </cell>
          <cell r="C2345">
            <v>21585</v>
          </cell>
          <cell r="D2345" t="str">
            <v>21585</v>
          </cell>
          <cell r="E2345" t="str">
            <v>Asset Performance - Facilities</v>
          </cell>
          <cell r="F2345" t="str">
            <v>CFO</v>
          </cell>
          <cell r="G2345" t="str">
            <v>Facilities - Shared Costs</v>
          </cell>
          <cell r="H2345" t="str">
            <v>120</v>
          </cell>
          <cell r="I2345" t="str">
            <v>MT</v>
          </cell>
          <cell r="J2345">
            <v>327.54000000000002</v>
          </cell>
          <cell r="M2345">
            <v>16516.669999999998</v>
          </cell>
        </row>
        <row r="2346">
          <cell r="A2346" t="str">
            <v>O&amp;M</v>
          </cell>
          <cell r="B2346" t="str">
            <v>Anastasia, Donald</v>
          </cell>
          <cell r="C2346">
            <v>21585</v>
          </cell>
          <cell r="D2346" t="str">
            <v>21585</v>
          </cell>
          <cell r="E2346" t="str">
            <v>Facilities - Shared Costs</v>
          </cell>
          <cell r="F2346" t="str">
            <v>CFO</v>
          </cell>
          <cell r="G2346" t="str">
            <v>Facilities - Shared Costs</v>
          </cell>
          <cell r="H2346" t="str">
            <v>120</v>
          </cell>
          <cell r="I2346" t="str">
            <v>MT</v>
          </cell>
          <cell r="K2346">
            <v>12.25</v>
          </cell>
        </row>
        <row r="2347">
          <cell r="A2347" t="str">
            <v>O&amp;M</v>
          </cell>
          <cell r="B2347" t="str">
            <v>Anastasia, Donald</v>
          </cell>
          <cell r="C2347">
            <v>21585</v>
          </cell>
          <cell r="D2347" t="str">
            <v>21585</v>
          </cell>
          <cell r="E2347" t="str">
            <v>Asset Performance - Facilities</v>
          </cell>
          <cell r="F2347" t="str">
            <v>CFO</v>
          </cell>
          <cell r="G2347" t="str">
            <v>Facilities - Shared Costs</v>
          </cell>
          <cell r="H2347" t="str">
            <v>120</v>
          </cell>
          <cell r="I2347" t="str">
            <v>OT</v>
          </cell>
          <cell r="J2347">
            <v>115776.54</v>
          </cell>
        </row>
        <row r="2348">
          <cell r="A2348" t="str">
            <v>O&amp;M</v>
          </cell>
          <cell r="B2348" t="str">
            <v>Anastasia, Donald</v>
          </cell>
          <cell r="C2348">
            <v>21585</v>
          </cell>
          <cell r="D2348" t="str">
            <v>21585</v>
          </cell>
          <cell r="E2348" t="str">
            <v>Facilities - Shared Costs</v>
          </cell>
          <cell r="F2348" t="str">
            <v>CFO</v>
          </cell>
          <cell r="G2348" t="str">
            <v>Facilities - Shared Costs</v>
          </cell>
          <cell r="H2348" t="str">
            <v>120</v>
          </cell>
          <cell r="I2348" t="str">
            <v>OT</v>
          </cell>
          <cell r="K2348">
            <v>14264.31</v>
          </cell>
          <cell r="L2348">
            <v>9908.4599999999991</v>
          </cell>
        </row>
        <row r="2349">
          <cell r="A2349" t="str">
            <v>O&amp;M</v>
          </cell>
          <cell r="B2349" t="str">
            <v>Anastasia, Donald</v>
          </cell>
          <cell r="C2349">
            <v>21585</v>
          </cell>
          <cell r="D2349" t="str">
            <v>21585</v>
          </cell>
          <cell r="E2349" t="str">
            <v>Asset Performance - Facilities</v>
          </cell>
          <cell r="F2349" t="str">
            <v>CFO</v>
          </cell>
          <cell r="G2349" t="str">
            <v>Facilities - Shared Costs</v>
          </cell>
          <cell r="H2349" t="str">
            <v>120</v>
          </cell>
          <cell r="I2349" t="str">
            <v>TT</v>
          </cell>
          <cell r="J2349">
            <v>0</v>
          </cell>
        </row>
        <row r="2350">
          <cell r="A2350" t="str">
            <v>O&amp;M</v>
          </cell>
          <cell r="B2350" t="str">
            <v>Elliott Jr, James F</v>
          </cell>
          <cell r="C2350">
            <v>21590</v>
          </cell>
          <cell r="D2350" t="str">
            <v>21590</v>
          </cell>
          <cell r="E2350" t="str">
            <v>Asset Performance - Fleet</v>
          </cell>
          <cell r="F2350" t="str">
            <v>Mat Mgmt-Trans</v>
          </cell>
          <cell r="G2350" t="str">
            <v>Asset Performance - Fleet</v>
          </cell>
          <cell r="H2350" t="str">
            <v>120</v>
          </cell>
          <cell r="I2350" t="str">
            <v>BT</v>
          </cell>
          <cell r="J2350">
            <v>177333.41</v>
          </cell>
        </row>
        <row r="2351">
          <cell r="A2351" t="str">
            <v>O&amp;M</v>
          </cell>
          <cell r="B2351" t="str">
            <v>Elliott Jr, James F</v>
          </cell>
          <cell r="C2351">
            <v>21590</v>
          </cell>
          <cell r="D2351" t="str">
            <v>21590</v>
          </cell>
          <cell r="E2351" t="str">
            <v>Asset Performance - Fleet</v>
          </cell>
          <cell r="F2351" t="str">
            <v>Mat Mgmt-Trans</v>
          </cell>
          <cell r="G2351" t="str">
            <v>Asset Performance - Fleet</v>
          </cell>
          <cell r="H2351" t="str">
            <v>120</v>
          </cell>
          <cell r="I2351" t="str">
            <v>IT</v>
          </cell>
          <cell r="J2351">
            <v>7994555</v>
          </cell>
          <cell r="K2351">
            <v>27040.44</v>
          </cell>
          <cell r="L2351">
            <v>35807.040000000001</v>
          </cell>
        </row>
        <row r="2352">
          <cell r="A2352" t="str">
            <v>O&amp;M</v>
          </cell>
          <cell r="B2352" t="str">
            <v>Elliott Jr, James F</v>
          </cell>
          <cell r="C2352">
            <v>21590</v>
          </cell>
          <cell r="D2352" t="str">
            <v>21590</v>
          </cell>
          <cell r="E2352" t="str">
            <v>Asset Performance - Fleet</v>
          </cell>
          <cell r="F2352" t="str">
            <v>Mat Mgmt-Trans</v>
          </cell>
          <cell r="G2352" t="str">
            <v>Asset Performance - Fleet</v>
          </cell>
          <cell r="H2352" t="str">
            <v>120</v>
          </cell>
          <cell r="I2352" t="str">
            <v>LT</v>
          </cell>
          <cell r="J2352">
            <v>549291.26</v>
          </cell>
        </row>
        <row r="2353">
          <cell r="A2353" t="str">
            <v>O&amp;M</v>
          </cell>
          <cell r="B2353" t="str">
            <v>Elliott Jr, James F</v>
          </cell>
          <cell r="C2353">
            <v>21590</v>
          </cell>
          <cell r="D2353" t="str">
            <v>21590</v>
          </cell>
          <cell r="E2353" t="str">
            <v>Asset Performance - Fleet</v>
          </cell>
          <cell r="F2353" t="str">
            <v>Mat Mgmt-Trans</v>
          </cell>
          <cell r="G2353" t="str">
            <v>Asset Performance - Fleet</v>
          </cell>
          <cell r="H2353" t="str">
            <v>120</v>
          </cell>
          <cell r="I2353" t="str">
            <v>MT</v>
          </cell>
          <cell r="J2353">
            <v>849224.64</v>
          </cell>
          <cell r="K2353">
            <v>1043551.6</v>
          </cell>
          <cell r="L2353">
            <v>1067446.8600000001</v>
          </cell>
          <cell r="M2353">
            <v>6098.02</v>
          </cell>
        </row>
        <row r="2354">
          <cell r="A2354" t="str">
            <v>O&amp;M</v>
          </cell>
          <cell r="B2354" t="str">
            <v>Elliott Jr, James F</v>
          </cell>
          <cell r="C2354">
            <v>21590</v>
          </cell>
          <cell r="D2354" t="str">
            <v>21590</v>
          </cell>
          <cell r="E2354" t="str">
            <v>Asset Performance - Fleet</v>
          </cell>
          <cell r="F2354" t="str">
            <v>Mat Mgmt-Trans</v>
          </cell>
          <cell r="G2354" t="str">
            <v>Asset Performance - Fleet</v>
          </cell>
          <cell r="H2354" t="str">
            <v>120</v>
          </cell>
          <cell r="I2354" t="str">
            <v>OT</v>
          </cell>
          <cell r="J2354">
            <v>-15147395.25</v>
          </cell>
          <cell r="K2354">
            <v>-291377.96999999997</v>
          </cell>
          <cell r="L2354">
            <v>-4645.04</v>
          </cell>
        </row>
        <row r="2355">
          <cell r="A2355" t="str">
            <v>O&amp;M</v>
          </cell>
          <cell r="B2355" t="str">
            <v>Elliott Jr, James F</v>
          </cell>
          <cell r="C2355">
            <v>21590</v>
          </cell>
          <cell r="D2355" t="str">
            <v>21590</v>
          </cell>
          <cell r="E2355" t="str">
            <v>Asset Performance - Fleet</v>
          </cell>
          <cell r="F2355" t="str">
            <v>Mat Mgmt-Trans</v>
          </cell>
          <cell r="G2355" t="str">
            <v>Asset Performance - Fleet</v>
          </cell>
          <cell r="H2355" t="str">
            <v>120</v>
          </cell>
          <cell r="I2355" t="str">
            <v>TT</v>
          </cell>
          <cell r="J2355">
            <v>172894.42</v>
          </cell>
          <cell r="K2355">
            <v>0</v>
          </cell>
        </row>
        <row r="2356">
          <cell r="A2356" t="str">
            <v>O&amp;M</v>
          </cell>
          <cell r="B2356" t="str">
            <v>Rotty, Paul L</v>
          </cell>
          <cell r="C2356">
            <v>21595</v>
          </cell>
          <cell r="D2356" t="str">
            <v>21595</v>
          </cell>
          <cell r="E2356" t="str">
            <v>Asset Performance - Warehouse and Distribution</v>
          </cell>
          <cell r="F2356" t="str">
            <v>Mat Mgmt-Trans</v>
          </cell>
          <cell r="G2356" t="str">
            <v>Asset Performance - Warehouse and Distribution</v>
          </cell>
          <cell r="H2356" t="str">
            <v>120</v>
          </cell>
          <cell r="I2356" t="str">
            <v>BT</v>
          </cell>
          <cell r="J2356">
            <v>78.459999999999994</v>
          </cell>
        </row>
        <row r="2357">
          <cell r="A2357" t="str">
            <v>O&amp;M</v>
          </cell>
          <cell r="B2357" t="str">
            <v>Rotty, Paul L</v>
          </cell>
          <cell r="C2357">
            <v>21595</v>
          </cell>
          <cell r="D2357" t="str">
            <v>21595</v>
          </cell>
          <cell r="E2357" t="str">
            <v>Asset Performance - Warehouse and Distribution</v>
          </cell>
          <cell r="F2357" t="str">
            <v>Mat Mgmt-Trans</v>
          </cell>
          <cell r="G2357" t="str">
            <v>Asset Performance - Warehouse and Distribution</v>
          </cell>
          <cell r="H2357" t="str">
            <v>120</v>
          </cell>
          <cell r="I2357" t="str">
            <v>IT</v>
          </cell>
          <cell r="J2357">
            <v>442462.42</v>
          </cell>
          <cell r="K2357">
            <v>737.08</v>
          </cell>
        </row>
        <row r="2358">
          <cell r="A2358" t="str">
            <v>O&amp;M</v>
          </cell>
          <cell r="B2358" t="str">
            <v>Rotty, Paul L</v>
          </cell>
          <cell r="C2358">
            <v>21595</v>
          </cell>
          <cell r="D2358" t="str">
            <v>21595</v>
          </cell>
          <cell r="E2358" t="str">
            <v>Asset Performance - Warehouse and Distribution</v>
          </cell>
          <cell r="F2358" t="str">
            <v>Mat Mgmt-Trans</v>
          </cell>
          <cell r="G2358" t="str">
            <v>Asset Performance - Warehouse and Distribution</v>
          </cell>
          <cell r="H2358" t="str">
            <v>120</v>
          </cell>
          <cell r="I2358" t="str">
            <v>LT</v>
          </cell>
          <cell r="J2358">
            <v>-292.86</v>
          </cell>
          <cell r="M2358">
            <v>246.26</v>
          </cell>
        </row>
        <row r="2359">
          <cell r="A2359" t="str">
            <v>O&amp;M</v>
          </cell>
          <cell r="B2359" t="str">
            <v>Rotty, Paul L</v>
          </cell>
          <cell r="C2359">
            <v>21595</v>
          </cell>
          <cell r="D2359" t="str">
            <v>21595</v>
          </cell>
          <cell r="E2359" t="str">
            <v>Asset Performance - Warehouse and Distribution</v>
          </cell>
          <cell r="F2359" t="str">
            <v>Mat Mgmt-Trans</v>
          </cell>
          <cell r="G2359" t="str">
            <v>Asset Performance - Warehouse and Distribution</v>
          </cell>
          <cell r="H2359" t="str">
            <v>120</v>
          </cell>
          <cell r="I2359" t="str">
            <v>MT</v>
          </cell>
          <cell r="J2359">
            <v>-7432.05</v>
          </cell>
        </row>
        <row r="2360">
          <cell r="A2360" t="str">
            <v>O&amp;M</v>
          </cell>
          <cell r="B2360" t="str">
            <v>Rotty, Paul L</v>
          </cell>
          <cell r="C2360">
            <v>21595</v>
          </cell>
          <cell r="D2360" t="str">
            <v>21595</v>
          </cell>
          <cell r="E2360" t="str">
            <v>Asset Performance - Warehouse and Distribution</v>
          </cell>
          <cell r="F2360" t="str">
            <v>Mat Mgmt-Trans</v>
          </cell>
          <cell r="G2360" t="str">
            <v>Asset Performance - Warehouse and Distribution</v>
          </cell>
          <cell r="H2360" t="str">
            <v>120</v>
          </cell>
          <cell r="I2360" t="str">
            <v>OT</v>
          </cell>
          <cell r="J2360">
            <v>837879.62</v>
          </cell>
          <cell r="K2360">
            <v>4029.46</v>
          </cell>
          <cell r="L2360">
            <v>593.16999999999996</v>
          </cell>
        </row>
        <row r="2361">
          <cell r="A2361" t="str">
            <v>O&amp;M</v>
          </cell>
          <cell r="C2361">
            <v>21600</v>
          </cell>
          <cell r="D2361" t="str">
            <v>21600</v>
          </cell>
          <cell r="E2361" t="str">
            <v>Materials Disposal</v>
          </cell>
          <cell r="H2361" t="str">
            <v>120</v>
          </cell>
          <cell r="I2361" t="str">
            <v>MT</v>
          </cell>
          <cell r="J2361">
            <v>0</v>
          </cell>
          <cell r="M2361">
            <v>8798.09</v>
          </cell>
        </row>
        <row r="2362">
          <cell r="A2362" t="str">
            <v>O&amp;M</v>
          </cell>
          <cell r="C2362">
            <v>21600</v>
          </cell>
          <cell r="D2362" t="str">
            <v>21600</v>
          </cell>
          <cell r="E2362" t="str">
            <v>Materials Disposal</v>
          </cell>
          <cell r="H2362" t="str">
            <v>120</v>
          </cell>
          <cell r="I2362" t="str">
            <v>OT</v>
          </cell>
          <cell r="K2362">
            <v>-380</v>
          </cell>
        </row>
        <row r="2363">
          <cell r="A2363" t="str">
            <v>O&amp;M</v>
          </cell>
          <cell r="B2363" t="str">
            <v>Weafer Jr,Robert J</v>
          </cell>
          <cell r="C2363">
            <v>21605</v>
          </cell>
          <cell r="D2363" t="str">
            <v>21605</v>
          </cell>
          <cell r="E2363" t="str">
            <v>Process Management</v>
          </cell>
          <cell r="F2363" t="str">
            <v>CFO</v>
          </cell>
          <cell r="G2363" t="str">
            <v>Process Management</v>
          </cell>
          <cell r="H2363" t="str">
            <v>120</v>
          </cell>
          <cell r="I2363" t="str">
            <v>BT</v>
          </cell>
          <cell r="J2363">
            <v>158760.29999999999</v>
          </cell>
          <cell r="K2363">
            <v>16874.73</v>
          </cell>
          <cell r="M2363">
            <v>414128.61</v>
          </cell>
        </row>
        <row r="2364">
          <cell r="A2364" t="str">
            <v>O&amp;M</v>
          </cell>
          <cell r="B2364" t="str">
            <v>Weafer Jr,Robert J</v>
          </cell>
          <cell r="C2364">
            <v>21605</v>
          </cell>
          <cell r="D2364" t="str">
            <v>21605</v>
          </cell>
          <cell r="E2364" t="str">
            <v>Process Management</v>
          </cell>
          <cell r="F2364" t="str">
            <v>CFO</v>
          </cell>
          <cell r="G2364" t="str">
            <v>Process Management</v>
          </cell>
          <cell r="H2364" t="str">
            <v>120</v>
          </cell>
          <cell r="I2364" t="str">
            <v>IT</v>
          </cell>
          <cell r="J2364">
            <v>1622567.99</v>
          </cell>
          <cell r="K2364">
            <v>10132.64</v>
          </cell>
          <cell r="L2364">
            <v>5967.71</v>
          </cell>
        </row>
        <row r="2365">
          <cell r="A2365" t="str">
            <v>O&amp;M</v>
          </cell>
          <cell r="B2365" t="str">
            <v>Weafer Jr,Robert J</v>
          </cell>
          <cell r="C2365">
            <v>21605</v>
          </cell>
          <cell r="D2365" t="str">
            <v>21605</v>
          </cell>
          <cell r="E2365" t="str">
            <v>Process Management</v>
          </cell>
          <cell r="F2365" t="str">
            <v>CFO</v>
          </cell>
          <cell r="G2365" t="str">
            <v>Process Management</v>
          </cell>
          <cell r="H2365" t="str">
            <v>120</v>
          </cell>
          <cell r="I2365" t="str">
            <v>LT</v>
          </cell>
          <cell r="J2365">
            <v>470023.57</v>
          </cell>
          <cell r="K2365">
            <v>48212.52</v>
          </cell>
          <cell r="M2365">
            <v>-883.6</v>
          </cell>
        </row>
        <row r="2366">
          <cell r="A2366" t="str">
            <v>O&amp;M</v>
          </cell>
          <cell r="B2366" t="str">
            <v>Weafer Jr,Robert J</v>
          </cell>
          <cell r="C2366">
            <v>21605</v>
          </cell>
          <cell r="D2366" t="str">
            <v>21605</v>
          </cell>
          <cell r="E2366" t="str">
            <v>Process Management</v>
          </cell>
          <cell r="F2366" t="str">
            <v>CFO</v>
          </cell>
          <cell r="G2366" t="str">
            <v>Process Management</v>
          </cell>
          <cell r="H2366" t="str">
            <v>120</v>
          </cell>
          <cell r="I2366" t="str">
            <v>MT</v>
          </cell>
          <cell r="J2366">
            <v>704.45</v>
          </cell>
        </row>
        <row r="2367">
          <cell r="A2367" t="str">
            <v>O&amp;M</v>
          </cell>
          <cell r="B2367" t="str">
            <v>Weafer Jr,Robert J</v>
          </cell>
          <cell r="C2367">
            <v>21605</v>
          </cell>
          <cell r="D2367" t="str">
            <v>21605</v>
          </cell>
          <cell r="E2367" t="str">
            <v>Process Management</v>
          </cell>
          <cell r="F2367" t="str">
            <v>CFO</v>
          </cell>
          <cell r="G2367" t="str">
            <v>Process Management</v>
          </cell>
          <cell r="H2367" t="str">
            <v>120</v>
          </cell>
          <cell r="I2367" t="str">
            <v>OT</v>
          </cell>
          <cell r="J2367">
            <v>71309.600000000006</v>
          </cell>
          <cell r="K2367">
            <v>6145.7</v>
          </cell>
          <cell r="L2367">
            <v>4867.2700000000004</v>
          </cell>
        </row>
        <row r="2368">
          <cell r="A2368" t="str">
            <v>O&amp;M</v>
          </cell>
          <cell r="B2368" t="str">
            <v>Weafer Jr,Robert J</v>
          </cell>
          <cell r="C2368">
            <v>21605</v>
          </cell>
          <cell r="D2368" t="str">
            <v>21605</v>
          </cell>
          <cell r="E2368" t="str">
            <v>Process Management</v>
          </cell>
          <cell r="F2368" t="str">
            <v>CFO</v>
          </cell>
          <cell r="G2368" t="str">
            <v>Process Management</v>
          </cell>
          <cell r="H2368" t="str">
            <v>120</v>
          </cell>
          <cell r="I2368" t="str">
            <v>TT</v>
          </cell>
          <cell r="J2368">
            <v>3325.08</v>
          </cell>
          <cell r="K2368">
            <v>413.33</v>
          </cell>
          <cell r="M2368">
            <v>84</v>
          </cell>
        </row>
        <row r="2369">
          <cell r="A2369" t="str">
            <v>O&amp;M</v>
          </cell>
          <cell r="B2369" t="str">
            <v>Weafer Jr,Robert J</v>
          </cell>
          <cell r="C2369">
            <v>21610</v>
          </cell>
          <cell r="D2369" t="str">
            <v>21610</v>
          </cell>
          <cell r="E2369" t="str">
            <v>Purchasing and Contracts</v>
          </cell>
          <cell r="F2369" t="str">
            <v>CFO</v>
          </cell>
          <cell r="G2369" t="str">
            <v>Purchasing and Contracts</v>
          </cell>
          <cell r="H2369" t="str">
            <v>120</v>
          </cell>
          <cell r="I2369" t="str">
            <v>BT</v>
          </cell>
          <cell r="J2369">
            <v>184321.59</v>
          </cell>
          <cell r="K2369">
            <v>119007.3</v>
          </cell>
        </row>
        <row r="2370">
          <cell r="A2370" t="str">
            <v>O&amp;M</v>
          </cell>
          <cell r="B2370" t="str">
            <v>Weafer Jr,Robert J</v>
          </cell>
          <cell r="C2370">
            <v>21610</v>
          </cell>
          <cell r="D2370" t="str">
            <v>21610</v>
          </cell>
          <cell r="E2370" t="str">
            <v>Purchasing and Contracts</v>
          </cell>
          <cell r="F2370" t="str">
            <v>CFO</v>
          </cell>
          <cell r="G2370" t="str">
            <v>Purchasing and Contracts</v>
          </cell>
          <cell r="H2370" t="str">
            <v>120</v>
          </cell>
          <cell r="I2370" t="str">
            <v>IT</v>
          </cell>
          <cell r="J2370">
            <v>21053.01</v>
          </cell>
          <cell r="K2370">
            <v>7978.45</v>
          </cell>
          <cell r="L2370">
            <v>6820.46</v>
          </cell>
        </row>
        <row r="2371">
          <cell r="A2371" t="str">
            <v>O&amp;M</v>
          </cell>
          <cell r="B2371" t="str">
            <v>Weafer Jr,Robert J</v>
          </cell>
          <cell r="C2371">
            <v>21610</v>
          </cell>
          <cell r="D2371" t="str">
            <v>21610</v>
          </cell>
          <cell r="E2371" t="str">
            <v>Purchasing and Contracts</v>
          </cell>
          <cell r="F2371" t="str">
            <v>CFO</v>
          </cell>
          <cell r="G2371" t="str">
            <v>Purchasing and Contracts</v>
          </cell>
          <cell r="H2371" t="str">
            <v>120</v>
          </cell>
          <cell r="I2371" t="str">
            <v>LT</v>
          </cell>
          <cell r="J2371">
            <v>527969.18999999994</v>
          </cell>
          <cell r="K2371">
            <v>351197.48</v>
          </cell>
          <cell r="M2371">
            <v>337.32</v>
          </cell>
        </row>
        <row r="2372">
          <cell r="A2372" t="str">
            <v>O&amp;M</v>
          </cell>
          <cell r="B2372" t="str">
            <v>Weafer Jr,Robert J</v>
          </cell>
          <cell r="C2372">
            <v>21610</v>
          </cell>
          <cell r="D2372" t="str">
            <v>21610</v>
          </cell>
          <cell r="E2372" t="str">
            <v>Purchasing and Contracts</v>
          </cell>
          <cell r="F2372" t="str">
            <v>CFO</v>
          </cell>
          <cell r="G2372" t="str">
            <v>Purchasing and Contracts</v>
          </cell>
          <cell r="H2372" t="str">
            <v>120</v>
          </cell>
          <cell r="I2372" t="str">
            <v>MT</v>
          </cell>
          <cell r="J2372">
            <v>125613.98</v>
          </cell>
          <cell r="K2372">
            <v>807.81</v>
          </cell>
          <cell r="L2372">
            <v>193.04</v>
          </cell>
        </row>
        <row r="2373">
          <cell r="A2373" t="str">
            <v>O&amp;M</v>
          </cell>
          <cell r="B2373" t="str">
            <v>Weafer Jr,Robert J</v>
          </cell>
          <cell r="C2373">
            <v>21610</v>
          </cell>
          <cell r="D2373" t="str">
            <v>21610</v>
          </cell>
          <cell r="E2373" t="str">
            <v>Purchasing and Contracts</v>
          </cell>
          <cell r="F2373" t="str">
            <v>CFO</v>
          </cell>
          <cell r="G2373" t="str">
            <v>Purchasing and Contracts</v>
          </cell>
          <cell r="H2373" t="str">
            <v>120</v>
          </cell>
          <cell r="I2373" t="str">
            <v>OT</v>
          </cell>
          <cell r="J2373">
            <v>7725.35</v>
          </cell>
          <cell r="K2373">
            <v>-11463.34</v>
          </cell>
          <cell r="M2373">
            <v>4027.89</v>
          </cell>
        </row>
        <row r="2374">
          <cell r="A2374" t="str">
            <v>O&amp;M</v>
          </cell>
          <cell r="B2374" t="str">
            <v>Weafer Jr,Robert J</v>
          </cell>
          <cell r="C2374">
            <v>21610</v>
          </cell>
          <cell r="D2374" t="str">
            <v>21610</v>
          </cell>
          <cell r="E2374" t="str">
            <v>Purchasing and Contracts</v>
          </cell>
          <cell r="F2374" t="str">
            <v>CFO</v>
          </cell>
          <cell r="G2374" t="str">
            <v>Purchasing and Contracts</v>
          </cell>
          <cell r="H2374" t="str">
            <v>120</v>
          </cell>
          <cell r="I2374" t="str">
            <v>TT</v>
          </cell>
          <cell r="J2374">
            <v>78899.05</v>
          </cell>
          <cell r="K2374">
            <v>43304.32</v>
          </cell>
          <cell r="L2374">
            <v>30.09</v>
          </cell>
        </row>
        <row r="2375">
          <cell r="A2375" t="str">
            <v>O&amp;M</v>
          </cell>
          <cell r="B2375" t="str">
            <v>Weafer Jr,Robert J</v>
          </cell>
          <cell r="C2375">
            <v>21615</v>
          </cell>
          <cell r="D2375" t="str">
            <v>21615</v>
          </cell>
          <cell r="E2375" t="str">
            <v>Materials and Management</v>
          </cell>
          <cell r="F2375" t="str">
            <v>CFO</v>
          </cell>
          <cell r="G2375" t="str">
            <v>Materials and Management</v>
          </cell>
          <cell r="H2375" t="str">
            <v>120</v>
          </cell>
          <cell r="I2375" t="str">
            <v>BT</v>
          </cell>
          <cell r="J2375">
            <v>66151.61</v>
          </cell>
          <cell r="K2375">
            <v>1657.94</v>
          </cell>
        </row>
        <row r="2376">
          <cell r="A2376" t="str">
            <v>O&amp;M</v>
          </cell>
          <cell r="B2376" t="str">
            <v>Weafer Jr,Robert J</v>
          </cell>
          <cell r="C2376">
            <v>21615</v>
          </cell>
          <cell r="D2376" t="str">
            <v>21615</v>
          </cell>
          <cell r="E2376" t="str">
            <v>Materials and Management</v>
          </cell>
          <cell r="F2376" t="str">
            <v>CFO</v>
          </cell>
          <cell r="G2376" t="str">
            <v>Materials and Management</v>
          </cell>
          <cell r="H2376" t="str">
            <v>120</v>
          </cell>
          <cell r="I2376" t="str">
            <v>LT</v>
          </cell>
          <cell r="J2376">
            <v>220582.27</v>
          </cell>
          <cell r="K2376">
            <v>5628.91</v>
          </cell>
          <cell r="M2376">
            <v>1728.5</v>
          </cell>
        </row>
        <row r="2377">
          <cell r="A2377" t="str">
            <v>O&amp;M</v>
          </cell>
          <cell r="B2377" t="str">
            <v>Weafer Jr,Robert J</v>
          </cell>
          <cell r="C2377">
            <v>21615</v>
          </cell>
          <cell r="D2377" t="str">
            <v>21615</v>
          </cell>
          <cell r="E2377" t="str">
            <v>Materials and Management</v>
          </cell>
          <cell r="F2377" t="str">
            <v>CFO</v>
          </cell>
          <cell r="G2377" t="str">
            <v>Materials and Management</v>
          </cell>
          <cell r="H2377" t="str">
            <v>120</v>
          </cell>
          <cell r="I2377" t="str">
            <v>TT</v>
          </cell>
          <cell r="J2377">
            <v>2355.02</v>
          </cell>
        </row>
        <row r="2378">
          <cell r="A2378" t="str">
            <v>O&amp;M</v>
          </cell>
          <cell r="C2378">
            <v>21700</v>
          </cell>
          <cell r="D2378" t="str">
            <v>21700</v>
          </cell>
          <cell r="E2378" t="str">
            <v>AS - CUSTOMER CARE DIRECT CHARGES</v>
          </cell>
          <cell r="H2378" t="str">
            <v>120</v>
          </cell>
          <cell r="I2378" t="str">
            <v>BT</v>
          </cell>
          <cell r="K2378">
            <v>107.89</v>
          </cell>
          <cell r="L2378">
            <v>983.77</v>
          </cell>
        </row>
        <row r="2379">
          <cell r="A2379" t="str">
            <v>CAP</v>
          </cell>
          <cell r="C2379">
            <v>21700</v>
          </cell>
          <cell r="D2379" t="str">
            <v>21700</v>
          </cell>
          <cell r="E2379" t="str">
            <v>AS - CUSTOMER CARE DIRECT CHARGES</v>
          </cell>
          <cell r="H2379" t="str">
            <v>120</v>
          </cell>
          <cell r="I2379" t="str">
            <v>CO</v>
          </cell>
          <cell r="L2379">
            <v>-318011.43</v>
          </cell>
        </row>
        <row r="2380">
          <cell r="A2380" t="str">
            <v>O&amp;M</v>
          </cell>
          <cell r="C2380">
            <v>21700</v>
          </cell>
          <cell r="D2380" t="str">
            <v>21700</v>
          </cell>
          <cell r="E2380" t="str">
            <v>AS - CUSTOMER CARE DIRECT CHARGES</v>
          </cell>
          <cell r="H2380" t="str">
            <v>120</v>
          </cell>
          <cell r="I2380" t="str">
            <v>IT</v>
          </cell>
          <cell r="J2380">
            <v>10686.54</v>
          </cell>
        </row>
        <row r="2381">
          <cell r="A2381" t="str">
            <v>O&amp;M</v>
          </cell>
          <cell r="C2381">
            <v>21700</v>
          </cell>
          <cell r="D2381" t="str">
            <v>21700</v>
          </cell>
          <cell r="E2381" t="str">
            <v>AS - CUSTOMER CARE DIRECT CHARGES</v>
          </cell>
          <cell r="H2381" t="str">
            <v>120</v>
          </cell>
          <cell r="I2381" t="str">
            <v>LT</v>
          </cell>
          <cell r="J2381">
            <v>195516</v>
          </cell>
          <cell r="K2381">
            <v>341.6</v>
          </cell>
          <cell r="L2381">
            <v>10327.49</v>
          </cell>
        </row>
        <row r="2382">
          <cell r="A2382" t="str">
            <v>O&amp;M</v>
          </cell>
          <cell r="C2382">
            <v>21700</v>
          </cell>
          <cell r="D2382" t="str">
            <v>21700</v>
          </cell>
          <cell r="E2382" t="str">
            <v>AS - CUSTOMER CARE DIRECT CHARGES</v>
          </cell>
          <cell r="H2382" t="str">
            <v>120</v>
          </cell>
          <cell r="I2382" t="str">
            <v>OT</v>
          </cell>
          <cell r="J2382">
            <v>0</v>
          </cell>
          <cell r="K2382">
            <v>485476</v>
          </cell>
          <cell r="L2382">
            <v>0</v>
          </cell>
          <cell r="M2382">
            <v>-320291.07</v>
          </cell>
        </row>
        <row r="2383">
          <cell r="A2383" t="str">
            <v>O&amp;M</v>
          </cell>
          <cell r="C2383">
            <v>21700</v>
          </cell>
          <cell r="D2383" t="str">
            <v>21700</v>
          </cell>
          <cell r="E2383" t="str">
            <v>AS - CUSTOMER CARE DIRECT CHARGES</v>
          </cell>
          <cell r="H2383" t="str">
            <v>120</v>
          </cell>
          <cell r="I2383" t="str">
            <v>TT</v>
          </cell>
          <cell r="K2383">
            <v>393.08</v>
          </cell>
          <cell r="L2383">
            <v>524.15</v>
          </cell>
          <cell r="M2383">
            <v>585</v>
          </cell>
        </row>
        <row r="2384">
          <cell r="A2384" t="str">
            <v>O&amp;M</v>
          </cell>
          <cell r="C2384">
            <v>21710</v>
          </cell>
          <cell r="D2384" t="str">
            <v>21710</v>
          </cell>
          <cell r="E2384" t="str">
            <v>Field Services Director</v>
          </cell>
          <cell r="H2384" t="str">
            <v>120</v>
          </cell>
          <cell r="I2384" t="str">
            <v>BT</v>
          </cell>
          <cell r="J2384">
            <v>0</v>
          </cell>
          <cell r="L2384">
            <v>-12446.8</v>
          </cell>
        </row>
        <row r="2385">
          <cell r="A2385" t="str">
            <v>O&amp;M</v>
          </cell>
          <cell r="C2385">
            <v>21710</v>
          </cell>
          <cell r="D2385" t="str">
            <v>21710</v>
          </cell>
          <cell r="E2385" t="str">
            <v>Field Services Director</v>
          </cell>
          <cell r="H2385" t="str">
            <v>120</v>
          </cell>
          <cell r="I2385" t="str">
            <v>IT</v>
          </cell>
          <cell r="J2385">
            <v>583</v>
          </cell>
          <cell r="K2385">
            <v>53.98</v>
          </cell>
          <cell r="L2385">
            <v>-146.72</v>
          </cell>
        </row>
        <row r="2386">
          <cell r="A2386" t="str">
            <v>O&amp;M</v>
          </cell>
          <cell r="C2386">
            <v>21710</v>
          </cell>
          <cell r="D2386" t="str">
            <v>21710</v>
          </cell>
          <cell r="E2386" t="str">
            <v>Field Services Director</v>
          </cell>
          <cell r="H2386" t="str">
            <v>120</v>
          </cell>
          <cell r="I2386" t="str">
            <v>LT</v>
          </cell>
          <cell r="J2386">
            <v>0</v>
          </cell>
          <cell r="L2386">
            <v>-37020.25</v>
          </cell>
        </row>
        <row r="2387">
          <cell r="A2387" t="str">
            <v>O&amp;M</v>
          </cell>
          <cell r="C2387">
            <v>21710</v>
          </cell>
          <cell r="D2387" t="str">
            <v>21710</v>
          </cell>
          <cell r="E2387" t="str">
            <v>Field Services Director</v>
          </cell>
          <cell r="H2387" t="str">
            <v>120</v>
          </cell>
          <cell r="I2387" t="str">
            <v>OT</v>
          </cell>
          <cell r="J2387">
            <v>0</v>
          </cell>
        </row>
        <row r="2388">
          <cell r="A2388" t="str">
            <v>O&amp;M</v>
          </cell>
          <cell r="B2388" t="str">
            <v>Segreve,Mary Louise</v>
          </cell>
          <cell r="C2388">
            <v>21715</v>
          </cell>
          <cell r="D2388" t="str">
            <v>21715</v>
          </cell>
          <cell r="E2388" t="str">
            <v>Central Operations</v>
          </cell>
          <cell r="F2388" t="str">
            <v>Customer Care</v>
          </cell>
          <cell r="G2388" t="str">
            <v>Meter Reading Support</v>
          </cell>
          <cell r="H2388" t="str">
            <v>120</v>
          </cell>
          <cell r="I2388" t="str">
            <v>BT</v>
          </cell>
          <cell r="J2388">
            <v>49175.96</v>
          </cell>
          <cell r="K2388">
            <v>22286.73</v>
          </cell>
          <cell r="M2388">
            <v>1075401.03</v>
          </cell>
        </row>
        <row r="2389">
          <cell r="A2389" t="str">
            <v>O&amp;M</v>
          </cell>
          <cell r="B2389" t="str">
            <v>Segreve,Mary Louise</v>
          </cell>
          <cell r="C2389">
            <v>21715</v>
          </cell>
          <cell r="D2389" t="str">
            <v>21715</v>
          </cell>
          <cell r="E2389" t="str">
            <v>Field Services Support</v>
          </cell>
          <cell r="F2389" t="str">
            <v>Customer Care</v>
          </cell>
          <cell r="G2389" t="str">
            <v>Meter Reading Support</v>
          </cell>
          <cell r="H2389" t="str">
            <v>120</v>
          </cell>
          <cell r="I2389" t="str">
            <v>BT</v>
          </cell>
          <cell r="L2389">
            <v>836</v>
          </cell>
        </row>
        <row r="2390">
          <cell r="A2390" t="str">
            <v>CAP</v>
          </cell>
          <cell r="B2390" t="str">
            <v>Segreve,Mary Louise</v>
          </cell>
          <cell r="C2390">
            <v>21715</v>
          </cell>
          <cell r="D2390" t="str">
            <v>21715</v>
          </cell>
          <cell r="E2390" t="str">
            <v>Central Operations</v>
          </cell>
          <cell r="F2390" t="str">
            <v>Customer Care</v>
          </cell>
          <cell r="G2390" t="str">
            <v>Meter Reading Support</v>
          </cell>
          <cell r="H2390" t="str">
            <v>120</v>
          </cell>
          <cell r="I2390" t="str">
            <v>CI</v>
          </cell>
          <cell r="K2390">
            <v>2568</v>
          </cell>
        </row>
        <row r="2391">
          <cell r="A2391" t="str">
            <v>CAP</v>
          </cell>
          <cell r="B2391" t="str">
            <v>Segreve,Mary Louise</v>
          </cell>
          <cell r="C2391">
            <v>21715</v>
          </cell>
          <cell r="D2391" t="str">
            <v>21715</v>
          </cell>
          <cell r="E2391" t="str">
            <v>Field Services Support</v>
          </cell>
          <cell r="F2391" t="str">
            <v>Customer Care</v>
          </cell>
          <cell r="G2391" t="str">
            <v>Meter Reading Support</v>
          </cell>
          <cell r="H2391" t="str">
            <v>120</v>
          </cell>
          <cell r="I2391" t="str">
            <v>CI</v>
          </cell>
          <cell r="L2391">
            <v>753880.78</v>
          </cell>
          <cell r="M2391">
            <v>2824.96</v>
          </cell>
        </row>
        <row r="2392">
          <cell r="A2392" t="str">
            <v>O&amp;M</v>
          </cell>
          <cell r="B2392" t="str">
            <v>Segreve,Mary Louise</v>
          </cell>
          <cell r="C2392">
            <v>21715</v>
          </cell>
          <cell r="D2392" t="str">
            <v>21715</v>
          </cell>
          <cell r="E2392" t="str">
            <v>Central Operations</v>
          </cell>
          <cell r="F2392" t="str">
            <v>Customer Care</v>
          </cell>
          <cell r="G2392" t="str">
            <v>Meter Reading Support</v>
          </cell>
          <cell r="H2392" t="str">
            <v>120</v>
          </cell>
          <cell r="I2392" t="str">
            <v>IT</v>
          </cell>
          <cell r="J2392">
            <v>1933.61</v>
          </cell>
          <cell r="K2392">
            <v>21268.73</v>
          </cell>
        </row>
        <row r="2393">
          <cell r="A2393" t="str">
            <v>O&amp;M</v>
          </cell>
          <cell r="B2393" t="str">
            <v>Segreve,Mary Louise</v>
          </cell>
          <cell r="C2393">
            <v>21715</v>
          </cell>
          <cell r="D2393" t="str">
            <v>21715</v>
          </cell>
          <cell r="E2393" t="str">
            <v>Field Services Support</v>
          </cell>
          <cell r="F2393" t="str">
            <v>Customer Care</v>
          </cell>
          <cell r="G2393" t="str">
            <v>Meter Reading Support</v>
          </cell>
          <cell r="H2393" t="str">
            <v>120</v>
          </cell>
          <cell r="I2393" t="str">
            <v>IT</v>
          </cell>
          <cell r="L2393">
            <v>96801.61</v>
          </cell>
        </row>
        <row r="2394">
          <cell r="A2394" t="str">
            <v>O&amp;M</v>
          </cell>
          <cell r="B2394" t="str">
            <v>Segreve,Mary Louise</v>
          </cell>
          <cell r="C2394">
            <v>21715</v>
          </cell>
          <cell r="D2394" t="str">
            <v>21715</v>
          </cell>
          <cell r="E2394" t="str">
            <v>Central Operations</v>
          </cell>
          <cell r="F2394" t="str">
            <v>Customer Care</v>
          </cell>
          <cell r="G2394" t="str">
            <v>Meter Reading Support</v>
          </cell>
          <cell r="H2394" t="str">
            <v>120</v>
          </cell>
          <cell r="I2394" t="str">
            <v>LT</v>
          </cell>
          <cell r="J2394">
            <v>141950.72</v>
          </cell>
          <cell r="K2394">
            <v>63767.78</v>
          </cell>
        </row>
        <row r="2395">
          <cell r="A2395" t="str">
            <v>O&amp;M</v>
          </cell>
          <cell r="B2395" t="str">
            <v>Segreve,Mary Louise</v>
          </cell>
          <cell r="C2395">
            <v>21715</v>
          </cell>
          <cell r="D2395" t="str">
            <v>21715</v>
          </cell>
          <cell r="E2395" t="str">
            <v>Field Services Support</v>
          </cell>
          <cell r="F2395" t="str">
            <v>Customer Care</v>
          </cell>
          <cell r="G2395" t="str">
            <v>Meter Reading Support</v>
          </cell>
          <cell r="H2395" t="str">
            <v>120</v>
          </cell>
          <cell r="I2395" t="str">
            <v>LT</v>
          </cell>
          <cell r="L2395">
            <v>2357.16</v>
          </cell>
        </row>
        <row r="2396">
          <cell r="A2396" t="str">
            <v>O&amp;M</v>
          </cell>
          <cell r="B2396" t="str">
            <v>Segreve,Mary Louise</v>
          </cell>
          <cell r="C2396">
            <v>21715</v>
          </cell>
          <cell r="D2396" t="str">
            <v>21715</v>
          </cell>
          <cell r="E2396" t="str">
            <v>Central Operations</v>
          </cell>
          <cell r="F2396" t="str">
            <v>Customer Care</v>
          </cell>
          <cell r="G2396" t="str">
            <v>Meter Reading Support</v>
          </cell>
          <cell r="H2396" t="str">
            <v>120</v>
          </cell>
          <cell r="I2396" t="str">
            <v>MT</v>
          </cell>
          <cell r="K2396">
            <v>5959.5</v>
          </cell>
        </row>
        <row r="2397">
          <cell r="A2397" t="str">
            <v>O&amp;M</v>
          </cell>
          <cell r="B2397" t="str">
            <v>Segreve,Mary Louise</v>
          </cell>
          <cell r="C2397">
            <v>21715</v>
          </cell>
          <cell r="D2397" t="str">
            <v>21715</v>
          </cell>
          <cell r="E2397" t="str">
            <v>Field Services Support</v>
          </cell>
          <cell r="F2397" t="str">
            <v>Customer Care</v>
          </cell>
          <cell r="G2397" t="str">
            <v>Meter Reading Support</v>
          </cell>
          <cell r="H2397" t="str">
            <v>120</v>
          </cell>
          <cell r="I2397" t="str">
            <v>MT</v>
          </cell>
          <cell r="L2397">
            <v>2758.96</v>
          </cell>
        </row>
        <row r="2398">
          <cell r="A2398" t="str">
            <v>O&amp;M</v>
          </cell>
          <cell r="B2398" t="str">
            <v>Segreve,Mary Louise</v>
          </cell>
          <cell r="C2398">
            <v>21715</v>
          </cell>
          <cell r="D2398" t="str">
            <v>21715</v>
          </cell>
          <cell r="E2398" t="str">
            <v>Central Operations</v>
          </cell>
          <cell r="F2398" t="str">
            <v>Customer Care</v>
          </cell>
          <cell r="G2398" t="str">
            <v>Meter Reading Support</v>
          </cell>
          <cell r="H2398" t="str">
            <v>120</v>
          </cell>
          <cell r="I2398" t="str">
            <v>OT</v>
          </cell>
          <cell r="J2398">
            <v>22506.18</v>
          </cell>
          <cell r="K2398">
            <v>12711.23</v>
          </cell>
          <cell r="M2398">
            <v>71977.64</v>
          </cell>
        </row>
        <row r="2399">
          <cell r="A2399" t="str">
            <v>O&amp;M</v>
          </cell>
          <cell r="B2399" t="str">
            <v>Segreve,Mary Louise</v>
          </cell>
          <cell r="C2399">
            <v>21715</v>
          </cell>
          <cell r="D2399" t="str">
            <v>21715</v>
          </cell>
          <cell r="E2399" t="str">
            <v>Field Services Support</v>
          </cell>
          <cell r="F2399" t="str">
            <v>Customer Care</v>
          </cell>
          <cell r="G2399" t="str">
            <v>Meter Reading Support</v>
          </cell>
          <cell r="H2399" t="str">
            <v>120</v>
          </cell>
          <cell r="I2399" t="str">
            <v>OT</v>
          </cell>
          <cell r="L2399">
            <v>5401.07</v>
          </cell>
          <cell r="M2399">
            <v>1223.26</v>
          </cell>
        </row>
        <row r="2400">
          <cell r="A2400" t="str">
            <v>O&amp;M</v>
          </cell>
          <cell r="B2400" t="str">
            <v>Segreve,Mary Louise</v>
          </cell>
          <cell r="C2400">
            <v>21715</v>
          </cell>
          <cell r="D2400" t="str">
            <v>21715</v>
          </cell>
          <cell r="E2400" t="str">
            <v>Central Operations</v>
          </cell>
          <cell r="F2400" t="str">
            <v>Customer Care</v>
          </cell>
          <cell r="G2400" t="str">
            <v>Meter Reading Support</v>
          </cell>
          <cell r="H2400" t="str">
            <v>120</v>
          </cell>
          <cell r="I2400" t="str">
            <v>TT</v>
          </cell>
          <cell r="J2400">
            <v>16331.31</v>
          </cell>
          <cell r="K2400">
            <v>6116.66</v>
          </cell>
        </row>
        <row r="2401">
          <cell r="A2401" t="str">
            <v>O&amp;M</v>
          </cell>
          <cell r="B2401" t="str">
            <v>Segreve,Mary Louise</v>
          </cell>
          <cell r="C2401">
            <v>21715</v>
          </cell>
          <cell r="D2401" t="str">
            <v>21715</v>
          </cell>
          <cell r="E2401" t="str">
            <v>Field Services Support</v>
          </cell>
          <cell r="F2401" t="str">
            <v>Customer Care</v>
          </cell>
          <cell r="G2401" t="str">
            <v>Meter Reading Support</v>
          </cell>
          <cell r="H2401" t="str">
            <v>120</v>
          </cell>
          <cell r="I2401" t="str">
            <v>TT</v>
          </cell>
          <cell r="L2401">
            <v>851.52</v>
          </cell>
        </row>
        <row r="2402">
          <cell r="A2402" t="str">
            <v>O&amp;M</v>
          </cell>
          <cell r="B2402" t="str">
            <v>Segreve,Mary Louise</v>
          </cell>
          <cell r="C2402">
            <v>21720</v>
          </cell>
          <cell r="D2402" t="str">
            <v>21720</v>
          </cell>
          <cell r="E2402" t="str">
            <v>Mass Ave, A Meter/Collections</v>
          </cell>
          <cell r="F2402" t="str">
            <v>Customer Care</v>
          </cell>
          <cell r="G2402" t="str">
            <v>Meter Reading Boston</v>
          </cell>
          <cell r="H2402" t="str">
            <v>120</v>
          </cell>
          <cell r="I2402" t="str">
            <v>BT</v>
          </cell>
          <cell r="J2402">
            <v>176761.03</v>
          </cell>
          <cell r="K2402">
            <v>157130.22</v>
          </cell>
        </row>
        <row r="2403">
          <cell r="A2403" t="str">
            <v>O&amp;M</v>
          </cell>
          <cell r="B2403" t="str">
            <v>Segreve,Mary Louise</v>
          </cell>
          <cell r="C2403">
            <v>21720</v>
          </cell>
          <cell r="D2403" t="str">
            <v>21720</v>
          </cell>
          <cell r="E2403" t="str">
            <v>Meter Reading Boston</v>
          </cell>
          <cell r="F2403" t="str">
            <v>Customer Care</v>
          </cell>
          <cell r="G2403" t="str">
            <v>Meter Reading Boston</v>
          </cell>
          <cell r="H2403" t="str">
            <v>120</v>
          </cell>
          <cell r="I2403" t="str">
            <v>BT</v>
          </cell>
          <cell r="L2403">
            <v>14885.82</v>
          </cell>
        </row>
        <row r="2404">
          <cell r="A2404" t="str">
            <v>O&amp;M</v>
          </cell>
          <cell r="B2404" t="str">
            <v>Segreve,Mary Louise</v>
          </cell>
          <cell r="C2404">
            <v>21720</v>
          </cell>
          <cell r="D2404" t="str">
            <v>21720</v>
          </cell>
          <cell r="E2404" t="str">
            <v>Mass Ave, A Meter/Collections</v>
          </cell>
          <cell r="F2404" t="str">
            <v>Customer Care</v>
          </cell>
          <cell r="G2404" t="str">
            <v>Meter Reading Boston</v>
          </cell>
          <cell r="H2404" t="str">
            <v>120</v>
          </cell>
          <cell r="I2404" t="str">
            <v>IT</v>
          </cell>
          <cell r="J2404">
            <v>15624.86</v>
          </cell>
          <cell r="K2404">
            <v>15727.6</v>
          </cell>
          <cell r="M2404">
            <v>147.76</v>
          </cell>
        </row>
        <row r="2405">
          <cell r="A2405" t="str">
            <v>O&amp;M</v>
          </cell>
          <cell r="B2405" t="str">
            <v>Segreve,Mary Louise</v>
          </cell>
          <cell r="C2405">
            <v>21720</v>
          </cell>
          <cell r="D2405" t="str">
            <v>21720</v>
          </cell>
          <cell r="E2405" t="str">
            <v>Meter Reading Boston</v>
          </cell>
          <cell r="F2405" t="str">
            <v>Customer Care</v>
          </cell>
          <cell r="G2405" t="str">
            <v>Meter Reading Boston</v>
          </cell>
          <cell r="H2405" t="str">
            <v>120</v>
          </cell>
          <cell r="I2405" t="str">
            <v>IT</v>
          </cell>
          <cell r="L2405">
            <v>104061.78</v>
          </cell>
        </row>
        <row r="2406">
          <cell r="A2406" t="str">
            <v>O&amp;M</v>
          </cell>
          <cell r="B2406" t="str">
            <v>Segreve,Mary Louise</v>
          </cell>
          <cell r="C2406">
            <v>21720</v>
          </cell>
          <cell r="D2406" t="str">
            <v>21720</v>
          </cell>
          <cell r="E2406" t="str">
            <v>Mass Ave, A Meter/Collections</v>
          </cell>
          <cell r="F2406" t="str">
            <v>Customer Care</v>
          </cell>
          <cell r="G2406" t="str">
            <v>Meter Reading Boston</v>
          </cell>
          <cell r="H2406" t="str">
            <v>120</v>
          </cell>
          <cell r="I2406" t="str">
            <v>LT</v>
          </cell>
          <cell r="J2406">
            <v>500525.74</v>
          </cell>
          <cell r="K2406">
            <v>449156.32</v>
          </cell>
        </row>
        <row r="2407">
          <cell r="A2407" t="str">
            <v>O&amp;M</v>
          </cell>
          <cell r="B2407" t="str">
            <v>Segreve,Mary Louise</v>
          </cell>
          <cell r="C2407">
            <v>21720</v>
          </cell>
          <cell r="D2407" t="str">
            <v>21720</v>
          </cell>
          <cell r="E2407" t="str">
            <v>Meter Reading Boston</v>
          </cell>
          <cell r="F2407" t="str">
            <v>Customer Care</v>
          </cell>
          <cell r="G2407" t="str">
            <v>Meter Reading Boston</v>
          </cell>
          <cell r="H2407" t="str">
            <v>120</v>
          </cell>
          <cell r="I2407" t="str">
            <v>LT</v>
          </cell>
          <cell r="L2407">
            <v>41954.75</v>
          </cell>
        </row>
        <row r="2408">
          <cell r="A2408" t="str">
            <v>O&amp;M</v>
          </cell>
          <cell r="B2408" t="str">
            <v>Segreve,Mary Louise</v>
          </cell>
          <cell r="C2408">
            <v>21720</v>
          </cell>
          <cell r="D2408" t="str">
            <v>21720</v>
          </cell>
          <cell r="E2408" t="str">
            <v>Mass Ave, A Meter/Collections</v>
          </cell>
          <cell r="F2408" t="str">
            <v>Customer Care</v>
          </cell>
          <cell r="G2408" t="str">
            <v>Meter Reading Boston</v>
          </cell>
          <cell r="H2408" t="str">
            <v>120</v>
          </cell>
          <cell r="I2408" t="str">
            <v>MT</v>
          </cell>
          <cell r="J2408">
            <v>9915.64</v>
          </cell>
          <cell r="K2408">
            <v>2080.08</v>
          </cell>
        </row>
        <row r="2409">
          <cell r="A2409" t="str">
            <v>O&amp;M</v>
          </cell>
          <cell r="B2409" t="str">
            <v>Segreve,Mary Louise</v>
          </cell>
          <cell r="C2409">
            <v>21720</v>
          </cell>
          <cell r="D2409" t="str">
            <v>21720</v>
          </cell>
          <cell r="E2409" t="str">
            <v>Meter Reading Boston</v>
          </cell>
          <cell r="F2409" t="str">
            <v>Customer Care</v>
          </cell>
          <cell r="G2409" t="str">
            <v>Meter Reading Boston</v>
          </cell>
          <cell r="H2409" t="str">
            <v>120</v>
          </cell>
          <cell r="I2409" t="str">
            <v>MT</v>
          </cell>
          <cell r="L2409">
            <v>1153.1500000000001</v>
          </cell>
        </row>
        <row r="2410">
          <cell r="A2410" t="str">
            <v>O&amp;M</v>
          </cell>
          <cell r="B2410" t="str">
            <v>Segreve,Mary Louise</v>
          </cell>
          <cell r="C2410">
            <v>21720</v>
          </cell>
          <cell r="D2410" t="str">
            <v>21720</v>
          </cell>
          <cell r="E2410" t="str">
            <v>Mass Ave, A Meter/Collections</v>
          </cell>
          <cell r="F2410" t="str">
            <v>Customer Care</v>
          </cell>
          <cell r="G2410" t="str">
            <v>Meter Reading Boston</v>
          </cell>
          <cell r="H2410" t="str">
            <v>120</v>
          </cell>
          <cell r="I2410" t="str">
            <v>OT</v>
          </cell>
          <cell r="J2410">
            <v>112990.33</v>
          </cell>
          <cell r="K2410">
            <v>113450.12</v>
          </cell>
        </row>
        <row r="2411">
          <cell r="A2411" t="str">
            <v>O&amp;M</v>
          </cell>
          <cell r="B2411" t="str">
            <v>Segreve,Mary Louise</v>
          </cell>
          <cell r="C2411">
            <v>21720</v>
          </cell>
          <cell r="D2411" t="str">
            <v>21720</v>
          </cell>
          <cell r="E2411" t="str">
            <v>Meter Reading Boston</v>
          </cell>
          <cell r="F2411" t="str">
            <v>Customer Care</v>
          </cell>
          <cell r="G2411" t="str">
            <v>Meter Reading Boston</v>
          </cell>
          <cell r="H2411" t="str">
            <v>120</v>
          </cell>
          <cell r="I2411" t="str">
            <v>OT</v>
          </cell>
          <cell r="L2411">
            <v>127624.73</v>
          </cell>
        </row>
        <row r="2412">
          <cell r="A2412" t="str">
            <v>O&amp;M</v>
          </cell>
          <cell r="B2412" t="str">
            <v>Segreve,Mary Louise</v>
          </cell>
          <cell r="C2412">
            <v>21720</v>
          </cell>
          <cell r="D2412" t="str">
            <v>21720</v>
          </cell>
          <cell r="E2412" t="str">
            <v>Mass Ave, A Meter/Collections</v>
          </cell>
          <cell r="F2412" t="str">
            <v>Customer Care</v>
          </cell>
          <cell r="G2412" t="str">
            <v>Meter Reading Boston</v>
          </cell>
          <cell r="H2412" t="str">
            <v>120</v>
          </cell>
          <cell r="I2412" t="str">
            <v>TT</v>
          </cell>
          <cell r="J2412">
            <v>63659.97</v>
          </cell>
          <cell r="K2412">
            <v>77673.27</v>
          </cell>
        </row>
        <row r="2413">
          <cell r="A2413" t="str">
            <v>O&amp;M</v>
          </cell>
          <cell r="B2413" t="str">
            <v>Segreve,Mary Louise</v>
          </cell>
          <cell r="C2413">
            <v>21720</v>
          </cell>
          <cell r="D2413" t="str">
            <v>21720</v>
          </cell>
          <cell r="E2413" t="str">
            <v>Meter Reading Boston</v>
          </cell>
          <cell r="F2413" t="str">
            <v>Customer Care</v>
          </cell>
          <cell r="G2413" t="str">
            <v>Meter Reading Boston</v>
          </cell>
          <cell r="H2413" t="str">
            <v>120</v>
          </cell>
          <cell r="I2413" t="str">
            <v>TT</v>
          </cell>
          <cell r="L2413">
            <v>8745.35</v>
          </cell>
        </row>
        <row r="2414">
          <cell r="A2414" t="str">
            <v>O&amp;M</v>
          </cell>
          <cell r="B2414" t="str">
            <v>Segreve,Mary Louise</v>
          </cell>
          <cell r="C2414">
            <v>21725</v>
          </cell>
          <cell r="D2414" t="str">
            <v>21725</v>
          </cell>
          <cell r="E2414" t="str">
            <v>Mass Ave, B Meter Collections</v>
          </cell>
          <cell r="F2414" t="str">
            <v>Customer Care</v>
          </cell>
          <cell r="G2414" t="str">
            <v>Meter Reading Wwd</v>
          </cell>
          <cell r="H2414" t="str">
            <v>120</v>
          </cell>
          <cell r="I2414" t="str">
            <v>BT</v>
          </cell>
          <cell r="J2414">
            <v>109831.91</v>
          </cell>
          <cell r="K2414">
            <v>95437.48</v>
          </cell>
        </row>
        <row r="2415">
          <cell r="A2415" t="str">
            <v>O&amp;M</v>
          </cell>
          <cell r="B2415" t="str">
            <v>Segreve,Mary Louise</v>
          </cell>
          <cell r="C2415">
            <v>21725</v>
          </cell>
          <cell r="D2415" t="str">
            <v>21725</v>
          </cell>
          <cell r="E2415" t="str">
            <v>Meter Reading Wwd</v>
          </cell>
          <cell r="F2415" t="str">
            <v>Customer Care</v>
          </cell>
          <cell r="G2415" t="str">
            <v>Meter Reading Wwd</v>
          </cell>
          <cell r="H2415" t="str">
            <v>120</v>
          </cell>
          <cell r="I2415" t="str">
            <v>BT</v>
          </cell>
          <cell r="L2415">
            <v>29636.43</v>
          </cell>
        </row>
        <row r="2416">
          <cell r="A2416" t="str">
            <v>O&amp;M</v>
          </cell>
          <cell r="B2416" t="str">
            <v>Segreve,Mary Louise</v>
          </cell>
          <cell r="C2416">
            <v>21725</v>
          </cell>
          <cell r="D2416" t="str">
            <v>21725</v>
          </cell>
          <cell r="E2416" t="str">
            <v>Mass Ave, B Meter Collections</v>
          </cell>
          <cell r="F2416" t="str">
            <v>Customer Care</v>
          </cell>
          <cell r="G2416" t="str">
            <v>Meter Reading Wwd</v>
          </cell>
          <cell r="H2416" t="str">
            <v>120</v>
          </cell>
          <cell r="I2416" t="str">
            <v>IT</v>
          </cell>
          <cell r="J2416">
            <v>6358.59</v>
          </cell>
          <cell r="K2416">
            <v>9421.51</v>
          </cell>
        </row>
        <row r="2417">
          <cell r="A2417" t="str">
            <v>O&amp;M</v>
          </cell>
          <cell r="B2417" t="str">
            <v>Segreve,Mary Louise</v>
          </cell>
          <cell r="C2417">
            <v>21725</v>
          </cell>
          <cell r="D2417" t="str">
            <v>21725</v>
          </cell>
          <cell r="E2417" t="str">
            <v>Meter Reading Wwd</v>
          </cell>
          <cell r="F2417" t="str">
            <v>Customer Care</v>
          </cell>
          <cell r="G2417" t="str">
            <v>Meter Reading Wwd</v>
          </cell>
          <cell r="H2417" t="str">
            <v>120</v>
          </cell>
          <cell r="I2417" t="str">
            <v>IT</v>
          </cell>
          <cell r="L2417">
            <v>21641.21</v>
          </cell>
        </row>
        <row r="2418">
          <cell r="A2418" t="str">
            <v>O&amp;M</v>
          </cell>
          <cell r="B2418" t="str">
            <v>Segreve,Mary Louise</v>
          </cell>
          <cell r="C2418">
            <v>21725</v>
          </cell>
          <cell r="D2418" t="str">
            <v>21725</v>
          </cell>
          <cell r="E2418" t="str">
            <v>Mass Ave, B Meter Collections</v>
          </cell>
          <cell r="F2418" t="str">
            <v>Customer Care</v>
          </cell>
          <cell r="G2418" t="str">
            <v>Meter Reading Wwd</v>
          </cell>
          <cell r="H2418" t="str">
            <v>120</v>
          </cell>
          <cell r="I2418" t="str">
            <v>LT</v>
          </cell>
          <cell r="J2418">
            <v>310225.06</v>
          </cell>
          <cell r="K2418">
            <v>268547.96999999997</v>
          </cell>
        </row>
        <row r="2419">
          <cell r="A2419" t="str">
            <v>O&amp;M</v>
          </cell>
          <cell r="B2419" t="str">
            <v>Segreve,Mary Louise</v>
          </cell>
          <cell r="C2419">
            <v>21725</v>
          </cell>
          <cell r="D2419" t="str">
            <v>21725</v>
          </cell>
          <cell r="E2419" t="str">
            <v>Meter Reading Wwd</v>
          </cell>
          <cell r="F2419" t="str">
            <v>Customer Care</v>
          </cell>
          <cell r="G2419" t="str">
            <v>Meter Reading Wwd</v>
          </cell>
          <cell r="H2419" t="str">
            <v>120</v>
          </cell>
          <cell r="I2419" t="str">
            <v>LT</v>
          </cell>
          <cell r="L2419">
            <v>85485.56</v>
          </cell>
        </row>
        <row r="2420">
          <cell r="A2420" t="str">
            <v>O&amp;M</v>
          </cell>
          <cell r="B2420" t="str">
            <v>Segreve,Mary Louise</v>
          </cell>
          <cell r="C2420">
            <v>21725</v>
          </cell>
          <cell r="D2420" t="str">
            <v>21725</v>
          </cell>
          <cell r="E2420" t="str">
            <v>Mass Ave, B Meter Collections</v>
          </cell>
          <cell r="F2420" t="str">
            <v>Customer Care</v>
          </cell>
          <cell r="G2420" t="str">
            <v>Meter Reading Wwd</v>
          </cell>
          <cell r="H2420" t="str">
            <v>120</v>
          </cell>
          <cell r="I2420" t="str">
            <v>MT</v>
          </cell>
          <cell r="J2420">
            <v>324.89</v>
          </cell>
          <cell r="K2420">
            <v>229.78</v>
          </cell>
        </row>
        <row r="2421">
          <cell r="A2421" t="str">
            <v>O&amp;M</v>
          </cell>
          <cell r="B2421" t="str">
            <v>Segreve,Mary Louise</v>
          </cell>
          <cell r="C2421">
            <v>21725</v>
          </cell>
          <cell r="D2421" t="str">
            <v>21725</v>
          </cell>
          <cell r="E2421" t="str">
            <v>Meter Reading Wwd</v>
          </cell>
          <cell r="F2421" t="str">
            <v>Customer Care</v>
          </cell>
          <cell r="G2421" t="str">
            <v>Meter Reading Wwd</v>
          </cell>
          <cell r="H2421" t="str">
            <v>120</v>
          </cell>
          <cell r="I2421" t="str">
            <v>MT</v>
          </cell>
          <cell r="L2421">
            <v>531.38</v>
          </cell>
        </row>
        <row r="2422">
          <cell r="A2422" t="str">
            <v>O&amp;M</v>
          </cell>
          <cell r="B2422" t="str">
            <v>Segreve,Mary Louise</v>
          </cell>
          <cell r="C2422">
            <v>21725</v>
          </cell>
          <cell r="D2422" t="str">
            <v>21725</v>
          </cell>
          <cell r="E2422" t="str">
            <v>Mass Ave, B Meter Collections</v>
          </cell>
          <cell r="F2422" t="str">
            <v>Customer Care</v>
          </cell>
          <cell r="G2422" t="str">
            <v>Meter Reading Wwd</v>
          </cell>
          <cell r="H2422" t="str">
            <v>120</v>
          </cell>
          <cell r="I2422" t="str">
            <v>OT</v>
          </cell>
          <cell r="J2422">
            <v>79259.55</v>
          </cell>
          <cell r="K2422">
            <v>95682.77</v>
          </cell>
        </row>
        <row r="2423">
          <cell r="A2423" t="str">
            <v>O&amp;M</v>
          </cell>
          <cell r="B2423" t="str">
            <v>Segreve,Mary Louise</v>
          </cell>
          <cell r="C2423">
            <v>21725</v>
          </cell>
          <cell r="D2423" t="str">
            <v>21725</v>
          </cell>
          <cell r="E2423" t="str">
            <v>Meter Reading Wwd</v>
          </cell>
          <cell r="F2423" t="str">
            <v>Customer Care</v>
          </cell>
          <cell r="G2423" t="str">
            <v>Meter Reading Wwd</v>
          </cell>
          <cell r="H2423" t="str">
            <v>120</v>
          </cell>
          <cell r="I2423" t="str">
            <v>OT</v>
          </cell>
          <cell r="L2423">
            <v>167814.89</v>
          </cell>
        </row>
        <row r="2424">
          <cell r="A2424" t="str">
            <v>O&amp;M</v>
          </cell>
          <cell r="B2424" t="str">
            <v>Segreve,Mary Louise</v>
          </cell>
          <cell r="C2424">
            <v>21725</v>
          </cell>
          <cell r="D2424" t="str">
            <v>21725</v>
          </cell>
          <cell r="E2424" t="str">
            <v>Mass Ave, B Meter Collections</v>
          </cell>
          <cell r="F2424" t="str">
            <v>Customer Care</v>
          </cell>
          <cell r="G2424" t="str">
            <v>Meter Reading Wwd</v>
          </cell>
          <cell r="H2424" t="str">
            <v>120</v>
          </cell>
          <cell r="I2424" t="str">
            <v>TT</v>
          </cell>
          <cell r="J2424">
            <v>30730.11</v>
          </cell>
          <cell r="K2424">
            <v>20893.53</v>
          </cell>
        </row>
        <row r="2425">
          <cell r="A2425" t="str">
            <v>O&amp;M</v>
          </cell>
          <cell r="B2425" t="str">
            <v>Segreve,Mary Louise</v>
          </cell>
          <cell r="C2425">
            <v>21725</v>
          </cell>
          <cell r="D2425" t="str">
            <v>21725</v>
          </cell>
          <cell r="E2425" t="str">
            <v>Meter Reading Wwd</v>
          </cell>
          <cell r="F2425" t="str">
            <v>Customer Care</v>
          </cell>
          <cell r="G2425" t="str">
            <v>Meter Reading Wwd</v>
          </cell>
          <cell r="H2425" t="str">
            <v>120</v>
          </cell>
          <cell r="I2425" t="str">
            <v>TT</v>
          </cell>
          <cell r="L2425">
            <v>24283.61</v>
          </cell>
          <cell r="M2425">
            <v>17261.939999999999</v>
          </cell>
        </row>
        <row r="2426">
          <cell r="A2426" t="str">
            <v>O&amp;M</v>
          </cell>
          <cell r="B2426" t="str">
            <v>Simas, Antonio A</v>
          </cell>
          <cell r="C2426">
            <v>21730</v>
          </cell>
          <cell r="D2426" t="str">
            <v>21730</v>
          </cell>
          <cell r="E2426" t="str">
            <v>Collections Boston</v>
          </cell>
          <cell r="F2426" t="str">
            <v>Customer Care</v>
          </cell>
          <cell r="G2426" t="str">
            <v>Collections Boston</v>
          </cell>
          <cell r="H2426" t="str">
            <v>120</v>
          </cell>
          <cell r="I2426" t="str">
            <v>BT</v>
          </cell>
          <cell r="L2426">
            <v>945.62</v>
          </cell>
        </row>
        <row r="2427">
          <cell r="A2427" t="str">
            <v>O&amp;M</v>
          </cell>
          <cell r="B2427" t="str">
            <v>Simas, Antonio A</v>
          </cell>
          <cell r="C2427">
            <v>21730</v>
          </cell>
          <cell r="D2427" t="str">
            <v>21730</v>
          </cell>
          <cell r="E2427" t="str">
            <v>Mass Ave, C - Meter Collections</v>
          </cell>
          <cell r="F2427" t="str">
            <v>Customer Care</v>
          </cell>
          <cell r="G2427" t="str">
            <v>Collections Boston</v>
          </cell>
          <cell r="H2427" t="str">
            <v>120</v>
          </cell>
          <cell r="I2427" t="str">
            <v>BT</v>
          </cell>
          <cell r="J2427">
            <v>350335.24</v>
          </cell>
          <cell r="K2427">
            <v>133484</v>
          </cell>
        </row>
        <row r="2428">
          <cell r="A2428" t="str">
            <v>O&amp;M</v>
          </cell>
          <cell r="B2428" t="str">
            <v>Simas, Antonio A</v>
          </cell>
          <cell r="C2428">
            <v>21730</v>
          </cell>
          <cell r="D2428" t="str">
            <v>21730</v>
          </cell>
          <cell r="E2428" t="str">
            <v>Collections Boston</v>
          </cell>
          <cell r="F2428" t="str">
            <v>Customer Care</v>
          </cell>
          <cell r="G2428" t="str">
            <v>Collections Boston</v>
          </cell>
          <cell r="H2428" t="str">
            <v>120</v>
          </cell>
          <cell r="I2428" t="str">
            <v>IT</v>
          </cell>
          <cell r="L2428">
            <v>12275.51</v>
          </cell>
        </row>
        <row r="2429">
          <cell r="A2429" t="str">
            <v>O&amp;M</v>
          </cell>
          <cell r="B2429" t="str">
            <v>Simas, Antonio A</v>
          </cell>
          <cell r="C2429">
            <v>21730</v>
          </cell>
          <cell r="D2429" t="str">
            <v>21730</v>
          </cell>
          <cell r="E2429" t="str">
            <v>Mass Ave, C - Meter Collections</v>
          </cell>
          <cell r="F2429" t="str">
            <v>Customer Care</v>
          </cell>
          <cell r="G2429" t="str">
            <v>Collections Boston</v>
          </cell>
          <cell r="H2429" t="str">
            <v>120</v>
          </cell>
          <cell r="I2429" t="str">
            <v>IT</v>
          </cell>
          <cell r="J2429">
            <v>36192.76</v>
          </cell>
          <cell r="K2429">
            <v>13634.61</v>
          </cell>
        </row>
        <row r="2430">
          <cell r="A2430" t="str">
            <v>O&amp;M</v>
          </cell>
          <cell r="B2430" t="str">
            <v>Simas, Antonio A</v>
          </cell>
          <cell r="C2430">
            <v>21730</v>
          </cell>
          <cell r="D2430" t="str">
            <v>21730</v>
          </cell>
          <cell r="E2430" t="str">
            <v>Collections Boston</v>
          </cell>
          <cell r="F2430" t="str">
            <v>Customer Care</v>
          </cell>
          <cell r="G2430" t="str">
            <v>Collections Boston</v>
          </cell>
          <cell r="H2430" t="str">
            <v>120</v>
          </cell>
          <cell r="I2430" t="str">
            <v>LT</v>
          </cell>
          <cell r="L2430">
            <v>2701.92</v>
          </cell>
        </row>
        <row r="2431">
          <cell r="A2431" t="str">
            <v>O&amp;M</v>
          </cell>
          <cell r="B2431" t="str">
            <v>Simas, Antonio A</v>
          </cell>
          <cell r="C2431">
            <v>21730</v>
          </cell>
          <cell r="D2431" t="str">
            <v>21730</v>
          </cell>
          <cell r="E2431" t="str">
            <v>Mass Ave, C - Meter Collections</v>
          </cell>
          <cell r="F2431" t="str">
            <v>Customer Care</v>
          </cell>
          <cell r="G2431" t="str">
            <v>Collections Boston</v>
          </cell>
          <cell r="H2431" t="str">
            <v>120</v>
          </cell>
          <cell r="I2431" t="str">
            <v>LT</v>
          </cell>
          <cell r="J2431">
            <v>993309.02</v>
          </cell>
          <cell r="K2431">
            <v>380703.24</v>
          </cell>
        </row>
        <row r="2432">
          <cell r="A2432" t="str">
            <v>O&amp;M</v>
          </cell>
          <cell r="B2432" t="str">
            <v>Simas, Antonio A</v>
          </cell>
          <cell r="C2432">
            <v>21730</v>
          </cell>
          <cell r="D2432" t="str">
            <v>21730</v>
          </cell>
          <cell r="E2432" t="str">
            <v>Collections Boston</v>
          </cell>
          <cell r="F2432" t="str">
            <v>Customer Care</v>
          </cell>
          <cell r="G2432" t="str">
            <v>Collections Boston</v>
          </cell>
          <cell r="H2432" t="str">
            <v>120</v>
          </cell>
          <cell r="I2432" t="str">
            <v>MT</v>
          </cell>
          <cell r="L2432">
            <v>12567.71</v>
          </cell>
        </row>
        <row r="2433">
          <cell r="A2433" t="str">
            <v>O&amp;M</v>
          </cell>
          <cell r="B2433" t="str">
            <v>Simas, Antonio A</v>
          </cell>
          <cell r="C2433">
            <v>21730</v>
          </cell>
          <cell r="D2433" t="str">
            <v>21730</v>
          </cell>
          <cell r="E2433" t="str">
            <v>Mass Ave, C - Meter Collections</v>
          </cell>
          <cell r="F2433" t="str">
            <v>Customer Care</v>
          </cell>
          <cell r="G2433" t="str">
            <v>Collections Boston</v>
          </cell>
          <cell r="H2433" t="str">
            <v>120</v>
          </cell>
          <cell r="I2433" t="str">
            <v>MT</v>
          </cell>
          <cell r="J2433">
            <v>14473.92</v>
          </cell>
          <cell r="K2433">
            <v>7277.18</v>
          </cell>
          <cell r="M2433">
            <v>-5022</v>
          </cell>
        </row>
        <row r="2434">
          <cell r="A2434" t="str">
            <v>O&amp;M</v>
          </cell>
          <cell r="B2434" t="str">
            <v>Simas, Antonio A</v>
          </cell>
          <cell r="C2434">
            <v>21730</v>
          </cell>
          <cell r="D2434" t="str">
            <v>21730</v>
          </cell>
          <cell r="E2434" t="str">
            <v>Collections Boston</v>
          </cell>
          <cell r="F2434" t="str">
            <v>Customer Care</v>
          </cell>
          <cell r="G2434" t="str">
            <v>Collections Boston</v>
          </cell>
          <cell r="H2434" t="str">
            <v>120</v>
          </cell>
          <cell r="I2434" t="str">
            <v>OT</v>
          </cell>
          <cell r="L2434">
            <v>153320.04</v>
          </cell>
          <cell r="M2434">
            <v>4109.1099999999997</v>
          </cell>
        </row>
        <row r="2435">
          <cell r="A2435" t="str">
            <v>O&amp;M</v>
          </cell>
          <cell r="B2435" t="str">
            <v>Simas, Antonio A</v>
          </cell>
          <cell r="C2435">
            <v>21730</v>
          </cell>
          <cell r="D2435" t="str">
            <v>21730</v>
          </cell>
          <cell r="E2435" t="str">
            <v>Mass Ave, C - Meter Collections</v>
          </cell>
          <cell r="F2435" t="str">
            <v>Customer Care</v>
          </cell>
          <cell r="G2435" t="str">
            <v>Collections Boston</v>
          </cell>
          <cell r="H2435" t="str">
            <v>120</v>
          </cell>
          <cell r="I2435" t="str">
            <v>OT</v>
          </cell>
          <cell r="J2435">
            <v>169552.79</v>
          </cell>
          <cell r="K2435">
            <v>184409.74</v>
          </cell>
        </row>
        <row r="2436">
          <cell r="A2436" t="str">
            <v>O&amp;M</v>
          </cell>
          <cell r="B2436" t="str">
            <v>Simas, Antonio A</v>
          </cell>
          <cell r="C2436">
            <v>21730</v>
          </cell>
          <cell r="D2436" t="str">
            <v>21730</v>
          </cell>
          <cell r="E2436" t="str">
            <v>Mass Ave, C - Meter Collections</v>
          </cell>
          <cell r="F2436" t="str">
            <v>Customer Care</v>
          </cell>
          <cell r="G2436" t="str">
            <v>Collections Boston</v>
          </cell>
          <cell r="H2436" t="str">
            <v>120</v>
          </cell>
          <cell r="I2436" t="str">
            <v>TT</v>
          </cell>
          <cell r="J2436">
            <v>3992.9</v>
          </cell>
          <cell r="K2436">
            <v>535.17999999999995</v>
          </cell>
        </row>
        <row r="2437">
          <cell r="A2437" t="str">
            <v>O&amp;M</v>
          </cell>
          <cell r="B2437" t="str">
            <v>Simas, Antonio A</v>
          </cell>
          <cell r="C2437">
            <v>21735</v>
          </cell>
          <cell r="D2437" t="str">
            <v>21735</v>
          </cell>
          <cell r="E2437" t="str">
            <v>Collections Walth</v>
          </cell>
          <cell r="F2437" t="str">
            <v>Customer Care</v>
          </cell>
          <cell r="G2437" t="str">
            <v>Collections West</v>
          </cell>
          <cell r="H2437" t="str">
            <v>120</v>
          </cell>
          <cell r="I2437" t="str">
            <v>BT</v>
          </cell>
          <cell r="L2437">
            <v>226.1</v>
          </cell>
        </row>
        <row r="2438">
          <cell r="A2438" t="str">
            <v>O&amp;M</v>
          </cell>
          <cell r="B2438" t="str">
            <v>Simas, Antonio A</v>
          </cell>
          <cell r="C2438">
            <v>21735</v>
          </cell>
          <cell r="D2438" t="str">
            <v>21735</v>
          </cell>
          <cell r="E2438" t="str">
            <v>Watertown Meter Collections</v>
          </cell>
          <cell r="F2438" t="str">
            <v>Customer Care</v>
          </cell>
          <cell r="G2438" t="str">
            <v>Collections West</v>
          </cell>
          <cell r="H2438" t="str">
            <v>120</v>
          </cell>
          <cell r="I2438" t="str">
            <v>BT</v>
          </cell>
          <cell r="J2438">
            <v>236717.44</v>
          </cell>
          <cell r="K2438">
            <v>97603.4</v>
          </cell>
        </row>
        <row r="2439">
          <cell r="A2439" t="str">
            <v>O&amp;M</v>
          </cell>
          <cell r="B2439" t="str">
            <v>Simas, Antonio A</v>
          </cell>
          <cell r="C2439">
            <v>21735</v>
          </cell>
          <cell r="D2439" t="str">
            <v>21735</v>
          </cell>
          <cell r="E2439" t="str">
            <v>Collections Walth</v>
          </cell>
          <cell r="F2439" t="str">
            <v>Customer Care</v>
          </cell>
          <cell r="G2439" t="str">
            <v>Collections West</v>
          </cell>
          <cell r="H2439" t="str">
            <v>120</v>
          </cell>
          <cell r="I2439" t="str">
            <v>IT</v>
          </cell>
          <cell r="L2439">
            <v>-5030.5200000000004</v>
          </cell>
        </row>
        <row r="2440">
          <cell r="A2440" t="str">
            <v>O&amp;M</v>
          </cell>
          <cell r="B2440" t="str">
            <v>Simas, Antonio A</v>
          </cell>
          <cell r="C2440">
            <v>21735</v>
          </cell>
          <cell r="D2440" t="str">
            <v>21735</v>
          </cell>
          <cell r="E2440" t="str">
            <v>Watertown Meter Collections</v>
          </cell>
          <cell r="F2440" t="str">
            <v>Customer Care</v>
          </cell>
          <cell r="G2440" t="str">
            <v>Collections West</v>
          </cell>
          <cell r="H2440" t="str">
            <v>120</v>
          </cell>
          <cell r="I2440" t="str">
            <v>IT</v>
          </cell>
          <cell r="J2440">
            <v>24499.89</v>
          </cell>
          <cell r="K2440">
            <v>13618.8</v>
          </cell>
        </row>
        <row r="2441">
          <cell r="A2441" t="str">
            <v>O&amp;M</v>
          </cell>
          <cell r="B2441" t="str">
            <v>Simas, Antonio A</v>
          </cell>
          <cell r="C2441">
            <v>21735</v>
          </cell>
          <cell r="D2441" t="str">
            <v>21735</v>
          </cell>
          <cell r="E2441" t="str">
            <v>Collections Walth</v>
          </cell>
          <cell r="F2441" t="str">
            <v>Customer Care</v>
          </cell>
          <cell r="G2441" t="str">
            <v>Collections West</v>
          </cell>
          <cell r="H2441" t="str">
            <v>120</v>
          </cell>
          <cell r="I2441" t="str">
            <v>LT</v>
          </cell>
          <cell r="L2441">
            <v>646</v>
          </cell>
        </row>
        <row r="2442">
          <cell r="A2442" t="str">
            <v>O&amp;M</v>
          </cell>
          <cell r="B2442" t="str">
            <v>Simas, Antonio A</v>
          </cell>
          <cell r="C2442">
            <v>21735</v>
          </cell>
          <cell r="D2442" t="str">
            <v>21735</v>
          </cell>
          <cell r="E2442" t="str">
            <v>Watertown Meter Collections</v>
          </cell>
          <cell r="F2442" t="str">
            <v>Customer Care</v>
          </cell>
          <cell r="G2442" t="str">
            <v>Collections West</v>
          </cell>
          <cell r="H2442" t="str">
            <v>120</v>
          </cell>
          <cell r="I2442" t="str">
            <v>LT</v>
          </cell>
          <cell r="J2442">
            <v>670288.11</v>
          </cell>
          <cell r="K2442">
            <v>277732.78000000003</v>
          </cell>
        </row>
        <row r="2443">
          <cell r="A2443" t="str">
            <v>O&amp;M</v>
          </cell>
          <cell r="B2443" t="str">
            <v>Simas, Antonio A</v>
          </cell>
          <cell r="C2443">
            <v>21735</v>
          </cell>
          <cell r="D2443" t="str">
            <v>21735</v>
          </cell>
          <cell r="E2443" t="str">
            <v>Collections Walth</v>
          </cell>
          <cell r="F2443" t="str">
            <v>Customer Care</v>
          </cell>
          <cell r="G2443" t="str">
            <v>Collections West</v>
          </cell>
          <cell r="H2443" t="str">
            <v>120</v>
          </cell>
          <cell r="I2443" t="str">
            <v>MT</v>
          </cell>
          <cell r="L2443">
            <v>5234.78</v>
          </cell>
          <cell r="M2443">
            <v>3554.99</v>
          </cell>
        </row>
        <row r="2444">
          <cell r="A2444" t="str">
            <v>O&amp;M</v>
          </cell>
          <cell r="B2444" t="str">
            <v>Simas, Antonio A</v>
          </cell>
          <cell r="C2444">
            <v>21735</v>
          </cell>
          <cell r="D2444" t="str">
            <v>21735</v>
          </cell>
          <cell r="E2444" t="str">
            <v>Watertown Meter Collections</v>
          </cell>
          <cell r="F2444" t="str">
            <v>Customer Care</v>
          </cell>
          <cell r="G2444" t="str">
            <v>Collections West</v>
          </cell>
          <cell r="H2444" t="str">
            <v>120</v>
          </cell>
          <cell r="I2444" t="str">
            <v>MT</v>
          </cell>
          <cell r="J2444">
            <v>3885.67</v>
          </cell>
          <cell r="K2444">
            <v>-691.48</v>
          </cell>
          <cell r="M2444">
            <v>2594675</v>
          </cell>
        </row>
        <row r="2445">
          <cell r="A2445" t="str">
            <v>O&amp;M</v>
          </cell>
          <cell r="B2445" t="str">
            <v>Simas, Antonio A</v>
          </cell>
          <cell r="C2445">
            <v>21735</v>
          </cell>
          <cell r="D2445" t="str">
            <v>21735</v>
          </cell>
          <cell r="E2445" t="str">
            <v>Collections Walth</v>
          </cell>
          <cell r="F2445" t="str">
            <v>Customer Care</v>
          </cell>
          <cell r="G2445" t="str">
            <v>Collections West</v>
          </cell>
          <cell r="H2445" t="str">
            <v>120</v>
          </cell>
          <cell r="I2445" t="str">
            <v>OT</v>
          </cell>
          <cell r="L2445">
            <v>77129.899999999994</v>
          </cell>
        </row>
        <row r="2446">
          <cell r="A2446" t="str">
            <v>O&amp;M</v>
          </cell>
          <cell r="B2446" t="str">
            <v>Simas, Antonio A</v>
          </cell>
          <cell r="C2446">
            <v>21735</v>
          </cell>
          <cell r="D2446" t="str">
            <v>21735</v>
          </cell>
          <cell r="E2446" t="str">
            <v>Watertown Meter Collections</v>
          </cell>
          <cell r="F2446" t="str">
            <v>Customer Care</v>
          </cell>
          <cell r="G2446" t="str">
            <v>Collections West</v>
          </cell>
          <cell r="H2446" t="str">
            <v>120</v>
          </cell>
          <cell r="I2446" t="str">
            <v>OT</v>
          </cell>
          <cell r="J2446">
            <v>131170.43</v>
          </cell>
          <cell r="K2446">
            <v>145451.29</v>
          </cell>
        </row>
        <row r="2447">
          <cell r="A2447" t="str">
            <v>O&amp;M</v>
          </cell>
          <cell r="B2447" t="str">
            <v>Simas, Antonio A</v>
          </cell>
          <cell r="C2447">
            <v>21735</v>
          </cell>
          <cell r="D2447" t="str">
            <v>21735</v>
          </cell>
          <cell r="E2447" t="str">
            <v>Collections Walth</v>
          </cell>
          <cell r="F2447" t="str">
            <v>Customer Care</v>
          </cell>
          <cell r="G2447" t="str">
            <v>Collections West</v>
          </cell>
          <cell r="H2447" t="str">
            <v>120</v>
          </cell>
          <cell r="I2447" t="str">
            <v>TT</v>
          </cell>
        </row>
        <row r="2448">
          <cell r="A2448" t="str">
            <v>O&amp;M</v>
          </cell>
          <cell r="B2448" t="str">
            <v>Simas, Antonio A</v>
          </cell>
          <cell r="C2448">
            <v>21735</v>
          </cell>
          <cell r="D2448" t="str">
            <v>21735</v>
          </cell>
          <cell r="E2448" t="str">
            <v>Watertown Meter Collections</v>
          </cell>
          <cell r="F2448" t="str">
            <v>Customer Care</v>
          </cell>
          <cell r="G2448" t="str">
            <v>Collections West</v>
          </cell>
          <cell r="H2448" t="str">
            <v>120</v>
          </cell>
          <cell r="I2448" t="str">
            <v>TT</v>
          </cell>
          <cell r="J2448">
            <v>2019.22</v>
          </cell>
          <cell r="K2448">
            <v>942.66</v>
          </cell>
        </row>
        <row r="2449">
          <cell r="A2449" t="str">
            <v>O&amp;M</v>
          </cell>
          <cell r="B2449" t="str">
            <v>Segreve,Mary Louise</v>
          </cell>
          <cell r="C2449">
            <v>21740</v>
          </cell>
          <cell r="D2449" t="str">
            <v>21740</v>
          </cell>
          <cell r="E2449" t="str">
            <v>Cambridge, Somerville Meter Collections</v>
          </cell>
          <cell r="F2449" t="str">
            <v>Customer Care</v>
          </cell>
          <cell r="G2449" t="str">
            <v>Meter Reading Cambridge</v>
          </cell>
          <cell r="H2449" t="str">
            <v>120</v>
          </cell>
          <cell r="I2449" t="str">
            <v>OT</v>
          </cell>
          <cell r="J2449">
            <v>2562</v>
          </cell>
          <cell r="K2449">
            <v>8546</v>
          </cell>
        </row>
        <row r="2450">
          <cell r="A2450" t="str">
            <v>O&amp;M</v>
          </cell>
          <cell r="B2450" t="str">
            <v>Segreve,Mary Louise</v>
          </cell>
          <cell r="C2450">
            <v>21740</v>
          </cell>
          <cell r="D2450" t="str">
            <v>21740</v>
          </cell>
          <cell r="E2450" t="str">
            <v>Meter Reading Camb</v>
          </cell>
          <cell r="F2450" t="str">
            <v>Customer Care</v>
          </cell>
          <cell r="G2450" t="str">
            <v>Meter Reading Cambridge</v>
          </cell>
          <cell r="H2450" t="str">
            <v>120</v>
          </cell>
          <cell r="I2450" t="str">
            <v>OT</v>
          </cell>
          <cell r="L2450">
            <v>5400</v>
          </cell>
        </row>
        <row r="2451">
          <cell r="A2451" t="str">
            <v>O&amp;M</v>
          </cell>
          <cell r="B2451" t="str">
            <v>Segreve,Mary Louise</v>
          </cell>
          <cell r="C2451">
            <v>21745</v>
          </cell>
          <cell r="D2451" t="str">
            <v>21745</v>
          </cell>
          <cell r="E2451" t="str">
            <v>Meter Reading Gas Sb</v>
          </cell>
          <cell r="F2451" t="str">
            <v>Customer Care</v>
          </cell>
          <cell r="G2451" t="str">
            <v>Meter Reading Gas Sb</v>
          </cell>
          <cell r="H2451" t="str">
            <v>120</v>
          </cell>
          <cell r="I2451" t="str">
            <v>BT</v>
          </cell>
          <cell r="L2451">
            <v>106.15</v>
          </cell>
        </row>
        <row r="2452">
          <cell r="A2452" t="str">
            <v>O&amp;M</v>
          </cell>
          <cell r="B2452" t="str">
            <v>Segreve,Mary Louise</v>
          </cell>
          <cell r="C2452">
            <v>21745</v>
          </cell>
          <cell r="D2452" t="str">
            <v>21745</v>
          </cell>
          <cell r="E2452" t="str">
            <v>Southboro Meter Collections</v>
          </cell>
          <cell r="F2452" t="str">
            <v>Customer Care</v>
          </cell>
          <cell r="G2452" t="str">
            <v>Meter Reading Gas Sb</v>
          </cell>
          <cell r="H2452" t="str">
            <v>120</v>
          </cell>
          <cell r="I2452" t="str">
            <v>BT</v>
          </cell>
          <cell r="J2452">
            <v>297.31</v>
          </cell>
          <cell r="K2452">
            <v>369.32</v>
          </cell>
        </row>
        <row r="2453">
          <cell r="A2453" t="str">
            <v>O&amp;M</v>
          </cell>
          <cell r="B2453" t="str">
            <v>Segreve,Mary Louise</v>
          </cell>
          <cell r="C2453">
            <v>21745</v>
          </cell>
          <cell r="D2453" t="str">
            <v>21745</v>
          </cell>
          <cell r="E2453" t="str">
            <v>Meter Reading Gas Sb</v>
          </cell>
          <cell r="F2453" t="str">
            <v>Customer Care</v>
          </cell>
          <cell r="G2453" t="str">
            <v>Meter Reading Gas Sb</v>
          </cell>
          <cell r="H2453" t="str">
            <v>120</v>
          </cell>
          <cell r="I2453" t="str">
            <v>IT</v>
          </cell>
          <cell r="L2453">
            <v>628.5</v>
          </cell>
        </row>
        <row r="2454">
          <cell r="A2454" t="str">
            <v>O&amp;M</v>
          </cell>
          <cell r="B2454" t="str">
            <v>Segreve,Mary Louise</v>
          </cell>
          <cell r="C2454">
            <v>21745</v>
          </cell>
          <cell r="D2454" t="str">
            <v>21745</v>
          </cell>
          <cell r="E2454" t="str">
            <v>Southboro Meter Collections</v>
          </cell>
          <cell r="F2454" t="str">
            <v>Customer Care</v>
          </cell>
          <cell r="G2454" t="str">
            <v>Meter Reading Gas Sb</v>
          </cell>
          <cell r="H2454" t="str">
            <v>120</v>
          </cell>
          <cell r="I2454" t="str">
            <v>IT</v>
          </cell>
          <cell r="J2454">
            <v>0.11</v>
          </cell>
          <cell r="K2454">
            <v>1487.2</v>
          </cell>
        </row>
        <row r="2455">
          <cell r="A2455" t="str">
            <v>O&amp;M</v>
          </cell>
          <cell r="B2455" t="str">
            <v>Segreve,Mary Louise</v>
          </cell>
          <cell r="C2455">
            <v>21745</v>
          </cell>
          <cell r="D2455" t="str">
            <v>21745</v>
          </cell>
          <cell r="E2455" t="str">
            <v>Meter Reading Gas Sb</v>
          </cell>
          <cell r="F2455" t="str">
            <v>Customer Care</v>
          </cell>
          <cell r="G2455" t="str">
            <v>Meter Reading Gas Sb</v>
          </cell>
          <cell r="H2455" t="str">
            <v>120</v>
          </cell>
          <cell r="I2455" t="str">
            <v>LT</v>
          </cell>
          <cell r="L2455">
            <v>303.27</v>
          </cell>
        </row>
        <row r="2456">
          <cell r="A2456" t="str">
            <v>O&amp;M</v>
          </cell>
          <cell r="B2456" t="str">
            <v>Segreve,Mary Louise</v>
          </cell>
          <cell r="C2456">
            <v>21745</v>
          </cell>
          <cell r="D2456" t="str">
            <v>21745</v>
          </cell>
          <cell r="E2456" t="str">
            <v>Southboro Meter Collections</v>
          </cell>
          <cell r="F2456" t="str">
            <v>Customer Care</v>
          </cell>
          <cell r="G2456" t="str">
            <v>Meter Reading Gas Sb</v>
          </cell>
          <cell r="H2456" t="str">
            <v>120</v>
          </cell>
          <cell r="I2456" t="str">
            <v>LT</v>
          </cell>
          <cell r="J2456">
            <v>849.42</v>
          </cell>
          <cell r="K2456">
            <v>993.42</v>
          </cell>
          <cell r="M2456">
            <v>1474307.96</v>
          </cell>
        </row>
        <row r="2457">
          <cell r="A2457" t="str">
            <v>O&amp;M</v>
          </cell>
          <cell r="B2457" t="str">
            <v>Segreve,Mary Louise</v>
          </cell>
          <cell r="C2457">
            <v>21745</v>
          </cell>
          <cell r="D2457" t="str">
            <v>21745</v>
          </cell>
          <cell r="E2457" t="str">
            <v>Meter Reading Gas Sb</v>
          </cell>
          <cell r="F2457" t="str">
            <v>Customer Care</v>
          </cell>
          <cell r="G2457" t="str">
            <v>Meter Reading Gas Sb</v>
          </cell>
          <cell r="H2457" t="str">
            <v>120</v>
          </cell>
          <cell r="I2457" t="str">
            <v>MT</v>
          </cell>
          <cell r="L2457">
            <v>113.18</v>
          </cell>
          <cell r="M2457">
            <v>164.42</v>
          </cell>
        </row>
        <row r="2458">
          <cell r="A2458" t="str">
            <v>O&amp;M</v>
          </cell>
          <cell r="B2458" t="str">
            <v>Segreve,Mary Louise</v>
          </cell>
          <cell r="C2458">
            <v>21745</v>
          </cell>
          <cell r="D2458" t="str">
            <v>21745</v>
          </cell>
          <cell r="E2458" t="str">
            <v>Southboro Meter Collections</v>
          </cell>
          <cell r="F2458" t="str">
            <v>Customer Care</v>
          </cell>
          <cell r="G2458" t="str">
            <v>Meter Reading Gas Sb</v>
          </cell>
          <cell r="H2458" t="str">
            <v>120</v>
          </cell>
          <cell r="I2458" t="str">
            <v>MT</v>
          </cell>
          <cell r="J2458">
            <v>49.31</v>
          </cell>
          <cell r="K2458">
            <v>179.93</v>
          </cell>
        </row>
        <row r="2459">
          <cell r="A2459" t="str">
            <v>O&amp;M</v>
          </cell>
          <cell r="B2459" t="str">
            <v>Segreve,Mary Louise</v>
          </cell>
          <cell r="C2459">
            <v>21745</v>
          </cell>
          <cell r="D2459" t="str">
            <v>21745</v>
          </cell>
          <cell r="E2459" t="str">
            <v>Meter Reading Gas Sb</v>
          </cell>
          <cell r="F2459" t="str">
            <v>Customer Care</v>
          </cell>
          <cell r="G2459" t="str">
            <v>Meter Reading Gas Sb</v>
          </cell>
          <cell r="H2459" t="str">
            <v>120</v>
          </cell>
          <cell r="I2459" t="str">
            <v>OT</v>
          </cell>
          <cell r="L2459">
            <v>1948.65</v>
          </cell>
        </row>
        <row r="2460">
          <cell r="A2460" t="str">
            <v>O&amp;M</v>
          </cell>
          <cell r="B2460" t="str">
            <v>Segreve,Mary Louise</v>
          </cell>
          <cell r="C2460">
            <v>21745</v>
          </cell>
          <cell r="D2460" t="str">
            <v>21745</v>
          </cell>
          <cell r="E2460" t="str">
            <v>Southboro Meter Collections</v>
          </cell>
          <cell r="F2460" t="str">
            <v>Customer Care</v>
          </cell>
          <cell r="G2460" t="str">
            <v>Meter Reading Gas Sb</v>
          </cell>
          <cell r="H2460" t="str">
            <v>120</v>
          </cell>
          <cell r="I2460" t="str">
            <v>OT</v>
          </cell>
          <cell r="J2460">
            <v>11203.36</v>
          </cell>
          <cell r="K2460">
            <v>13507.92</v>
          </cell>
        </row>
        <row r="2461">
          <cell r="A2461" t="str">
            <v>O&amp;M</v>
          </cell>
          <cell r="B2461" t="str">
            <v>Segreve,Mary Louise</v>
          </cell>
          <cell r="C2461">
            <v>21745</v>
          </cell>
          <cell r="D2461" t="str">
            <v>21745</v>
          </cell>
          <cell r="E2461" t="str">
            <v>Meter Reading Gas Sb</v>
          </cell>
          <cell r="F2461" t="str">
            <v>Customer Care</v>
          </cell>
          <cell r="G2461" t="str">
            <v>Meter Reading Gas Sb</v>
          </cell>
          <cell r="H2461" t="str">
            <v>120</v>
          </cell>
          <cell r="I2461" t="str">
            <v>TT</v>
          </cell>
          <cell r="L2461">
            <v>673.26</v>
          </cell>
        </row>
        <row r="2462">
          <cell r="A2462" t="str">
            <v>O&amp;M</v>
          </cell>
          <cell r="B2462" t="str">
            <v>Segreve,Mary Louise</v>
          </cell>
          <cell r="C2462">
            <v>21745</v>
          </cell>
          <cell r="D2462" t="str">
            <v>21745</v>
          </cell>
          <cell r="E2462" t="str">
            <v>Southboro Meter Collections</v>
          </cell>
          <cell r="F2462" t="str">
            <v>Customer Care</v>
          </cell>
          <cell r="G2462" t="str">
            <v>Meter Reading Gas Sb</v>
          </cell>
          <cell r="H2462" t="str">
            <v>120</v>
          </cell>
          <cell r="I2462" t="str">
            <v>TT</v>
          </cell>
          <cell r="K2462">
            <v>994.4</v>
          </cell>
        </row>
        <row r="2463">
          <cell r="A2463" t="str">
            <v>O&amp;M</v>
          </cell>
          <cell r="B2463" t="str">
            <v>Segreve,Mary Louise</v>
          </cell>
          <cell r="C2463">
            <v>21746</v>
          </cell>
          <cell r="D2463" t="str">
            <v>21746</v>
          </cell>
          <cell r="E2463" t="str">
            <v>Framingham Meter Collections</v>
          </cell>
          <cell r="F2463" t="str">
            <v>Customer Care</v>
          </cell>
          <cell r="G2463" t="str">
            <v>Meter Reading Elect Sb</v>
          </cell>
          <cell r="H2463" t="str">
            <v>120</v>
          </cell>
          <cell r="I2463" t="str">
            <v>BT</v>
          </cell>
          <cell r="J2463">
            <v>114873.08</v>
          </cell>
          <cell r="K2463">
            <v>102532.46</v>
          </cell>
        </row>
        <row r="2464">
          <cell r="A2464" t="str">
            <v>O&amp;M</v>
          </cell>
          <cell r="B2464" t="str">
            <v>Segreve,Mary Louise</v>
          </cell>
          <cell r="C2464">
            <v>21746</v>
          </cell>
          <cell r="D2464" t="str">
            <v>21746</v>
          </cell>
          <cell r="E2464" t="str">
            <v>Meter Reading Elect Sb</v>
          </cell>
          <cell r="F2464" t="str">
            <v>Customer Care</v>
          </cell>
          <cell r="G2464" t="str">
            <v>Meter Reading Elect Sb</v>
          </cell>
          <cell r="H2464" t="str">
            <v>120</v>
          </cell>
          <cell r="I2464" t="str">
            <v>BT</v>
          </cell>
        </row>
        <row r="2465">
          <cell r="A2465" t="str">
            <v>O&amp;M</v>
          </cell>
          <cell r="B2465" t="str">
            <v>Segreve,Mary Louise</v>
          </cell>
          <cell r="C2465">
            <v>21746</v>
          </cell>
          <cell r="D2465" t="str">
            <v>21746</v>
          </cell>
          <cell r="E2465" t="str">
            <v>Framingham Meter Collections</v>
          </cell>
          <cell r="F2465" t="str">
            <v>Customer Care</v>
          </cell>
          <cell r="G2465" t="str">
            <v>Meter Reading Elect Sb</v>
          </cell>
          <cell r="H2465" t="str">
            <v>120</v>
          </cell>
          <cell r="I2465" t="str">
            <v>IT</v>
          </cell>
          <cell r="J2465">
            <v>4931.1400000000003</v>
          </cell>
          <cell r="K2465">
            <v>9887.3700000000008</v>
          </cell>
        </row>
        <row r="2466">
          <cell r="A2466" t="str">
            <v>O&amp;M</v>
          </cell>
          <cell r="B2466" t="str">
            <v>Segreve,Mary Louise</v>
          </cell>
          <cell r="C2466">
            <v>21746</v>
          </cell>
          <cell r="D2466" t="str">
            <v>21746</v>
          </cell>
          <cell r="E2466" t="str">
            <v>Meter Reading Elect Sb</v>
          </cell>
          <cell r="F2466" t="str">
            <v>Customer Care</v>
          </cell>
          <cell r="G2466" t="str">
            <v>Meter Reading Elect Sb</v>
          </cell>
          <cell r="H2466" t="str">
            <v>120</v>
          </cell>
          <cell r="I2466" t="str">
            <v>IT</v>
          </cell>
          <cell r="L2466">
            <v>16639.189999999999</v>
          </cell>
        </row>
        <row r="2467">
          <cell r="A2467" t="str">
            <v>O&amp;M</v>
          </cell>
          <cell r="B2467" t="str">
            <v>Segreve,Mary Louise</v>
          </cell>
          <cell r="C2467">
            <v>21746</v>
          </cell>
          <cell r="D2467" t="str">
            <v>21746</v>
          </cell>
          <cell r="E2467" t="str">
            <v>Framingham Meter Collections</v>
          </cell>
          <cell r="F2467" t="str">
            <v>Customer Care</v>
          </cell>
          <cell r="G2467" t="str">
            <v>Meter Reading Elect Sb</v>
          </cell>
          <cell r="H2467" t="str">
            <v>120</v>
          </cell>
          <cell r="I2467" t="str">
            <v>LT</v>
          </cell>
          <cell r="J2467">
            <v>323617.40999999997</v>
          </cell>
          <cell r="K2467">
            <v>291603.51</v>
          </cell>
          <cell r="M2467">
            <v>792528.43</v>
          </cell>
        </row>
        <row r="2468">
          <cell r="A2468" t="str">
            <v>O&amp;M</v>
          </cell>
          <cell r="B2468" t="str">
            <v>Segreve,Mary Louise</v>
          </cell>
          <cell r="C2468">
            <v>21746</v>
          </cell>
          <cell r="D2468" t="str">
            <v>21746</v>
          </cell>
          <cell r="E2468" t="str">
            <v>Meter Reading Elect Sb</v>
          </cell>
          <cell r="F2468" t="str">
            <v>Customer Care</v>
          </cell>
          <cell r="G2468" t="str">
            <v>Meter Reading Elect Sb</v>
          </cell>
          <cell r="H2468" t="str">
            <v>120</v>
          </cell>
          <cell r="I2468" t="str">
            <v>LT</v>
          </cell>
          <cell r="M2468">
            <v>2001307.39</v>
          </cell>
        </row>
        <row r="2469">
          <cell r="A2469" t="str">
            <v>O&amp;M</v>
          </cell>
          <cell r="B2469" t="str">
            <v>Segreve,Mary Louise</v>
          </cell>
          <cell r="C2469">
            <v>21746</v>
          </cell>
          <cell r="D2469" t="str">
            <v>21746</v>
          </cell>
          <cell r="E2469" t="str">
            <v>Framingham Meter Collections</v>
          </cell>
          <cell r="F2469" t="str">
            <v>Customer Care</v>
          </cell>
          <cell r="G2469" t="str">
            <v>Meter Reading Elect Sb</v>
          </cell>
          <cell r="H2469" t="str">
            <v>120</v>
          </cell>
          <cell r="I2469" t="str">
            <v>MT</v>
          </cell>
          <cell r="J2469">
            <v>4607.4399999999996</v>
          </cell>
          <cell r="K2469">
            <v>532.41999999999996</v>
          </cell>
        </row>
        <row r="2470">
          <cell r="A2470" t="str">
            <v>O&amp;M</v>
          </cell>
          <cell r="B2470" t="str">
            <v>Segreve,Mary Louise</v>
          </cell>
          <cell r="C2470">
            <v>21746</v>
          </cell>
          <cell r="D2470" t="str">
            <v>21746</v>
          </cell>
          <cell r="E2470" t="str">
            <v>Meter Reading Elect Sb</v>
          </cell>
          <cell r="F2470" t="str">
            <v>Customer Care</v>
          </cell>
          <cell r="G2470" t="str">
            <v>Meter Reading Elect Sb</v>
          </cell>
          <cell r="H2470" t="str">
            <v>120</v>
          </cell>
          <cell r="I2470" t="str">
            <v>MT</v>
          </cell>
          <cell r="L2470">
            <v>2520.77</v>
          </cell>
        </row>
        <row r="2471">
          <cell r="A2471" t="str">
            <v>O&amp;M</v>
          </cell>
          <cell r="B2471" t="str">
            <v>Segreve,Mary Louise</v>
          </cell>
          <cell r="C2471">
            <v>21746</v>
          </cell>
          <cell r="D2471" t="str">
            <v>21746</v>
          </cell>
          <cell r="E2471" t="str">
            <v>Framingham Meter Collections</v>
          </cell>
          <cell r="F2471" t="str">
            <v>Customer Care</v>
          </cell>
          <cell r="G2471" t="str">
            <v>Meter Reading Elect Sb</v>
          </cell>
          <cell r="H2471" t="str">
            <v>120</v>
          </cell>
          <cell r="I2471" t="str">
            <v>OT</v>
          </cell>
          <cell r="J2471">
            <v>66946.37</v>
          </cell>
          <cell r="K2471">
            <v>92637.24</v>
          </cell>
        </row>
        <row r="2472">
          <cell r="A2472" t="str">
            <v>O&amp;M</v>
          </cell>
          <cell r="B2472" t="str">
            <v>Segreve,Mary Louise</v>
          </cell>
          <cell r="C2472">
            <v>21746</v>
          </cell>
          <cell r="D2472" t="str">
            <v>21746</v>
          </cell>
          <cell r="E2472" t="str">
            <v>Meter Reading Elect Sb</v>
          </cell>
          <cell r="F2472" t="str">
            <v>Customer Care</v>
          </cell>
          <cell r="G2472" t="str">
            <v>Meter Reading Elect Sb</v>
          </cell>
          <cell r="H2472" t="str">
            <v>120</v>
          </cell>
          <cell r="I2472" t="str">
            <v>OT</v>
          </cell>
          <cell r="L2472">
            <v>143078.45000000001</v>
          </cell>
        </row>
        <row r="2473">
          <cell r="A2473" t="str">
            <v>O&amp;M</v>
          </cell>
          <cell r="B2473" t="str">
            <v>Segreve,Mary Louise</v>
          </cell>
          <cell r="C2473">
            <v>21746</v>
          </cell>
          <cell r="D2473" t="str">
            <v>21746</v>
          </cell>
          <cell r="E2473" t="str">
            <v>Framingham Meter Collections</v>
          </cell>
          <cell r="F2473" t="str">
            <v>Customer Care</v>
          </cell>
          <cell r="G2473" t="str">
            <v>Meter Reading Elect Sb</v>
          </cell>
          <cell r="H2473" t="str">
            <v>120</v>
          </cell>
          <cell r="I2473" t="str">
            <v>TT</v>
          </cell>
          <cell r="J2473">
            <v>36834</v>
          </cell>
          <cell r="K2473">
            <v>40211.599999999999</v>
          </cell>
        </row>
        <row r="2474">
          <cell r="A2474" t="str">
            <v>O&amp;M</v>
          </cell>
          <cell r="B2474" t="str">
            <v>Segreve,Mary Louise</v>
          </cell>
          <cell r="C2474">
            <v>21746</v>
          </cell>
          <cell r="D2474" t="str">
            <v>21746</v>
          </cell>
          <cell r="E2474" t="str">
            <v>Meter Reading Elect Sb</v>
          </cell>
          <cell r="F2474" t="str">
            <v>Customer Care</v>
          </cell>
          <cell r="G2474" t="str">
            <v>Meter Reading Elect Sb</v>
          </cell>
          <cell r="H2474" t="str">
            <v>120</v>
          </cell>
          <cell r="I2474" t="str">
            <v>TT</v>
          </cell>
          <cell r="L2474">
            <v>200.64</v>
          </cell>
        </row>
        <row r="2475">
          <cell r="A2475" t="str">
            <v>O&amp;M</v>
          </cell>
          <cell r="B2475" t="str">
            <v>Segreve,Mary Louise</v>
          </cell>
          <cell r="C2475">
            <v>21750</v>
          </cell>
          <cell r="D2475" t="str">
            <v>21750</v>
          </cell>
          <cell r="E2475" t="str">
            <v>Plymouth Meter Collections</v>
          </cell>
          <cell r="F2475" t="str">
            <v>Customer Care</v>
          </cell>
          <cell r="G2475" t="str">
            <v>Meter Reading Plymouth</v>
          </cell>
          <cell r="H2475" t="str">
            <v>120</v>
          </cell>
          <cell r="I2475" t="str">
            <v>BT</v>
          </cell>
          <cell r="J2475">
            <v>8669.77</v>
          </cell>
          <cell r="K2475">
            <v>8179.17</v>
          </cell>
        </row>
        <row r="2476">
          <cell r="A2476" t="str">
            <v>O&amp;M</v>
          </cell>
          <cell r="B2476" t="str">
            <v>Segreve,Mary Louise</v>
          </cell>
          <cell r="C2476">
            <v>21750</v>
          </cell>
          <cell r="D2476" t="str">
            <v>21750</v>
          </cell>
          <cell r="E2476" t="str">
            <v>Meter Reading Plymouth</v>
          </cell>
          <cell r="F2476" t="str">
            <v>Customer Care</v>
          </cell>
          <cell r="G2476" t="str">
            <v>Meter Reading Plymouth</v>
          </cell>
          <cell r="H2476" t="str">
            <v>120</v>
          </cell>
          <cell r="I2476" t="str">
            <v>IT</v>
          </cell>
          <cell r="L2476">
            <v>4282.54</v>
          </cell>
        </row>
        <row r="2477">
          <cell r="A2477" t="str">
            <v>O&amp;M</v>
          </cell>
          <cell r="B2477" t="str">
            <v>Segreve,Mary Louise</v>
          </cell>
          <cell r="C2477">
            <v>21750</v>
          </cell>
          <cell r="D2477" t="str">
            <v>21750</v>
          </cell>
          <cell r="E2477" t="str">
            <v>Plymouth Meter Collections</v>
          </cell>
          <cell r="F2477" t="str">
            <v>Customer Care</v>
          </cell>
          <cell r="G2477" t="str">
            <v>Meter Reading Plymouth</v>
          </cell>
          <cell r="H2477" t="str">
            <v>120</v>
          </cell>
          <cell r="I2477" t="str">
            <v>IT</v>
          </cell>
          <cell r="J2477">
            <v>4130.71</v>
          </cell>
          <cell r="K2477">
            <v>4817.1000000000004</v>
          </cell>
          <cell r="M2477">
            <v>444655.05</v>
          </cell>
        </row>
        <row r="2478">
          <cell r="A2478" t="str">
            <v>O&amp;M</v>
          </cell>
          <cell r="B2478" t="str">
            <v>Segreve,Mary Louise</v>
          </cell>
          <cell r="C2478">
            <v>21750</v>
          </cell>
          <cell r="D2478" t="str">
            <v>21750</v>
          </cell>
          <cell r="E2478" t="str">
            <v>Plymouth Meter Collections</v>
          </cell>
          <cell r="F2478" t="str">
            <v>Customer Care</v>
          </cell>
          <cell r="G2478" t="str">
            <v>Meter Reading Plymouth</v>
          </cell>
          <cell r="H2478" t="str">
            <v>120</v>
          </cell>
          <cell r="I2478" t="str">
            <v>LT</v>
          </cell>
          <cell r="J2478">
            <v>24567.11</v>
          </cell>
          <cell r="K2478">
            <v>22875.32</v>
          </cell>
          <cell r="M2478">
            <v>307520.34000000003</v>
          </cell>
        </row>
        <row r="2479">
          <cell r="A2479" t="str">
            <v>O&amp;M</v>
          </cell>
          <cell r="B2479" t="str">
            <v>Segreve,Mary Louise</v>
          </cell>
          <cell r="C2479">
            <v>21750</v>
          </cell>
          <cell r="D2479" t="str">
            <v>21750</v>
          </cell>
          <cell r="E2479" t="str">
            <v>Meter Reading Plymouth</v>
          </cell>
          <cell r="F2479" t="str">
            <v>Customer Care</v>
          </cell>
          <cell r="G2479" t="str">
            <v>Meter Reading Plymouth</v>
          </cell>
          <cell r="H2479" t="str">
            <v>120</v>
          </cell>
          <cell r="I2479" t="str">
            <v>OT</v>
          </cell>
          <cell r="L2479">
            <v>0</v>
          </cell>
          <cell r="M2479">
            <v>3161.73</v>
          </cell>
        </row>
        <row r="2480">
          <cell r="A2480" t="str">
            <v>O&amp;M</v>
          </cell>
          <cell r="B2480" t="str">
            <v>Segreve,Mary Louise</v>
          </cell>
          <cell r="C2480">
            <v>21750</v>
          </cell>
          <cell r="D2480" t="str">
            <v>21750</v>
          </cell>
          <cell r="E2480" t="str">
            <v>Plymouth Meter Collections</v>
          </cell>
          <cell r="F2480" t="str">
            <v>Customer Care</v>
          </cell>
          <cell r="G2480" t="str">
            <v>Meter Reading Plymouth</v>
          </cell>
          <cell r="H2480" t="str">
            <v>120</v>
          </cell>
          <cell r="I2480" t="str">
            <v>OT</v>
          </cell>
          <cell r="K2480">
            <v>275</v>
          </cell>
        </row>
        <row r="2481">
          <cell r="A2481" t="str">
            <v>O&amp;M</v>
          </cell>
          <cell r="B2481" t="str">
            <v>Segreve,Mary Louise</v>
          </cell>
          <cell r="C2481">
            <v>21755</v>
          </cell>
          <cell r="D2481" t="str">
            <v>21755</v>
          </cell>
          <cell r="E2481" t="str">
            <v>Meter Reading New Bedford</v>
          </cell>
          <cell r="F2481" t="str">
            <v>Customer Care</v>
          </cell>
          <cell r="G2481" t="str">
            <v>Meter Reading New Bedford</v>
          </cell>
          <cell r="H2481" t="str">
            <v>120</v>
          </cell>
          <cell r="I2481" t="str">
            <v>IT</v>
          </cell>
          <cell r="L2481">
            <v>2278.89</v>
          </cell>
          <cell r="M2481">
            <v>702784.91</v>
          </cell>
        </row>
        <row r="2482">
          <cell r="A2482" t="str">
            <v>O&amp;M</v>
          </cell>
          <cell r="B2482" t="str">
            <v>Segreve,Mary Louise</v>
          </cell>
          <cell r="C2482">
            <v>21755</v>
          </cell>
          <cell r="D2482" t="str">
            <v>21755</v>
          </cell>
          <cell r="E2482" t="str">
            <v>New Bedford Meter Collections</v>
          </cell>
          <cell r="F2482" t="str">
            <v>Customer Care</v>
          </cell>
          <cell r="G2482" t="str">
            <v>Meter Reading New Bedford</v>
          </cell>
          <cell r="H2482" t="str">
            <v>120</v>
          </cell>
          <cell r="I2482" t="str">
            <v>IT</v>
          </cell>
          <cell r="K2482">
            <v>1095</v>
          </cell>
          <cell r="M2482">
            <v>604454.77</v>
          </cell>
        </row>
        <row r="2483">
          <cell r="A2483" t="str">
            <v>O&amp;M</v>
          </cell>
          <cell r="B2483" t="str">
            <v>Segreve,Mary Louise</v>
          </cell>
          <cell r="C2483">
            <v>21755</v>
          </cell>
          <cell r="D2483" t="str">
            <v>21755</v>
          </cell>
          <cell r="E2483" t="str">
            <v>Meter Reading New Bedford</v>
          </cell>
          <cell r="F2483" t="str">
            <v>Customer Care</v>
          </cell>
          <cell r="G2483" t="str">
            <v>Meter Reading New Bedford</v>
          </cell>
          <cell r="H2483" t="str">
            <v>120</v>
          </cell>
          <cell r="I2483" t="str">
            <v>OT</v>
          </cell>
          <cell r="L2483">
            <v>0</v>
          </cell>
        </row>
        <row r="2484">
          <cell r="A2484" t="str">
            <v>O&amp;M</v>
          </cell>
          <cell r="B2484" t="str">
            <v>Segreve,Mary Louise</v>
          </cell>
          <cell r="C2484">
            <v>21760</v>
          </cell>
          <cell r="D2484" t="str">
            <v>21760</v>
          </cell>
          <cell r="E2484" t="str">
            <v>Cape Cod Meter Collections</v>
          </cell>
          <cell r="F2484" t="str">
            <v>Customer Care</v>
          </cell>
          <cell r="G2484" t="str">
            <v>Meter Reading Cape &amp; Vineyard</v>
          </cell>
          <cell r="H2484" t="str">
            <v>120</v>
          </cell>
          <cell r="I2484" t="str">
            <v>BT</v>
          </cell>
          <cell r="J2484">
            <v>10891.12</v>
          </cell>
          <cell r="K2484">
            <v>63190.22</v>
          </cell>
        </row>
        <row r="2485">
          <cell r="A2485" t="str">
            <v>O&amp;M</v>
          </cell>
          <cell r="B2485" t="str">
            <v>Segreve,Mary Louise</v>
          </cell>
          <cell r="C2485">
            <v>21760</v>
          </cell>
          <cell r="D2485" t="str">
            <v>21760</v>
          </cell>
          <cell r="E2485" t="str">
            <v>Meter Reading Cape &amp; Vineyard</v>
          </cell>
          <cell r="F2485" t="str">
            <v>Customer Care</v>
          </cell>
          <cell r="G2485" t="str">
            <v>Meter Reading Cape &amp; Vineyard</v>
          </cell>
          <cell r="H2485" t="str">
            <v>120</v>
          </cell>
          <cell r="I2485" t="str">
            <v>BT</v>
          </cell>
          <cell r="L2485">
            <v>207147.15</v>
          </cell>
        </row>
        <row r="2486">
          <cell r="A2486" t="str">
            <v>O&amp;M</v>
          </cell>
          <cell r="B2486" t="str">
            <v>Segreve,Mary Louise</v>
          </cell>
          <cell r="C2486">
            <v>21760</v>
          </cell>
          <cell r="D2486" t="str">
            <v>21760</v>
          </cell>
          <cell r="E2486" t="str">
            <v>Cape Cod Meter Collections</v>
          </cell>
          <cell r="F2486" t="str">
            <v>Customer Care</v>
          </cell>
          <cell r="G2486" t="str">
            <v>Meter Reading Cape &amp; Vineyard</v>
          </cell>
          <cell r="H2486" t="str">
            <v>120</v>
          </cell>
          <cell r="I2486" t="str">
            <v>IT</v>
          </cell>
          <cell r="J2486">
            <v>228.98</v>
          </cell>
          <cell r="K2486">
            <v>71.8</v>
          </cell>
          <cell r="M2486">
            <v>49.07</v>
          </cell>
        </row>
        <row r="2487">
          <cell r="A2487" t="str">
            <v>O&amp;M</v>
          </cell>
          <cell r="B2487" t="str">
            <v>Segreve,Mary Louise</v>
          </cell>
          <cell r="C2487">
            <v>21760</v>
          </cell>
          <cell r="D2487" t="str">
            <v>21760</v>
          </cell>
          <cell r="E2487" t="str">
            <v>Meter Reading Cape &amp; Vineyard</v>
          </cell>
          <cell r="F2487" t="str">
            <v>Customer Care</v>
          </cell>
          <cell r="G2487" t="str">
            <v>Meter Reading Cape &amp; Vineyard</v>
          </cell>
          <cell r="H2487" t="str">
            <v>120</v>
          </cell>
          <cell r="I2487" t="str">
            <v>IT</v>
          </cell>
          <cell r="L2487">
            <v>132.47</v>
          </cell>
          <cell r="M2487">
            <v>166848.57999999999</v>
          </cell>
        </row>
        <row r="2488">
          <cell r="A2488" t="str">
            <v>O&amp;M</v>
          </cell>
          <cell r="B2488" t="str">
            <v>Segreve,Mary Louise</v>
          </cell>
          <cell r="C2488">
            <v>21760</v>
          </cell>
          <cell r="D2488" t="str">
            <v>21760</v>
          </cell>
          <cell r="E2488" t="str">
            <v>Cape Cod Meter Collections</v>
          </cell>
          <cell r="F2488" t="str">
            <v>Customer Care</v>
          </cell>
          <cell r="G2488" t="str">
            <v>Meter Reading Cape &amp; Vineyard</v>
          </cell>
          <cell r="H2488" t="str">
            <v>120</v>
          </cell>
          <cell r="I2488" t="str">
            <v>LT</v>
          </cell>
          <cell r="J2488">
            <v>30901.19</v>
          </cell>
          <cell r="K2488">
            <v>188683.22</v>
          </cell>
          <cell r="M2488">
            <v>594697.81000000006</v>
          </cell>
        </row>
        <row r="2489">
          <cell r="A2489" t="str">
            <v>O&amp;M</v>
          </cell>
          <cell r="B2489" t="str">
            <v>Segreve,Mary Louise</v>
          </cell>
          <cell r="C2489">
            <v>21760</v>
          </cell>
          <cell r="D2489" t="str">
            <v>21760</v>
          </cell>
          <cell r="E2489" t="str">
            <v>Meter Reading Cape &amp; Vineyard</v>
          </cell>
          <cell r="F2489" t="str">
            <v>Customer Care</v>
          </cell>
          <cell r="G2489" t="str">
            <v>Meter Reading Cape &amp; Vineyard</v>
          </cell>
          <cell r="H2489" t="str">
            <v>120</v>
          </cell>
          <cell r="I2489" t="str">
            <v>LT</v>
          </cell>
          <cell r="L2489">
            <v>599996.67000000004</v>
          </cell>
          <cell r="M2489">
            <v>473378.18</v>
          </cell>
        </row>
        <row r="2490">
          <cell r="A2490" t="str">
            <v>O&amp;M</v>
          </cell>
          <cell r="B2490" t="str">
            <v>Segreve,Mary Louise</v>
          </cell>
          <cell r="C2490">
            <v>21760</v>
          </cell>
          <cell r="D2490" t="str">
            <v>21760</v>
          </cell>
          <cell r="E2490" t="str">
            <v>Cape Cod Meter Collections</v>
          </cell>
          <cell r="F2490" t="str">
            <v>Customer Care</v>
          </cell>
          <cell r="G2490" t="str">
            <v>Meter Reading Cape &amp; Vineyard</v>
          </cell>
          <cell r="H2490" t="str">
            <v>120</v>
          </cell>
          <cell r="I2490" t="str">
            <v>OT</v>
          </cell>
          <cell r="J2490">
            <v>246.89</v>
          </cell>
          <cell r="K2490">
            <v>1371.39</v>
          </cell>
          <cell r="M2490">
            <v>4245.46</v>
          </cell>
        </row>
        <row r="2491">
          <cell r="A2491" t="str">
            <v>O&amp;M</v>
          </cell>
          <cell r="B2491" t="str">
            <v>Segreve,Mary Louise</v>
          </cell>
          <cell r="C2491">
            <v>21760</v>
          </cell>
          <cell r="D2491" t="str">
            <v>21760</v>
          </cell>
          <cell r="E2491" t="str">
            <v>Meter Reading Cape &amp; Vineyard</v>
          </cell>
          <cell r="F2491" t="str">
            <v>Customer Care</v>
          </cell>
          <cell r="G2491" t="str">
            <v>Meter Reading Cape &amp; Vineyard</v>
          </cell>
          <cell r="H2491" t="str">
            <v>120</v>
          </cell>
          <cell r="I2491" t="str">
            <v>OT</v>
          </cell>
          <cell r="L2491">
            <v>6389.32</v>
          </cell>
        </row>
        <row r="2492">
          <cell r="A2492" t="str">
            <v>O&amp;M</v>
          </cell>
          <cell r="B2492" t="str">
            <v>Segreve,Mary Louise</v>
          </cell>
          <cell r="C2492">
            <v>21760</v>
          </cell>
          <cell r="D2492" t="str">
            <v>21760</v>
          </cell>
          <cell r="E2492" t="str">
            <v>Cape Cod Meter Collections</v>
          </cell>
          <cell r="F2492" t="str">
            <v>Customer Care</v>
          </cell>
          <cell r="G2492" t="str">
            <v>Meter Reading Cape &amp; Vineyard</v>
          </cell>
          <cell r="H2492" t="str">
            <v>120</v>
          </cell>
          <cell r="I2492" t="str">
            <v>TT</v>
          </cell>
          <cell r="K2492">
            <v>40840</v>
          </cell>
        </row>
        <row r="2493">
          <cell r="A2493" t="str">
            <v>O&amp;M</v>
          </cell>
          <cell r="B2493" t="str">
            <v>Segreve,Mary Louise</v>
          </cell>
          <cell r="C2493">
            <v>21760</v>
          </cell>
          <cell r="D2493" t="str">
            <v>21760</v>
          </cell>
          <cell r="E2493" t="str">
            <v>Meter Reading Cape &amp; Vineyard</v>
          </cell>
          <cell r="F2493" t="str">
            <v>Customer Care</v>
          </cell>
          <cell r="G2493" t="str">
            <v>Meter Reading Cape &amp; Vineyard</v>
          </cell>
          <cell r="H2493" t="str">
            <v>120</v>
          </cell>
          <cell r="I2493" t="str">
            <v>TT</v>
          </cell>
          <cell r="L2493">
            <v>127160.21</v>
          </cell>
        </row>
        <row r="2494">
          <cell r="A2494" t="str">
            <v>O&amp;M</v>
          </cell>
          <cell r="B2494" t="str">
            <v>Segreve,Mary Louise</v>
          </cell>
          <cell r="C2494">
            <v>21765</v>
          </cell>
          <cell r="D2494" t="str">
            <v>21765</v>
          </cell>
          <cell r="E2494" t="str">
            <v>Meter Readinh Walth</v>
          </cell>
          <cell r="F2494" t="str">
            <v>Customer Care</v>
          </cell>
          <cell r="G2494" t="str">
            <v>Meter Reading Waltham</v>
          </cell>
          <cell r="H2494" t="str">
            <v>120</v>
          </cell>
          <cell r="I2494" t="str">
            <v>BT</v>
          </cell>
          <cell r="L2494">
            <v>54362.85</v>
          </cell>
          <cell r="M2494">
            <v>584275.93999999994</v>
          </cell>
        </row>
        <row r="2495">
          <cell r="A2495" t="str">
            <v>O&amp;M</v>
          </cell>
          <cell r="B2495" t="str">
            <v>Segreve,Mary Louise</v>
          </cell>
          <cell r="C2495">
            <v>21765</v>
          </cell>
          <cell r="D2495" t="str">
            <v>21765</v>
          </cell>
          <cell r="E2495" t="str">
            <v>Waltham Meter Collection</v>
          </cell>
          <cell r="F2495" t="str">
            <v>Customer Care</v>
          </cell>
          <cell r="G2495" t="str">
            <v>Meter Reading Waltham</v>
          </cell>
          <cell r="H2495" t="str">
            <v>120</v>
          </cell>
          <cell r="I2495" t="str">
            <v>BT</v>
          </cell>
          <cell r="J2495">
            <v>148248.46</v>
          </cell>
          <cell r="K2495">
            <v>135111.31</v>
          </cell>
          <cell r="M2495">
            <v>108842.29</v>
          </cell>
        </row>
        <row r="2496">
          <cell r="A2496" t="str">
            <v>O&amp;M</v>
          </cell>
          <cell r="B2496" t="str">
            <v>Segreve,Mary Louise</v>
          </cell>
          <cell r="C2496">
            <v>21765</v>
          </cell>
          <cell r="D2496" t="str">
            <v>21765</v>
          </cell>
          <cell r="E2496" t="str">
            <v>Meter Readinh Walth</v>
          </cell>
          <cell r="F2496" t="str">
            <v>Customer Care</v>
          </cell>
          <cell r="G2496" t="str">
            <v>Meter Reading Waltham</v>
          </cell>
          <cell r="H2496" t="str">
            <v>120</v>
          </cell>
          <cell r="I2496" t="str">
            <v>IT</v>
          </cell>
          <cell r="L2496">
            <v>2968.43</v>
          </cell>
          <cell r="M2496">
            <v>27287.99</v>
          </cell>
        </row>
        <row r="2497">
          <cell r="A2497" t="str">
            <v>O&amp;M</v>
          </cell>
          <cell r="B2497" t="str">
            <v>Segreve,Mary Louise</v>
          </cell>
          <cell r="C2497">
            <v>21765</v>
          </cell>
          <cell r="D2497" t="str">
            <v>21765</v>
          </cell>
          <cell r="E2497" t="str">
            <v>Waltham Meter Collection</v>
          </cell>
          <cell r="F2497" t="str">
            <v>Customer Care</v>
          </cell>
          <cell r="G2497" t="str">
            <v>Meter Reading Waltham</v>
          </cell>
          <cell r="H2497" t="str">
            <v>120</v>
          </cell>
          <cell r="I2497" t="str">
            <v>IT</v>
          </cell>
          <cell r="J2497">
            <v>10334.98</v>
          </cell>
          <cell r="K2497">
            <v>12114.68</v>
          </cell>
          <cell r="M2497">
            <v>814898.34</v>
          </cell>
        </row>
        <row r="2498">
          <cell r="A2498" t="str">
            <v>O&amp;M</v>
          </cell>
          <cell r="B2498" t="str">
            <v>Segreve,Mary Louise</v>
          </cell>
          <cell r="C2498">
            <v>21765</v>
          </cell>
          <cell r="D2498" t="str">
            <v>21765</v>
          </cell>
          <cell r="E2498" t="str">
            <v>Meter Readinh Walth</v>
          </cell>
          <cell r="F2498" t="str">
            <v>Customer Care</v>
          </cell>
          <cell r="G2498" t="str">
            <v>Meter Reading Waltham</v>
          </cell>
          <cell r="H2498" t="str">
            <v>120</v>
          </cell>
          <cell r="I2498" t="str">
            <v>LT</v>
          </cell>
          <cell r="L2498">
            <v>147413.84</v>
          </cell>
        </row>
        <row r="2499">
          <cell r="A2499" t="str">
            <v>O&amp;M</v>
          </cell>
          <cell r="B2499" t="str">
            <v>Segreve,Mary Louise</v>
          </cell>
          <cell r="C2499">
            <v>21765</v>
          </cell>
          <cell r="D2499" t="str">
            <v>21765</v>
          </cell>
          <cell r="E2499" t="str">
            <v>Waltham Meter Collection</v>
          </cell>
          <cell r="F2499" t="str">
            <v>Customer Care</v>
          </cell>
          <cell r="G2499" t="str">
            <v>Meter Reading Waltham</v>
          </cell>
          <cell r="H2499" t="str">
            <v>120</v>
          </cell>
          <cell r="I2499" t="str">
            <v>LT</v>
          </cell>
          <cell r="J2499">
            <v>417050.94</v>
          </cell>
          <cell r="K2499">
            <v>384764.69</v>
          </cell>
        </row>
        <row r="2500">
          <cell r="A2500" t="str">
            <v>O&amp;M</v>
          </cell>
          <cell r="B2500" t="str">
            <v>Segreve,Mary Louise</v>
          </cell>
          <cell r="C2500">
            <v>21765</v>
          </cell>
          <cell r="D2500" t="str">
            <v>21765</v>
          </cell>
          <cell r="E2500" t="str">
            <v>Meter Readinh Walth</v>
          </cell>
          <cell r="F2500" t="str">
            <v>Customer Care</v>
          </cell>
          <cell r="G2500" t="str">
            <v>Meter Reading Waltham</v>
          </cell>
          <cell r="H2500" t="str">
            <v>120</v>
          </cell>
          <cell r="I2500" t="str">
            <v>MT</v>
          </cell>
          <cell r="L2500">
            <v>148.63999999999999</v>
          </cell>
        </row>
        <row r="2501">
          <cell r="A2501" t="str">
            <v>O&amp;M</v>
          </cell>
          <cell r="B2501" t="str">
            <v>Segreve,Mary Louise</v>
          </cell>
          <cell r="C2501">
            <v>21765</v>
          </cell>
          <cell r="D2501" t="str">
            <v>21765</v>
          </cell>
          <cell r="E2501" t="str">
            <v>Waltham Meter Collection</v>
          </cell>
          <cell r="F2501" t="str">
            <v>Customer Care</v>
          </cell>
          <cell r="G2501" t="str">
            <v>Meter Reading Waltham</v>
          </cell>
          <cell r="H2501" t="str">
            <v>120</v>
          </cell>
          <cell r="I2501" t="str">
            <v>MT</v>
          </cell>
          <cell r="J2501">
            <v>24556.66</v>
          </cell>
          <cell r="K2501">
            <v>-24325.98</v>
          </cell>
        </row>
        <row r="2502">
          <cell r="A2502" t="str">
            <v>O&amp;M</v>
          </cell>
          <cell r="B2502" t="str">
            <v>Segreve,Mary Louise</v>
          </cell>
          <cell r="C2502">
            <v>21765</v>
          </cell>
          <cell r="D2502" t="str">
            <v>21765</v>
          </cell>
          <cell r="E2502" t="str">
            <v>Meter Readinh Walth</v>
          </cell>
          <cell r="F2502" t="str">
            <v>Customer Care</v>
          </cell>
          <cell r="G2502" t="str">
            <v>Meter Reading Waltham</v>
          </cell>
          <cell r="H2502" t="str">
            <v>120</v>
          </cell>
          <cell r="I2502" t="str">
            <v>OT</v>
          </cell>
          <cell r="L2502">
            <v>125340.79</v>
          </cell>
          <cell r="M2502">
            <v>475354.41</v>
          </cell>
        </row>
        <row r="2503">
          <cell r="A2503" t="str">
            <v>O&amp;M</v>
          </cell>
          <cell r="B2503" t="str">
            <v>Segreve,Mary Louise</v>
          </cell>
          <cell r="C2503">
            <v>21765</v>
          </cell>
          <cell r="D2503" t="str">
            <v>21765</v>
          </cell>
          <cell r="E2503" t="str">
            <v>Waltham Meter Collection</v>
          </cell>
          <cell r="F2503" t="str">
            <v>Customer Care</v>
          </cell>
          <cell r="G2503" t="str">
            <v>Meter Reading Waltham</v>
          </cell>
          <cell r="H2503" t="str">
            <v>120</v>
          </cell>
          <cell r="I2503" t="str">
            <v>OT</v>
          </cell>
          <cell r="J2503">
            <v>89239</v>
          </cell>
          <cell r="K2503">
            <v>101496.39</v>
          </cell>
        </row>
        <row r="2504">
          <cell r="A2504" t="str">
            <v>O&amp;M</v>
          </cell>
          <cell r="B2504" t="str">
            <v>Segreve,Mary Louise</v>
          </cell>
          <cell r="C2504">
            <v>21765</v>
          </cell>
          <cell r="D2504" t="str">
            <v>21765</v>
          </cell>
          <cell r="E2504" t="str">
            <v>Meter Readinh Walth</v>
          </cell>
          <cell r="F2504" t="str">
            <v>Customer Care</v>
          </cell>
          <cell r="G2504" t="str">
            <v>Meter Reading Waltham</v>
          </cell>
          <cell r="H2504" t="str">
            <v>120</v>
          </cell>
          <cell r="I2504" t="str">
            <v>TT</v>
          </cell>
          <cell r="L2504">
            <v>20106.84</v>
          </cell>
        </row>
        <row r="2505">
          <cell r="A2505" t="str">
            <v>O&amp;M</v>
          </cell>
          <cell r="B2505" t="str">
            <v>Segreve,Mary Louise</v>
          </cell>
          <cell r="C2505">
            <v>21765</v>
          </cell>
          <cell r="D2505" t="str">
            <v>21765</v>
          </cell>
          <cell r="E2505" t="str">
            <v>Waltham Meter Collection</v>
          </cell>
          <cell r="F2505" t="str">
            <v>Customer Care</v>
          </cell>
          <cell r="G2505" t="str">
            <v>Meter Reading Waltham</v>
          </cell>
          <cell r="H2505" t="str">
            <v>120</v>
          </cell>
          <cell r="I2505" t="str">
            <v>TT</v>
          </cell>
          <cell r="J2505">
            <v>42705.02</v>
          </cell>
          <cell r="K2505">
            <v>40154.589999999997</v>
          </cell>
        </row>
        <row r="2506">
          <cell r="A2506" t="str">
            <v>O&amp;M</v>
          </cell>
          <cell r="C2506">
            <v>21820</v>
          </cell>
          <cell r="D2506" t="str">
            <v>21820</v>
          </cell>
          <cell r="E2506" t="str">
            <v>EM - ENERGY MANAGEMENT SYSTEM</v>
          </cell>
          <cell r="H2506" t="str">
            <v>120</v>
          </cell>
          <cell r="I2506" t="str">
            <v>BT</v>
          </cell>
          <cell r="J2506">
            <v>17786.330000000002</v>
          </cell>
          <cell r="M2506">
            <v>636393.29</v>
          </cell>
        </row>
        <row r="2507">
          <cell r="A2507" t="str">
            <v>O&amp;M</v>
          </cell>
          <cell r="C2507">
            <v>21825</v>
          </cell>
          <cell r="D2507" t="str">
            <v>21825</v>
          </cell>
          <cell r="E2507" t="str">
            <v>PS - POWER SYSTEM SERVICES</v>
          </cell>
          <cell r="H2507" t="str">
            <v>120</v>
          </cell>
          <cell r="I2507" t="str">
            <v>BT</v>
          </cell>
          <cell r="J2507">
            <v>8990.5499999999993</v>
          </cell>
          <cell r="K2507">
            <v>0</v>
          </cell>
        </row>
        <row r="2508">
          <cell r="A2508" t="str">
            <v>O&amp;M</v>
          </cell>
          <cell r="C2508">
            <v>21830</v>
          </cell>
          <cell r="D2508" t="str">
            <v>21830</v>
          </cell>
          <cell r="E2508" t="str">
            <v>RB - SPECIAL PROJECT</v>
          </cell>
          <cell r="H2508" t="str">
            <v>120</v>
          </cell>
          <cell r="I2508" t="str">
            <v>BT</v>
          </cell>
          <cell r="K2508">
            <v>18.649999999999999</v>
          </cell>
          <cell r="M2508">
            <v>2364518.5699999998</v>
          </cell>
        </row>
        <row r="2509">
          <cell r="A2509" t="str">
            <v>O&amp;M</v>
          </cell>
          <cell r="C2509">
            <v>21830</v>
          </cell>
          <cell r="D2509" t="str">
            <v>21830</v>
          </cell>
          <cell r="E2509" t="str">
            <v>RB - SPECIAL PROJECT</v>
          </cell>
          <cell r="H2509" t="str">
            <v>120</v>
          </cell>
          <cell r="I2509" t="str">
            <v>LT</v>
          </cell>
          <cell r="K2509">
            <v>53.28</v>
          </cell>
        </row>
        <row r="2510">
          <cell r="A2510" t="str">
            <v>O&amp;M</v>
          </cell>
          <cell r="B2510" t="str">
            <v>Segreve,Mary Louise</v>
          </cell>
          <cell r="C2510">
            <v>21845</v>
          </cell>
          <cell r="D2510" t="str">
            <v>21845</v>
          </cell>
          <cell r="E2510" t="str">
            <v>Director</v>
          </cell>
          <cell r="F2510" t="str">
            <v>Customer Care</v>
          </cell>
          <cell r="G2510" t="str">
            <v>Meter Data Management</v>
          </cell>
          <cell r="H2510" t="str">
            <v>120</v>
          </cell>
          <cell r="I2510" t="str">
            <v>BT</v>
          </cell>
          <cell r="L2510">
            <v>-644894.29</v>
          </cell>
          <cell r="M2510">
            <v>28857.75</v>
          </cell>
        </row>
        <row r="2511">
          <cell r="A2511" t="str">
            <v>O&amp;M</v>
          </cell>
          <cell r="B2511" t="str">
            <v>Segreve,Mary Louise</v>
          </cell>
          <cell r="C2511">
            <v>21845</v>
          </cell>
          <cell r="D2511" t="str">
            <v>21845</v>
          </cell>
          <cell r="E2511" t="str">
            <v>Director</v>
          </cell>
          <cell r="F2511" t="str">
            <v>Customer Care</v>
          </cell>
          <cell r="G2511" t="str">
            <v>Meter Data Management</v>
          </cell>
          <cell r="H2511" t="str">
            <v>120</v>
          </cell>
          <cell r="I2511" t="str">
            <v>IT</v>
          </cell>
          <cell r="M2511">
            <v>43788.11</v>
          </cell>
        </row>
        <row r="2512">
          <cell r="A2512" t="str">
            <v>O&amp;M</v>
          </cell>
          <cell r="B2512" t="str">
            <v>Segreve,Mary Louise</v>
          </cell>
          <cell r="C2512">
            <v>21845</v>
          </cell>
          <cell r="D2512" t="str">
            <v>21845</v>
          </cell>
          <cell r="E2512" t="str">
            <v>Director</v>
          </cell>
          <cell r="F2512" t="str">
            <v>Customer Care</v>
          </cell>
          <cell r="G2512" t="str">
            <v>Meter Data Management</v>
          </cell>
          <cell r="H2512" t="str">
            <v>120</v>
          </cell>
          <cell r="I2512" t="str">
            <v>LT</v>
          </cell>
          <cell r="L2512">
            <v>-850265.56</v>
          </cell>
        </row>
        <row r="2513">
          <cell r="A2513" t="str">
            <v>O&amp;M</v>
          </cell>
          <cell r="B2513" t="str">
            <v>Segreve,Mary Louise</v>
          </cell>
          <cell r="C2513">
            <v>21845</v>
          </cell>
          <cell r="D2513" t="str">
            <v>21845</v>
          </cell>
          <cell r="E2513" t="str">
            <v>Director</v>
          </cell>
          <cell r="F2513" t="str">
            <v>Customer Care</v>
          </cell>
          <cell r="G2513" t="str">
            <v>Meter Data Management</v>
          </cell>
          <cell r="H2513" t="str">
            <v>120</v>
          </cell>
          <cell r="I2513" t="str">
            <v>OT</v>
          </cell>
          <cell r="L2513">
            <v>0</v>
          </cell>
          <cell r="M2513">
            <v>213.91</v>
          </cell>
        </row>
        <row r="2514">
          <cell r="A2514" t="str">
            <v>O&amp;M</v>
          </cell>
          <cell r="B2514" t="str">
            <v>DiChiara, Paul</v>
          </cell>
          <cell r="C2514">
            <v>21850</v>
          </cell>
          <cell r="D2514" t="str">
            <v>21850</v>
          </cell>
          <cell r="E2514" t="str">
            <v>Meter Tech Support</v>
          </cell>
          <cell r="F2514" t="str">
            <v>Mat Mgmt-Trans</v>
          </cell>
          <cell r="G2514" t="str">
            <v>Meter Tech North-Support</v>
          </cell>
          <cell r="H2514" t="str">
            <v>120</v>
          </cell>
          <cell r="I2514" t="str">
            <v>BT</v>
          </cell>
          <cell r="L2514">
            <v>14928.23</v>
          </cell>
          <cell r="M2514">
            <v>877746.64</v>
          </cell>
        </row>
        <row r="2515">
          <cell r="A2515" t="str">
            <v>O&amp;M</v>
          </cell>
          <cell r="B2515" t="str">
            <v>DiChiara, Paul</v>
          </cell>
          <cell r="C2515">
            <v>21850</v>
          </cell>
          <cell r="D2515" t="str">
            <v>21850</v>
          </cell>
          <cell r="E2515" t="str">
            <v>Meter Technical Services - Central Operations</v>
          </cell>
          <cell r="F2515" t="str">
            <v>Mat Mgmt-Trans</v>
          </cell>
          <cell r="G2515" t="str">
            <v>Meter Tech North-Support</v>
          </cell>
          <cell r="H2515" t="str">
            <v>120</v>
          </cell>
          <cell r="I2515" t="str">
            <v>BT</v>
          </cell>
          <cell r="K2515">
            <v>96371.51</v>
          </cell>
          <cell r="M2515">
            <v>22614.3</v>
          </cell>
        </row>
        <row r="2516">
          <cell r="A2516" t="str">
            <v>CAP</v>
          </cell>
          <cell r="B2516" t="str">
            <v>DiChiara, Paul</v>
          </cell>
          <cell r="C2516">
            <v>21850</v>
          </cell>
          <cell r="D2516" t="str">
            <v>21850</v>
          </cell>
          <cell r="E2516" t="str">
            <v>Meter Tech Support</v>
          </cell>
          <cell r="F2516" t="str">
            <v>Mat Mgmt-Trans</v>
          </cell>
          <cell r="G2516" t="str">
            <v>Meter Tech North-Support</v>
          </cell>
          <cell r="H2516" t="str">
            <v>120</v>
          </cell>
          <cell r="I2516" t="str">
            <v>CB</v>
          </cell>
          <cell r="L2516">
            <v>30906.91</v>
          </cell>
        </row>
        <row r="2517">
          <cell r="A2517" t="str">
            <v>CAP</v>
          </cell>
          <cell r="B2517" t="str">
            <v>DiChiara, Paul</v>
          </cell>
          <cell r="C2517">
            <v>21850</v>
          </cell>
          <cell r="D2517" t="str">
            <v>21850</v>
          </cell>
          <cell r="E2517" t="str">
            <v>Meter Tech Support</v>
          </cell>
          <cell r="F2517" t="str">
            <v>Mat Mgmt-Trans</v>
          </cell>
          <cell r="G2517" t="str">
            <v>Meter Tech North-Support</v>
          </cell>
          <cell r="H2517" t="str">
            <v>120</v>
          </cell>
          <cell r="I2517" t="str">
            <v>CI</v>
          </cell>
          <cell r="L2517">
            <v>588403.92000000004</v>
          </cell>
          <cell r="M2517">
            <v>21987.64</v>
          </cell>
        </row>
        <row r="2518">
          <cell r="A2518" t="str">
            <v>CAP</v>
          </cell>
          <cell r="B2518" t="str">
            <v>DiChiara, Paul</v>
          </cell>
          <cell r="C2518">
            <v>21850</v>
          </cell>
          <cell r="D2518" t="str">
            <v>21850</v>
          </cell>
          <cell r="E2518" t="str">
            <v>Meter Tech Support</v>
          </cell>
          <cell r="F2518" t="str">
            <v>Mat Mgmt-Trans</v>
          </cell>
          <cell r="G2518" t="str">
            <v>Meter Tech North-Support</v>
          </cell>
          <cell r="H2518" t="str">
            <v>120</v>
          </cell>
          <cell r="I2518" t="str">
            <v>CL</v>
          </cell>
          <cell r="L2518">
            <v>1916098.38</v>
          </cell>
        </row>
        <row r="2519">
          <cell r="A2519" t="str">
            <v>CAP</v>
          </cell>
          <cell r="B2519" t="str">
            <v>DiChiara, Paul</v>
          </cell>
          <cell r="C2519">
            <v>21850</v>
          </cell>
          <cell r="D2519" t="str">
            <v>21850</v>
          </cell>
          <cell r="E2519" t="str">
            <v>Meter Tech Support</v>
          </cell>
          <cell r="F2519" t="str">
            <v>Mat Mgmt-Trans</v>
          </cell>
          <cell r="G2519" t="str">
            <v>Meter Tech North-Support</v>
          </cell>
          <cell r="H2519" t="str">
            <v>120</v>
          </cell>
          <cell r="I2519" t="str">
            <v>CM</v>
          </cell>
          <cell r="L2519">
            <v>4638005.76</v>
          </cell>
        </row>
        <row r="2520">
          <cell r="A2520" t="str">
            <v>CAP</v>
          </cell>
          <cell r="B2520" t="str">
            <v>DiChiara, Paul</v>
          </cell>
          <cell r="C2520">
            <v>21850</v>
          </cell>
          <cell r="D2520" t="str">
            <v>21850</v>
          </cell>
          <cell r="E2520" t="str">
            <v>Meter Tech Support</v>
          </cell>
          <cell r="F2520" t="str">
            <v>Mat Mgmt-Trans</v>
          </cell>
          <cell r="G2520" t="str">
            <v>Meter Tech North-Support</v>
          </cell>
          <cell r="H2520" t="str">
            <v>120</v>
          </cell>
          <cell r="I2520" t="str">
            <v>CO</v>
          </cell>
          <cell r="L2520">
            <v>-531112</v>
          </cell>
        </row>
        <row r="2521">
          <cell r="A2521" t="str">
            <v>CAP</v>
          </cell>
          <cell r="B2521" t="str">
            <v>DiChiara, Paul</v>
          </cell>
          <cell r="C2521">
            <v>21850</v>
          </cell>
          <cell r="D2521" t="str">
            <v>21850</v>
          </cell>
          <cell r="E2521" t="str">
            <v>Meter Tech Support</v>
          </cell>
          <cell r="F2521" t="str">
            <v>Mat Mgmt-Trans</v>
          </cell>
          <cell r="G2521" t="str">
            <v>Meter Tech North-Support</v>
          </cell>
          <cell r="H2521" t="str">
            <v>120</v>
          </cell>
          <cell r="I2521" t="str">
            <v>CT</v>
          </cell>
          <cell r="L2521">
            <v>426662.39</v>
          </cell>
        </row>
        <row r="2522">
          <cell r="A2522" t="str">
            <v>O&amp;M</v>
          </cell>
          <cell r="B2522" t="str">
            <v>DiChiara, Paul</v>
          </cell>
          <cell r="C2522">
            <v>21850</v>
          </cell>
          <cell r="D2522" t="str">
            <v>21850</v>
          </cell>
          <cell r="E2522" t="str">
            <v>Meter Tech Support</v>
          </cell>
          <cell r="F2522" t="str">
            <v>Mat Mgmt-Trans</v>
          </cell>
          <cell r="G2522" t="str">
            <v>Meter Tech North-Support</v>
          </cell>
          <cell r="H2522" t="str">
            <v>120</v>
          </cell>
          <cell r="I2522" t="str">
            <v>IT</v>
          </cell>
          <cell r="L2522">
            <v>169947.48</v>
          </cell>
          <cell r="M2522">
            <v>1142461.19</v>
          </cell>
        </row>
        <row r="2523">
          <cell r="A2523" t="str">
            <v>O&amp;M</v>
          </cell>
          <cell r="B2523" t="str">
            <v>DiChiara, Paul</v>
          </cell>
          <cell r="C2523">
            <v>21850</v>
          </cell>
          <cell r="D2523" t="str">
            <v>21850</v>
          </cell>
          <cell r="E2523" t="str">
            <v>Meter Technical Services - Central Operations</v>
          </cell>
          <cell r="F2523" t="str">
            <v>Mat Mgmt-Trans</v>
          </cell>
          <cell r="G2523" t="str">
            <v>Meter Tech North-Support</v>
          </cell>
          <cell r="H2523" t="str">
            <v>120</v>
          </cell>
          <cell r="I2523" t="str">
            <v>IT</v>
          </cell>
          <cell r="K2523">
            <v>134283.87</v>
          </cell>
          <cell r="M2523">
            <v>117190.58</v>
          </cell>
        </row>
        <row r="2524">
          <cell r="A2524" t="str">
            <v>O&amp;M</v>
          </cell>
          <cell r="B2524" t="str">
            <v>DiChiara, Paul</v>
          </cell>
          <cell r="C2524">
            <v>21850</v>
          </cell>
          <cell r="D2524" t="str">
            <v>21850</v>
          </cell>
          <cell r="E2524" t="str">
            <v>Meter Tech Support</v>
          </cell>
          <cell r="F2524" t="str">
            <v>Mat Mgmt-Trans</v>
          </cell>
          <cell r="G2524" t="str">
            <v>Meter Tech North-Support</v>
          </cell>
          <cell r="H2524" t="str">
            <v>120</v>
          </cell>
          <cell r="I2524" t="str">
            <v>LT</v>
          </cell>
          <cell r="L2524">
            <v>43311.88</v>
          </cell>
        </row>
        <row r="2525">
          <cell r="A2525" t="str">
            <v>O&amp;M</v>
          </cell>
          <cell r="B2525" t="str">
            <v>DiChiara, Paul</v>
          </cell>
          <cell r="C2525">
            <v>21850</v>
          </cell>
          <cell r="D2525" t="str">
            <v>21850</v>
          </cell>
          <cell r="E2525" t="str">
            <v>Meter Technical Services - Central Operations</v>
          </cell>
          <cell r="F2525" t="str">
            <v>Mat Mgmt-Trans</v>
          </cell>
          <cell r="G2525" t="str">
            <v>Meter Tech North-Support</v>
          </cell>
          <cell r="H2525" t="str">
            <v>120</v>
          </cell>
          <cell r="I2525" t="str">
            <v>LT</v>
          </cell>
          <cell r="K2525">
            <v>276992</v>
          </cell>
        </row>
        <row r="2526">
          <cell r="A2526" t="str">
            <v>O&amp;M</v>
          </cell>
          <cell r="B2526" t="str">
            <v>DiChiara, Paul</v>
          </cell>
          <cell r="C2526">
            <v>21850</v>
          </cell>
          <cell r="D2526" t="str">
            <v>21850</v>
          </cell>
          <cell r="E2526" t="str">
            <v>Meter Tech Support</v>
          </cell>
          <cell r="F2526" t="str">
            <v>Mat Mgmt-Trans</v>
          </cell>
          <cell r="G2526" t="str">
            <v>Meter Tech North-Support</v>
          </cell>
          <cell r="H2526" t="str">
            <v>120</v>
          </cell>
          <cell r="I2526" t="str">
            <v>MT</v>
          </cell>
          <cell r="L2526">
            <v>11.55</v>
          </cell>
        </row>
        <row r="2527">
          <cell r="A2527" t="str">
            <v>O&amp;M</v>
          </cell>
          <cell r="B2527" t="str">
            <v>DiChiara, Paul</v>
          </cell>
          <cell r="C2527">
            <v>21850</v>
          </cell>
          <cell r="D2527" t="str">
            <v>21850</v>
          </cell>
          <cell r="E2527" t="str">
            <v>Meter Technical Services - Central Operations</v>
          </cell>
          <cell r="F2527" t="str">
            <v>Mat Mgmt-Trans</v>
          </cell>
          <cell r="G2527" t="str">
            <v>Meter Tech North-Support</v>
          </cell>
          <cell r="H2527" t="str">
            <v>120</v>
          </cell>
          <cell r="I2527" t="str">
            <v>MT</v>
          </cell>
          <cell r="K2527">
            <v>6703.35</v>
          </cell>
          <cell r="M2527">
            <v>1398.99</v>
          </cell>
        </row>
        <row r="2528">
          <cell r="A2528" t="str">
            <v>O&amp;M</v>
          </cell>
          <cell r="B2528" t="str">
            <v>DiChiara, Paul</v>
          </cell>
          <cell r="C2528">
            <v>21850</v>
          </cell>
          <cell r="D2528" t="str">
            <v>21850</v>
          </cell>
          <cell r="E2528" t="str">
            <v>Meter Tech Support</v>
          </cell>
          <cell r="F2528" t="str">
            <v>Mat Mgmt-Trans</v>
          </cell>
          <cell r="G2528" t="str">
            <v>Meter Tech North-Support</v>
          </cell>
          <cell r="H2528" t="str">
            <v>120</v>
          </cell>
          <cell r="I2528" t="str">
            <v>OT</v>
          </cell>
          <cell r="L2528">
            <v>16164.1</v>
          </cell>
          <cell r="M2528">
            <v>34691.07</v>
          </cell>
        </row>
        <row r="2529">
          <cell r="A2529" t="str">
            <v>O&amp;M</v>
          </cell>
          <cell r="B2529" t="str">
            <v>DiChiara, Paul</v>
          </cell>
          <cell r="C2529">
            <v>21850</v>
          </cell>
          <cell r="D2529" t="str">
            <v>21850</v>
          </cell>
          <cell r="E2529" t="str">
            <v>Meter Technical Services - Central Operations</v>
          </cell>
          <cell r="F2529" t="str">
            <v>Mat Mgmt-Trans</v>
          </cell>
          <cell r="G2529" t="str">
            <v>Meter Tech North-Support</v>
          </cell>
          <cell r="H2529" t="str">
            <v>120</v>
          </cell>
          <cell r="I2529" t="str">
            <v>OT</v>
          </cell>
          <cell r="K2529">
            <v>-248610.2</v>
          </cell>
          <cell r="M2529">
            <v>21787.18</v>
          </cell>
        </row>
        <row r="2530">
          <cell r="A2530" t="str">
            <v>O&amp;M</v>
          </cell>
          <cell r="B2530" t="str">
            <v>DiChiara, Paul</v>
          </cell>
          <cell r="C2530">
            <v>21850</v>
          </cell>
          <cell r="D2530" t="str">
            <v>21850</v>
          </cell>
          <cell r="E2530" t="str">
            <v>Meter Tech Support</v>
          </cell>
          <cell r="F2530" t="str">
            <v>Mat Mgmt-Trans</v>
          </cell>
          <cell r="G2530" t="str">
            <v>Meter Tech North-Support</v>
          </cell>
          <cell r="H2530" t="str">
            <v>120</v>
          </cell>
          <cell r="I2530" t="str">
            <v>TT</v>
          </cell>
          <cell r="L2530">
            <v>24362.59</v>
          </cell>
        </row>
        <row r="2531">
          <cell r="A2531" t="str">
            <v>O&amp;M</v>
          </cell>
          <cell r="B2531" t="str">
            <v>DiChiara, Paul</v>
          </cell>
          <cell r="C2531">
            <v>21850</v>
          </cell>
          <cell r="D2531" t="str">
            <v>21850</v>
          </cell>
          <cell r="E2531" t="str">
            <v>Meter Technical Services - Central Operations</v>
          </cell>
          <cell r="F2531" t="str">
            <v>Mat Mgmt-Trans</v>
          </cell>
          <cell r="G2531" t="str">
            <v>Meter Tech North-Support</v>
          </cell>
          <cell r="H2531" t="str">
            <v>120</v>
          </cell>
          <cell r="I2531" t="str">
            <v>TT</v>
          </cell>
          <cell r="K2531">
            <v>32039.85</v>
          </cell>
        </row>
        <row r="2532">
          <cell r="A2532" t="str">
            <v>O&amp;M</v>
          </cell>
          <cell r="C2532">
            <v>21855</v>
          </cell>
          <cell r="D2532" t="str">
            <v>21855</v>
          </cell>
          <cell r="E2532" t="str">
            <v>Billing Support</v>
          </cell>
          <cell r="H2532" t="str">
            <v>120</v>
          </cell>
          <cell r="I2532" t="str">
            <v>BT</v>
          </cell>
          <cell r="J2532">
            <v>144678.94</v>
          </cell>
          <cell r="K2532">
            <v>3822.68</v>
          </cell>
          <cell r="M2532">
            <v>1146855.67</v>
          </cell>
        </row>
        <row r="2533">
          <cell r="A2533" t="str">
            <v>CAP</v>
          </cell>
          <cell r="C2533">
            <v>21855</v>
          </cell>
          <cell r="D2533" t="str">
            <v>21855</v>
          </cell>
          <cell r="E2533" t="str">
            <v>Billing Support</v>
          </cell>
          <cell r="H2533" t="str">
            <v>120</v>
          </cell>
          <cell r="I2533" t="str">
            <v>CB</v>
          </cell>
          <cell r="J2533">
            <v>6688</v>
          </cell>
          <cell r="K2533">
            <v>778.14</v>
          </cell>
        </row>
        <row r="2534">
          <cell r="A2534" t="str">
            <v>CAP</v>
          </cell>
          <cell r="C2534">
            <v>21855</v>
          </cell>
          <cell r="D2534" t="str">
            <v>21855</v>
          </cell>
          <cell r="E2534" t="str">
            <v>Billing Support</v>
          </cell>
          <cell r="H2534" t="str">
            <v>120</v>
          </cell>
          <cell r="I2534" t="str">
            <v>CI</v>
          </cell>
          <cell r="J2534">
            <v>4274.01</v>
          </cell>
          <cell r="K2534">
            <v>-15419.83</v>
          </cell>
          <cell r="M2534">
            <v>3485.12</v>
          </cell>
        </row>
        <row r="2535">
          <cell r="A2535" t="str">
            <v>CAP</v>
          </cell>
          <cell r="C2535">
            <v>21855</v>
          </cell>
          <cell r="D2535" t="str">
            <v>21855</v>
          </cell>
          <cell r="E2535" t="str">
            <v>Billing Support</v>
          </cell>
          <cell r="H2535" t="str">
            <v>120</v>
          </cell>
          <cell r="I2535" t="str">
            <v>CL</v>
          </cell>
          <cell r="J2535">
            <v>15480.39</v>
          </cell>
          <cell r="K2535">
            <v>1768.54</v>
          </cell>
        </row>
        <row r="2536">
          <cell r="A2536" t="str">
            <v>CAP</v>
          </cell>
          <cell r="C2536">
            <v>21855</v>
          </cell>
          <cell r="D2536" t="str">
            <v>21855</v>
          </cell>
          <cell r="E2536" t="str">
            <v>Billing Support</v>
          </cell>
          <cell r="H2536" t="str">
            <v>120</v>
          </cell>
          <cell r="I2536" t="str">
            <v>CM</v>
          </cell>
          <cell r="J2536">
            <v>358231.39</v>
          </cell>
          <cell r="K2536">
            <v>105849.1</v>
          </cell>
          <cell r="L2536">
            <v>26844.16</v>
          </cell>
        </row>
        <row r="2537">
          <cell r="A2537" t="str">
            <v>CAP</v>
          </cell>
          <cell r="C2537">
            <v>21855</v>
          </cell>
          <cell r="D2537" t="str">
            <v>21855</v>
          </cell>
          <cell r="E2537" t="str">
            <v>Billing Support</v>
          </cell>
          <cell r="H2537" t="str">
            <v>120</v>
          </cell>
          <cell r="I2537" t="str">
            <v>CO</v>
          </cell>
          <cell r="J2537">
            <v>474004.25</v>
          </cell>
          <cell r="K2537">
            <v>258797.38</v>
          </cell>
          <cell r="M2537">
            <v>91.08</v>
          </cell>
        </row>
        <row r="2538">
          <cell r="A2538" t="str">
            <v>O&amp;M</v>
          </cell>
          <cell r="C2538">
            <v>21855</v>
          </cell>
          <cell r="D2538" t="str">
            <v>21855</v>
          </cell>
          <cell r="E2538" t="str">
            <v>Billing Support</v>
          </cell>
          <cell r="H2538" t="str">
            <v>120</v>
          </cell>
          <cell r="I2538" t="str">
            <v>IT</v>
          </cell>
          <cell r="J2538">
            <v>232965.99</v>
          </cell>
          <cell r="K2538">
            <v>-12991.88</v>
          </cell>
          <cell r="M2538">
            <v>40994.29</v>
          </cell>
        </row>
        <row r="2539">
          <cell r="A2539" t="str">
            <v>O&amp;M</v>
          </cell>
          <cell r="C2539">
            <v>21855</v>
          </cell>
          <cell r="D2539" t="str">
            <v>21855</v>
          </cell>
          <cell r="E2539" t="str">
            <v>Billing Support</v>
          </cell>
          <cell r="H2539" t="str">
            <v>120</v>
          </cell>
          <cell r="I2539" t="str">
            <v>LT</v>
          </cell>
          <cell r="J2539">
            <v>410016.09</v>
          </cell>
          <cell r="K2539">
            <v>10943.17</v>
          </cell>
          <cell r="M2539">
            <v>1168883.83</v>
          </cell>
        </row>
        <row r="2540">
          <cell r="A2540" t="str">
            <v>O&amp;M</v>
          </cell>
          <cell r="C2540">
            <v>21855</v>
          </cell>
          <cell r="D2540" t="str">
            <v>21855</v>
          </cell>
          <cell r="E2540" t="str">
            <v>Billing Support</v>
          </cell>
          <cell r="H2540" t="str">
            <v>120</v>
          </cell>
          <cell r="I2540" t="str">
            <v>MT</v>
          </cell>
          <cell r="J2540">
            <v>621.39</v>
          </cell>
          <cell r="L2540">
            <v>0</v>
          </cell>
        </row>
        <row r="2541">
          <cell r="A2541" t="str">
            <v>O&amp;M</v>
          </cell>
          <cell r="C2541">
            <v>21855</v>
          </cell>
          <cell r="D2541" t="str">
            <v>21855</v>
          </cell>
          <cell r="E2541" t="str">
            <v>Billing Support</v>
          </cell>
          <cell r="H2541" t="str">
            <v>120</v>
          </cell>
          <cell r="I2541" t="str">
            <v>OT</v>
          </cell>
          <cell r="J2541">
            <v>-416570.92</v>
          </cell>
          <cell r="K2541">
            <v>14179.9</v>
          </cell>
          <cell r="L2541">
            <v>0</v>
          </cell>
        </row>
        <row r="2542">
          <cell r="A2542" t="str">
            <v>O&amp;M</v>
          </cell>
          <cell r="C2542">
            <v>21855</v>
          </cell>
          <cell r="D2542" t="str">
            <v>21855</v>
          </cell>
          <cell r="E2542" t="str">
            <v>Billing Support</v>
          </cell>
          <cell r="H2542" t="str">
            <v>120</v>
          </cell>
          <cell r="I2542" t="str">
            <v>TT</v>
          </cell>
          <cell r="J2542">
            <v>52427.27</v>
          </cell>
          <cell r="K2542">
            <v>284.7</v>
          </cell>
        </row>
        <row r="2543">
          <cell r="A2543" t="str">
            <v>O&amp;M</v>
          </cell>
          <cell r="B2543" t="str">
            <v>DiChiara, Paul</v>
          </cell>
          <cell r="C2543">
            <v>21860</v>
          </cell>
          <cell r="D2543" t="str">
            <v>21860</v>
          </cell>
          <cell r="E2543" t="str">
            <v>Meter Tech Boston</v>
          </cell>
          <cell r="F2543" t="str">
            <v>Mat Mgmt-Trans</v>
          </cell>
          <cell r="G2543" t="str">
            <v>Meter Tech Boston</v>
          </cell>
          <cell r="H2543" t="str">
            <v>120</v>
          </cell>
          <cell r="I2543" t="str">
            <v>BT</v>
          </cell>
          <cell r="L2543">
            <v>8791.7800000000007</v>
          </cell>
          <cell r="M2543">
            <v>134937.37</v>
          </cell>
        </row>
        <row r="2544">
          <cell r="A2544" t="str">
            <v>O&amp;M</v>
          </cell>
          <cell r="B2544" t="str">
            <v>DiChiara, Paul</v>
          </cell>
          <cell r="C2544">
            <v>21860</v>
          </cell>
          <cell r="D2544" t="str">
            <v>21860</v>
          </cell>
          <cell r="E2544" t="str">
            <v>Meter Tech Mass Ave</v>
          </cell>
          <cell r="F2544" t="str">
            <v>Mat Mgmt-Trans</v>
          </cell>
          <cell r="G2544" t="str">
            <v>Meter Tech Boston</v>
          </cell>
          <cell r="H2544" t="str">
            <v>120</v>
          </cell>
          <cell r="I2544" t="str">
            <v>BT</v>
          </cell>
          <cell r="J2544">
            <v>566523.24</v>
          </cell>
          <cell r="K2544">
            <v>396838.31</v>
          </cell>
        </row>
        <row r="2545">
          <cell r="A2545" t="str">
            <v>CAP</v>
          </cell>
          <cell r="B2545" t="str">
            <v>DiChiara, Paul</v>
          </cell>
          <cell r="C2545">
            <v>21860</v>
          </cell>
          <cell r="D2545" t="str">
            <v>21860</v>
          </cell>
          <cell r="E2545" t="str">
            <v>Meter Tech Mass Ave</v>
          </cell>
          <cell r="F2545" t="str">
            <v>Mat Mgmt-Trans</v>
          </cell>
          <cell r="G2545" t="str">
            <v>Meter Tech Boston</v>
          </cell>
          <cell r="H2545" t="str">
            <v>120</v>
          </cell>
          <cell r="I2545" t="str">
            <v>CB</v>
          </cell>
          <cell r="J2545">
            <v>555.78</v>
          </cell>
          <cell r="K2545">
            <v>51.88</v>
          </cell>
        </row>
        <row r="2546">
          <cell r="A2546" t="str">
            <v>CAP</v>
          </cell>
          <cell r="B2546" t="str">
            <v>DiChiara, Paul</v>
          </cell>
          <cell r="C2546">
            <v>21860</v>
          </cell>
          <cell r="D2546" t="str">
            <v>21860</v>
          </cell>
          <cell r="E2546" t="str">
            <v>Meter Tech Mass Ave</v>
          </cell>
          <cell r="F2546" t="str">
            <v>Mat Mgmt-Trans</v>
          </cell>
          <cell r="G2546" t="str">
            <v>Meter Tech Boston</v>
          </cell>
          <cell r="H2546" t="str">
            <v>120</v>
          </cell>
          <cell r="I2546" t="str">
            <v>CI</v>
          </cell>
          <cell r="J2546">
            <v>0.03</v>
          </cell>
          <cell r="M2546">
            <v>490.37</v>
          </cell>
        </row>
        <row r="2547">
          <cell r="A2547" t="str">
            <v>CAP</v>
          </cell>
          <cell r="B2547" t="str">
            <v>DiChiara, Paul</v>
          </cell>
          <cell r="C2547">
            <v>21860</v>
          </cell>
          <cell r="D2547" t="str">
            <v>21860</v>
          </cell>
          <cell r="E2547" t="str">
            <v>Meter Tech Mass Ave</v>
          </cell>
          <cell r="F2547" t="str">
            <v>Mat Mgmt-Trans</v>
          </cell>
          <cell r="G2547" t="str">
            <v>Meter Tech Boston</v>
          </cell>
          <cell r="H2547" t="str">
            <v>120</v>
          </cell>
          <cell r="I2547" t="str">
            <v>CL</v>
          </cell>
          <cell r="J2547">
            <v>1263.1199999999999</v>
          </cell>
          <cell r="K2547">
            <v>117.89</v>
          </cell>
        </row>
        <row r="2548">
          <cell r="A2548" t="str">
            <v>CAP</v>
          </cell>
          <cell r="B2548" t="str">
            <v>DiChiara, Paul</v>
          </cell>
          <cell r="C2548">
            <v>21860</v>
          </cell>
          <cell r="D2548" t="str">
            <v>21860</v>
          </cell>
          <cell r="E2548" t="str">
            <v>Meter Tech Boston</v>
          </cell>
          <cell r="F2548" t="str">
            <v>Mat Mgmt-Trans</v>
          </cell>
          <cell r="G2548" t="str">
            <v>Meter Tech Boston</v>
          </cell>
          <cell r="H2548" t="str">
            <v>120</v>
          </cell>
          <cell r="I2548" t="str">
            <v>CM</v>
          </cell>
          <cell r="L2548">
            <v>2839.88</v>
          </cell>
        </row>
        <row r="2549">
          <cell r="A2549" t="str">
            <v>CAP</v>
          </cell>
          <cell r="B2549" t="str">
            <v>DiChiara, Paul</v>
          </cell>
          <cell r="C2549">
            <v>21860</v>
          </cell>
          <cell r="D2549" t="str">
            <v>21860</v>
          </cell>
          <cell r="E2549" t="str">
            <v>Meter Tech Mass Ave</v>
          </cell>
          <cell r="F2549" t="str">
            <v>Mat Mgmt-Trans</v>
          </cell>
          <cell r="G2549" t="str">
            <v>Meter Tech Boston</v>
          </cell>
          <cell r="H2549" t="str">
            <v>120</v>
          </cell>
          <cell r="I2549" t="str">
            <v>CM</v>
          </cell>
          <cell r="J2549">
            <v>15.67</v>
          </cell>
          <cell r="K2549">
            <v>703.38</v>
          </cell>
        </row>
        <row r="2550">
          <cell r="A2550" t="str">
            <v>CAP</v>
          </cell>
          <cell r="B2550" t="str">
            <v>DiChiara, Paul</v>
          </cell>
          <cell r="C2550">
            <v>21860</v>
          </cell>
          <cell r="D2550" t="str">
            <v>21860</v>
          </cell>
          <cell r="E2550" t="str">
            <v>Meter Tech Mass Ave</v>
          </cell>
          <cell r="F2550" t="str">
            <v>Mat Mgmt-Trans</v>
          </cell>
          <cell r="G2550" t="str">
            <v>Meter Tech Boston</v>
          </cell>
          <cell r="H2550" t="str">
            <v>120</v>
          </cell>
          <cell r="I2550" t="str">
            <v>CO</v>
          </cell>
          <cell r="K2550">
            <v>-200</v>
          </cell>
        </row>
        <row r="2551">
          <cell r="A2551" t="str">
            <v>CAP</v>
          </cell>
          <cell r="B2551" t="str">
            <v>DiChiara, Paul</v>
          </cell>
          <cell r="C2551">
            <v>21860</v>
          </cell>
          <cell r="D2551" t="str">
            <v>21860</v>
          </cell>
          <cell r="E2551" t="str">
            <v>Meter Tech Mass Ave</v>
          </cell>
          <cell r="F2551" t="str">
            <v>Mat Mgmt-Trans</v>
          </cell>
          <cell r="G2551" t="str">
            <v>Meter Tech Boston</v>
          </cell>
          <cell r="H2551" t="str">
            <v>120</v>
          </cell>
          <cell r="I2551" t="str">
            <v>CT</v>
          </cell>
          <cell r="K2551">
            <v>806.26</v>
          </cell>
        </row>
        <row r="2552">
          <cell r="A2552" t="str">
            <v>O&amp;M</v>
          </cell>
          <cell r="B2552" t="str">
            <v>DiChiara, Paul</v>
          </cell>
          <cell r="C2552">
            <v>21860</v>
          </cell>
          <cell r="D2552" t="str">
            <v>21860</v>
          </cell>
          <cell r="E2552" t="str">
            <v>Meter Tech Boston</v>
          </cell>
          <cell r="F2552" t="str">
            <v>Mat Mgmt-Trans</v>
          </cell>
          <cell r="G2552" t="str">
            <v>Meter Tech Boston</v>
          </cell>
          <cell r="H2552" t="str">
            <v>120</v>
          </cell>
          <cell r="I2552" t="str">
            <v>IT</v>
          </cell>
          <cell r="L2552">
            <v>-3717.93</v>
          </cell>
        </row>
        <row r="2553">
          <cell r="A2553" t="str">
            <v>O&amp;M</v>
          </cell>
          <cell r="B2553" t="str">
            <v>DiChiara, Paul</v>
          </cell>
          <cell r="C2553">
            <v>21860</v>
          </cell>
          <cell r="D2553" t="str">
            <v>21860</v>
          </cell>
          <cell r="E2553" t="str">
            <v>Meter Tech Mass Ave</v>
          </cell>
          <cell r="F2553" t="str">
            <v>Mat Mgmt-Trans</v>
          </cell>
          <cell r="G2553" t="str">
            <v>Meter Tech Boston</v>
          </cell>
          <cell r="H2553" t="str">
            <v>120</v>
          </cell>
          <cell r="I2553" t="str">
            <v>IT</v>
          </cell>
          <cell r="J2553">
            <v>13372.14</v>
          </cell>
          <cell r="K2553">
            <v>11696.51</v>
          </cell>
          <cell r="M2553">
            <v>46.67</v>
          </cell>
        </row>
        <row r="2554">
          <cell r="A2554" t="str">
            <v>O&amp;M</v>
          </cell>
          <cell r="B2554" t="str">
            <v>DiChiara, Paul</v>
          </cell>
          <cell r="C2554">
            <v>21860</v>
          </cell>
          <cell r="D2554" t="str">
            <v>21860</v>
          </cell>
          <cell r="E2554" t="str">
            <v>Meter Tech Boston</v>
          </cell>
          <cell r="F2554" t="str">
            <v>Mat Mgmt-Trans</v>
          </cell>
          <cell r="G2554" t="str">
            <v>Meter Tech Boston</v>
          </cell>
          <cell r="H2554" t="str">
            <v>120</v>
          </cell>
          <cell r="I2554" t="str">
            <v>LT</v>
          </cell>
          <cell r="L2554">
            <v>25503.84</v>
          </cell>
          <cell r="M2554">
            <v>469689.37</v>
          </cell>
        </row>
        <row r="2555">
          <cell r="A2555" t="str">
            <v>O&amp;M</v>
          </cell>
          <cell r="B2555" t="str">
            <v>DiChiara, Paul</v>
          </cell>
          <cell r="C2555">
            <v>21860</v>
          </cell>
          <cell r="D2555" t="str">
            <v>21860</v>
          </cell>
          <cell r="E2555" t="str">
            <v>Meter Tech Mass Ave</v>
          </cell>
          <cell r="F2555" t="str">
            <v>Mat Mgmt-Trans</v>
          </cell>
          <cell r="G2555" t="str">
            <v>Meter Tech Boston</v>
          </cell>
          <cell r="H2555" t="str">
            <v>120</v>
          </cell>
          <cell r="I2555" t="str">
            <v>LT</v>
          </cell>
          <cell r="J2555">
            <v>1627443.06</v>
          </cell>
          <cell r="K2555">
            <v>1139020.57</v>
          </cell>
          <cell r="M2555">
            <v>1587225.81</v>
          </cell>
        </row>
        <row r="2556">
          <cell r="A2556" t="str">
            <v>O&amp;M</v>
          </cell>
          <cell r="B2556" t="str">
            <v>DiChiara, Paul</v>
          </cell>
          <cell r="C2556">
            <v>21860</v>
          </cell>
          <cell r="D2556" t="str">
            <v>21860</v>
          </cell>
          <cell r="E2556" t="str">
            <v>Meter Tech Boston</v>
          </cell>
          <cell r="F2556" t="str">
            <v>Mat Mgmt-Trans</v>
          </cell>
          <cell r="G2556" t="str">
            <v>Meter Tech Boston</v>
          </cell>
          <cell r="H2556" t="str">
            <v>120</v>
          </cell>
          <cell r="I2556" t="str">
            <v>MT</v>
          </cell>
          <cell r="L2556">
            <v>22818.45</v>
          </cell>
          <cell r="M2556">
            <v>189.35</v>
          </cell>
        </row>
        <row r="2557">
          <cell r="A2557" t="str">
            <v>O&amp;M</v>
          </cell>
          <cell r="B2557" t="str">
            <v>DiChiara, Paul</v>
          </cell>
          <cell r="C2557">
            <v>21860</v>
          </cell>
          <cell r="D2557" t="str">
            <v>21860</v>
          </cell>
          <cell r="E2557" t="str">
            <v>Meter Tech Mass Ave</v>
          </cell>
          <cell r="F2557" t="str">
            <v>Mat Mgmt-Trans</v>
          </cell>
          <cell r="G2557" t="str">
            <v>Meter Tech Boston</v>
          </cell>
          <cell r="H2557" t="str">
            <v>120</v>
          </cell>
          <cell r="I2557" t="str">
            <v>MT</v>
          </cell>
          <cell r="J2557">
            <v>22368.14</v>
          </cell>
          <cell r="K2557">
            <v>-952.75</v>
          </cell>
          <cell r="M2557">
            <v>6165.6</v>
          </cell>
        </row>
        <row r="2558">
          <cell r="A2558" t="str">
            <v>O&amp;M</v>
          </cell>
          <cell r="B2558" t="str">
            <v>DiChiara, Paul</v>
          </cell>
          <cell r="C2558">
            <v>21860</v>
          </cell>
          <cell r="D2558" t="str">
            <v>21860</v>
          </cell>
          <cell r="E2558" t="str">
            <v>Meter Tech Boston</v>
          </cell>
          <cell r="F2558" t="str">
            <v>Mat Mgmt-Trans</v>
          </cell>
          <cell r="G2558" t="str">
            <v>Meter Tech Boston</v>
          </cell>
          <cell r="H2558" t="str">
            <v>120</v>
          </cell>
          <cell r="I2558" t="str">
            <v>OT</v>
          </cell>
          <cell r="L2558">
            <v>255938.87</v>
          </cell>
        </row>
        <row r="2559">
          <cell r="A2559" t="str">
            <v>O&amp;M</v>
          </cell>
          <cell r="B2559" t="str">
            <v>DiChiara, Paul</v>
          </cell>
          <cell r="C2559">
            <v>21860</v>
          </cell>
          <cell r="D2559" t="str">
            <v>21860</v>
          </cell>
          <cell r="E2559" t="str">
            <v>Meter Tech Mass Ave</v>
          </cell>
          <cell r="F2559" t="str">
            <v>Mat Mgmt-Trans</v>
          </cell>
          <cell r="G2559" t="str">
            <v>Meter Tech Boston</v>
          </cell>
          <cell r="H2559" t="str">
            <v>120</v>
          </cell>
          <cell r="I2559" t="str">
            <v>OT</v>
          </cell>
          <cell r="J2559">
            <v>259027.28</v>
          </cell>
          <cell r="K2559">
            <v>272014.34999999998</v>
          </cell>
        </row>
        <row r="2560">
          <cell r="A2560" t="str">
            <v>O&amp;M</v>
          </cell>
          <cell r="B2560" t="str">
            <v>DiChiara, Paul</v>
          </cell>
          <cell r="C2560">
            <v>21860</v>
          </cell>
          <cell r="D2560" t="str">
            <v>21860</v>
          </cell>
          <cell r="E2560" t="str">
            <v>Meter Tech Boston</v>
          </cell>
          <cell r="F2560" t="str">
            <v>Mat Mgmt-Trans</v>
          </cell>
          <cell r="G2560" t="str">
            <v>Meter Tech Boston</v>
          </cell>
          <cell r="H2560" t="str">
            <v>120</v>
          </cell>
          <cell r="I2560" t="str">
            <v>TT</v>
          </cell>
          <cell r="L2560">
            <v>15882.27</v>
          </cell>
        </row>
        <row r="2561">
          <cell r="A2561" t="str">
            <v>O&amp;M</v>
          </cell>
          <cell r="B2561" t="str">
            <v>DiChiara, Paul</v>
          </cell>
          <cell r="C2561">
            <v>21860</v>
          </cell>
          <cell r="D2561" t="str">
            <v>21860</v>
          </cell>
          <cell r="E2561" t="str">
            <v>Meter Tech Mass Ave</v>
          </cell>
          <cell r="F2561" t="str">
            <v>Mat Mgmt-Trans</v>
          </cell>
          <cell r="G2561" t="str">
            <v>Meter Tech Boston</v>
          </cell>
          <cell r="H2561" t="str">
            <v>120</v>
          </cell>
          <cell r="I2561" t="str">
            <v>TT</v>
          </cell>
          <cell r="J2561">
            <v>118883.49</v>
          </cell>
          <cell r="K2561">
            <v>153777.53</v>
          </cell>
          <cell r="M2561">
            <v>-1.18</v>
          </cell>
        </row>
        <row r="2562">
          <cell r="A2562" t="str">
            <v>O&amp;M</v>
          </cell>
          <cell r="B2562" t="str">
            <v>DiChiara, Paul</v>
          </cell>
          <cell r="C2562">
            <v>21865</v>
          </cell>
          <cell r="D2562" t="str">
            <v>21865</v>
          </cell>
          <cell r="E2562" t="str">
            <v>Meter Tech Walth / Somer</v>
          </cell>
          <cell r="F2562" t="str">
            <v>Mat Mgmt-Trans</v>
          </cell>
          <cell r="G2562" t="str">
            <v>Meter Tech Walth / Somerville</v>
          </cell>
          <cell r="H2562" t="str">
            <v>120</v>
          </cell>
          <cell r="I2562" t="str">
            <v>BT</v>
          </cell>
          <cell r="L2562">
            <v>1408.89</v>
          </cell>
        </row>
        <row r="2563">
          <cell r="A2563" t="str">
            <v>O&amp;M</v>
          </cell>
          <cell r="B2563" t="str">
            <v>DiChiara, Paul</v>
          </cell>
          <cell r="C2563">
            <v>21865</v>
          </cell>
          <cell r="D2563" t="str">
            <v>21865</v>
          </cell>
          <cell r="E2563" t="str">
            <v>Meter Tech Waltham</v>
          </cell>
          <cell r="F2563" t="str">
            <v>Mat Mgmt-Trans</v>
          </cell>
          <cell r="G2563" t="str">
            <v>Meter Tech Walth / Somerville</v>
          </cell>
          <cell r="H2563" t="str">
            <v>120</v>
          </cell>
          <cell r="I2563" t="str">
            <v>BT</v>
          </cell>
          <cell r="J2563">
            <v>77.8</v>
          </cell>
          <cell r="K2563">
            <v>81110.789999999994</v>
          </cell>
        </row>
        <row r="2564">
          <cell r="A2564" t="str">
            <v>CAP</v>
          </cell>
          <cell r="B2564" t="str">
            <v>DiChiara, Paul</v>
          </cell>
          <cell r="C2564">
            <v>21865</v>
          </cell>
          <cell r="D2564" t="str">
            <v>21865</v>
          </cell>
          <cell r="E2564" t="str">
            <v>Meter Tech Walth / Somer</v>
          </cell>
          <cell r="F2564" t="str">
            <v>Mat Mgmt-Trans</v>
          </cell>
          <cell r="G2564" t="str">
            <v>Meter Tech Walth / Somerville</v>
          </cell>
          <cell r="H2564" t="str">
            <v>120</v>
          </cell>
          <cell r="I2564" t="str">
            <v>CM</v>
          </cell>
          <cell r="L2564">
            <v>4785.6000000000004</v>
          </cell>
        </row>
        <row r="2565">
          <cell r="A2565" t="str">
            <v>O&amp;M</v>
          </cell>
          <cell r="B2565" t="str">
            <v>DiChiara, Paul</v>
          </cell>
          <cell r="C2565">
            <v>21865</v>
          </cell>
          <cell r="D2565" t="str">
            <v>21865</v>
          </cell>
          <cell r="E2565" t="str">
            <v>Meter Tech Walth / Somer</v>
          </cell>
          <cell r="F2565" t="str">
            <v>Mat Mgmt-Trans</v>
          </cell>
          <cell r="G2565" t="str">
            <v>Meter Tech Walth / Somerville</v>
          </cell>
          <cell r="H2565" t="str">
            <v>120</v>
          </cell>
          <cell r="I2565" t="str">
            <v>IT</v>
          </cell>
          <cell r="L2565">
            <v>32.74</v>
          </cell>
          <cell r="M2565">
            <v>1836.2</v>
          </cell>
        </row>
        <row r="2566">
          <cell r="A2566" t="str">
            <v>O&amp;M</v>
          </cell>
          <cell r="B2566" t="str">
            <v>DiChiara, Paul</v>
          </cell>
          <cell r="C2566">
            <v>21865</v>
          </cell>
          <cell r="D2566" t="str">
            <v>21865</v>
          </cell>
          <cell r="E2566" t="str">
            <v>Meter Tech Waltham</v>
          </cell>
          <cell r="F2566" t="str">
            <v>Mat Mgmt-Trans</v>
          </cell>
          <cell r="G2566" t="str">
            <v>Meter Tech Walth / Somerville</v>
          </cell>
          <cell r="H2566" t="str">
            <v>120</v>
          </cell>
          <cell r="I2566" t="str">
            <v>IT</v>
          </cell>
          <cell r="J2566">
            <v>25</v>
          </cell>
          <cell r="K2566">
            <v>830</v>
          </cell>
          <cell r="M2566">
            <v>63.94</v>
          </cell>
        </row>
        <row r="2567">
          <cell r="A2567" t="str">
            <v>O&amp;M</v>
          </cell>
          <cell r="B2567" t="str">
            <v>DiChiara, Paul</v>
          </cell>
          <cell r="C2567">
            <v>21865</v>
          </cell>
          <cell r="D2567" t="str">
            <v>21865</v>
          </cell>
          <cell r="E2567" t="str">
            <v>Meter Tech Walth / Somer</v>
          </cell>
          <cell r="F2567" t="str">
            <v>Mat Mgmt-Trans</v>
          </cell>
          <cell r="G2567" t="str">
            <v>Meter Tech Walth / Somerville</v>
          </cell>
          <cell r="H2567" t="str">
            <v>120</v>
          </cell>
          <cell r="I2567" t="str">
            <v>LT</v>
          </cell>
          <cell r="L2567">
            <v>4047.43</v>
          </cell>
          <cell r="M2567">
            <v>400435.91</v>
          </cell>
        </row>
        <row r="2568">
          <cell r="A2568" t="str">
            <v>O&amp;M</v>
          </cell>
          <cell r="B2568" t="str">
            <v>DiChiara, Paul</v>
          </cell>
          <cell r="C2568">
            <v>21865</v>
          </cell>
          <cell r="D2568" t="str">
            <v>21865</v>
          </cell>
          <cell r="E2568" t="str">
            <v>Meter Tech Waltham</v>
          </cell>
          <cell r="F2568" t="str">
            <v>Mat Mgmt-Trans</v>
          </cell>
          <cell r="G2568" t="str">
            <v>Meter Tech Walth / Somerville</v>
          </cell>
          <cell r="H2568" t="str">
            <v>120</v>
          </cell>
          <cell r="I2568" t="str">
            <v>LT</v>
          </cell>
          <cell r="J2568">
            <v>0.9</v>
          </cell>
          <cell r="K2568">
            <v>231722.28</v>
          </cell>
          <cell r="M2568">
            <v>503052.77</v>
          </cell>
        </row>
        <row r="2569">
          <cell r="A2569" t="str">
            <v>O&amp;M</v>
          </cell>
          <cell r="B2569" t="str">
            <v>DiChiara, Paul</v>
          </cell>
          <cell r="C2569">
            <v>21865</v>
          </cell>
          <cell r="D2569" t="str">
            <v>21865</v>
          </cell>
          <cell r="E2569" t="str">
            <v>Meter Tech Walth / Somer</v>
          </cell>
          <cell r="F2569" t="str">
            <v>Mat Mgmt-Trans</v>
          </cell>
          <cell r="G2569" t="str">
            <v>Meter Tech Walth / Somerville</v>
          </cell>
          <cell r="H2569" t="str">
            <v>120</v>
          </cell>
          <cell r="I2569" t="str">
            <v>MT</v>
          </cell>
          <cell r="L2569">
            <v>2641.09</v>
          </cell>
        </row>
        <row r="2570">
          <cell r="A2570" t="str">
            <v>O&amp;M</v>
          </cell>
          <cell r="B2570" t="str">
            <v>DiChiara, Paul</v>
          </cell>
          <cell r="C2570">
            <v>21865</v>
          </cell>
          <cell r="D2570" t="str">
            <v>21865</v>
          </cell>
          <cell r="E2570" t="str">
            <v>Meter Tech Waltham</v>
          </cell>
          <cell r="F2570" t="str">
            <v>Mat Mgmt-Trans</v>
          </cell>
          <cell r="G2570" t="str">
            <v>Meter Tech Walth / Somerville</v>
          </cell>
          <cell r="H2570" t="str">
            <v>120</v>
          </cell>
          <cell r="I2570" t="str">
            <v>MT</v>
          </cell>
          <cell r="J2570">
            <v>642.29999999999995</v>
          </cell>
          <cell r="K2570">
            <v>2072.5300000000002</v>
          </cell>
        </row>
        <row r="2571">
          <cell r="A2571" t="str">
            <v>O&amp;M</v>
          </cell>
          <cell r="B2571" t="str">
            <v>DiChiara, Paul</v>
          </cell>
          <cell r="C2571">
            <v>21865</v>
          </cell>
          <cell r="D2571" t="str">
            <v>21865</v>
          </cell>
          <cell r="E2571" t="str">
            <v>Meter Tech Walth / Somer</v>
          </cell>
          <cell r="F2571" t="str">
            <v>Mat Mgmt-Trans</v>
          </cell>
          <cell r="G2571" t="str">
            <v>Meter Tech Walth / Somerville</v>
          </cell>
          <cell r="H2571" t="str">
            <v>120</v>
          </cell>
          <cell r="I2571" t="str">
            <v>OT</v>
          </cell>
          <cell r="L2571">
            <v>107954.26</v>
          </cell>
        </row>
        <row r="2572">
          <cell r="A2572" t="str">
            <v>O&amp;M</v>
          </cell>
          <cell r="B2572" t="str">
            <v>DiChiara, Paul</v>
          </cell>
          <cell r="C2572">
            <v>21865</v>
          </cell>
          <cell r="D2572" t="str">
            <v>21865</v>
          </cell>
          <cell r="E2572" t="str">
            <v>Meter Tech Waltham</v>
          </cell>
          <cell r="F2572" t="str">
            <v>Mat Mgmt-Trans</v>
          </cell>
          <cell r="G2572" t="str">
            <v>Meter Tech Walth / Somerville</v>
          </cell>
          <cell r="H2572" t="str">
            <v>120</v>
          </cell>
          <cell r="I2572" t="str">
            <v>OT</v>
          </cell>
          <cell r="J2572">
            <v>0</v>
          </cell>
          <cell r="K2572">
            <v>16784.5</v>
          </cell>
        </row>
        <row r="2573">
          <cell r="A2573" t="str">
            <v>O&amp;M</v>
          </cell>
          <cell r="B2573" t="str">
            <v>DiChiara, Paul</v>
          </cell>
          <cell r="C2573">
            <v>21865</v>
          </cell>
          <cell r="D2573" t="str">
            <v>21865</v>
          </cell>
          <cell r="E2573" t="str">
            <v>Meter Tech Walth / Somer</v>
          </cell>
          <cell r="F2573" t="str">
            <v>Mat Mgmt-Trans</v>
          </cell>
          <cell r="G2573" t="str">
            <v>Meter Tech Walth / Somerville</v>
          </cell>
          <cell r="H2573" t="str">
            <v>120</v>
          </cell>
          <cell r="I2573" t="str">
            <v>TT</v>
          </cell>
          <cell r="L2573">
            <v>8569.4599999999991</v>
          </cell>
          <cell r="M2573">
            <v>1099.48</v>
          </cell>
        </row>
        <row r="2574">
          <cell r="A2574" t="str">
            <v>O&amp;M</v>
          </cell>
          <cell r="B2574" t="str">
            <v>DiChiara, Paul</v>
          </cell>
          <cell r="C2574">
            <v>21865</v>
          </cell>
          <cell r="D2574" t="str">
            <v>21865</v>
          </cell>
          <cell r="E2574" t="str">
            <v>Meter Tech Waltham</v>
          </cell>
          <cell r="F2574" t="str">
            <v>Mat Mgmt-Trans</v>
          </cell>
          <cell r="G2574" t="str">
            <v>Meter Tech Walth / Somerville</v>
          </cell>
          <cell r="H2574" t="str">
            <v>120</v>
          </cell>
          <cell r="I2574" t="str">
            <v>TT</v>
          </cell>
          <cell r="K2574">
            <v>59980.91</v>
          </cell>
        </row>
        <row r="2575">
          <cell r="A2575" t="str">
            <v>O&amp;M</v>
          </cell>
          <cell r="C2575">
            <v>21870</v>
          </cell>
          <cell r="D2575" t="str">
            <v>21870</v>
          </cell>
          <cell r="E2575" t="str">
            <v>Meter Tech Somerville</v>
          </cell>
          <cell r="H2575" t="str">
            <v>120</v>
          </cell>
          <cell r="I2575" t="str">
            <v>BT</v>
          </cell>
          <cell r="J2575">
            <v>233936.04</v>
          </cell>
          <cell r="K2575">
            <v>8059.99</v>
          </cell>
          <cell r="L2575">
            <v>0</v>
          </cell>
        </row>
        <row r="2576">
          <cell r="A2576" t="str">
            <v>CAP</v>
          </cell>
          <cell r="C2576">
            <v>21870</v>
          </cell>
          <cell r="D2576" t="str">
            <v>21870</v>
          </cell>
          <cell r="E2576" t="str">
            <v>Meter Tech Somerville</v>
          </cell>
          <cell r="H2576" t="str">
            <v>120</v>
          </cell>
          <cell r="I2576" t="str">
            <v>CB</v>
          </cell>
          <cell r="J2576">
            <v>452.85</v>
          </cell>
        </row>
        <row r="2577">
          <cell r="A2577" t="str">
            <v>CAP</v>
          </cell>
          <cell r="C2577">
            <v>21870</v>
          </cell>
          <cell r="D2577" t="str">
            <v>21870</v>
          </cell>
          <cell r="E2577" t="str">
            <v>Meter Tech Somerville</v>
          </cell>
          <cell r="H2577" t="str">
            <v>120</v>
          </cell>
          <cell r="I2577" t="str">
            <v>CL</v>
          </cell>
          <cell r="J2577">
            <v>1029.2</v>
          </cell>
        </row>
        <row r="2578">
          <cell r="A2578" t="str">
            <v>O&amp;M</v>
          </cell>
          <cell r="C2578">
            <v>21870</v>
          </cell>
          <cell r="D2578" t="str">
            <v>21870</v>
          </cell>
          <cell r="E2578" t="str">
            <v>Meter Tech Somerville</v>
          </cell>
          <cell r="H2578" t="str">
            <v>120</v>
          </cell>
          <cell r="I2578" t="str">
            <v>IT</v>
          </cell>
          <cell r="J2578">
            <v>3618.18</v>
          </cell>
          <cell r="K2578">
            <v>106.58</v>
          </cell>
        </row>
        <row r="2579">
          <cell r="A2579" t="str">
            <v>O&amp;M</v>
          </cell>
          <cell r="C2579">
            <v>21870</v>
          </cell>
          <cell r="D2579" t="str">
            <v>21870</v>
          </cell>
          <cell r="E2579" t="str">
            <v>Meter Tech Somerville</v>
          </cell>
          <cell r="H2579" t="str">
            <v>120</v>
          </cell>
          <cell r="I2579" t="str">
            <v>LT</v>
          </cell>
          <cell r="J2579">
            <v>670642.87</v>
          </cell>
          <cell r="K2579">
            <v>22605.919999999998</v>
          </cell>
          <cell r="L2579">
            <v>0</v>
          </cell>
          <cell r="M2579">
            <v>392302.57</v>
          </cell>
        </row>
        <row r="2580">
          <cell r="A2580" t="str">
            <v>O&amp;M</v>
          </cell>
          <cell r="C2580">
            <v>21870</v>
          </cell>
          <cell r="D2580" t="str">
            <v>21870</v>
          </cell>
          <cell r="E2580" t="str">
            <v>Meter Tech Somerville</v>
          </cell>
          <cell r="H2580" t="str">
            <v>120</v>
          </cell>
          <cell r="I2580" t="str">
            <v>MT</v>
          </cell>
          <cell r="J2580">
            <v>3333.11</v>
          </cell>
          <cell r="K2580">
            <v>0</v>
          </cell>
        </row>
        <row r="2581">
          <cell r="A2581" t="str">
            <v>O&amp;M</v>
          </cell>
          <cell r="C2581">
            <v>21870</v>
          </cell>
          <cell r="D2581" t="str">
            <v>21870</v>
          </cell>
          <cell r="E2581" t="str">
            <v>Meter Tech Somerville</v>
          </cell>
          <cell r="H2581" t="str">
            <v>120</v>
          </cell>
          <cell r="I2581" t="str">
            <v>OT</v>
          </cell>
          <cell r="J2581">
            <v>109269.02</v>
          </cell>
          <cell r="K2581">
            <v>117652.34</v>
          </cell>
          <cell r="L2581">
            <v>0</v>
          </cell>
        </row>
        <row r="2582">
          <cell r="A2582" t="str">
            <v>O&amp;M</v>
          </cell>
          <cell r="C2582">
            <v>21870</v>
          </cell>
          <cell r="D2582" t="str">
            <v>21870</v>
          </cell>
          <cell r="E2582" t="str">
            <v>Meter Tech Somerville</v>
          </cell>
          <cell r="H2582" t="str">
            <v>120</v>
          </cell>
          <cell r="I2582" t="str">
            <v>TT</v>
          </cell>
          <cell r="J2582">
            <v>82506.33</v>
          </cell>
          <cell r="K2582">
            <v>2761.75</v>
          </cell>
          <cell r="L2582">
            <v>0</v>
          </cell>
        </row>
        <row r="2583">
          <cell r="A2583" t="str">
            <v>O&amp;M</v>
          </cell>
          <cell r="B2583" t="str">
            <v>DiChiara, Paul</v>
          </cell>
          <cell r="C2583">
            <v>21875</v>
          </cell>
          <cell r="D2583" t="str">
            <v>21875</v>
          </cell>
          <cell r="E2583" t="str">
            <v>Meter Tech Cambridge</v>
          </cell>
          <cell r="F2583" t="str">
            <v>Mat Mgmt-Trans</v>
          </cell>
          <cell r="G2583" t="str">
            <v>Meter Tech Cambridge</v>
          </cell>
          <cell r="H2583" t="str">
            <v>120</v>
          </cell>
          <cell r="I2583" t="str">
            <v>BT</v>
          </cell>
          <cell r="J2583">
            <v>2876</v>
          </cell>
          <cell r="K2583">
            <v>50537.34</v>
          </cell>
        </row>
        <row r="2584">
          <cell r="A2584" t="str">
            <v>O&amp;M</v>
          </cell>
          <cell r="B2584" t="str">
            <v>DiChiara, Paul</v>
          </cell>
          <cell r="C2584">
            <v>21875</v>
          </cell>
          <cell r="D2584" t="str">
            <v>21875</v>
          </cell>
          <cell r="E2584" t="str">
            <v>Meter Tech Cambridge</v>
          </cell>
          <cell r="F2584" t="str">
            <v>Mat Mgmt-Trans</v>
          </cell>
          <cell r="G2584" t="str">
            <v>Meter Tech Cambridge</v>
          </cell>
          <cell r="H2584" t="str">
            <v>120</v>
          </cell>
          <cell r="I2584" t="str">
            <v>IT</v>
          </cell>
        </row>
        <row r="2585">
          <cell r="A2585" t="str">
            <v>O&amp;M</v>
          </cell>
          <cell r="B2585" t="str">
            <v>DiChiara, Paul</v>
          </cell>
          <cell r="C2585">
            <v>21875</v>
          </cell>
          <cell r="D2585" t="str">
            <v>21875</v>
          </cell>
          <cell r="E2585" t="str">
            <v>Meter Tech Cambridge</v>
          </cell>
          <cell r="F2585" t="str">
            <v>Mat Mgmt-Trans</v>
          </cell>
          <cell r="G2585" t="str">
            <v>Meter Tech Cambridge</v>
          </cell>
          <cell r="H2585" t="str">
            <v>120</v>
          </cell>
          <cell r="I2585" t="str">
            <v>LT</v>
          </cell>
          <cell r="J2585">
            <v>8316.64</v>
          </cell>
          <cell r="K2585">
            <v>144412.32999999999</v>
          </cell>
        </row>
        <row r="2586">
          <cell r="A2586" t="str">
            <v>O&amp;M</v>
          </cell>
          <cell r="B2586" t="str">
            <v>DiChiara, Paul</v>
          </cell>
          <cell r="C2586">
            <v>21875</v>
          </cell>
          <cell r="D2586" t="str">
            <v>21875</v>
          </cell>
          <cell r="E2586" t="str">
            <v>Meter Tech Cambridge</v>
          </cell>
          <cell r="F2586" t="str">
            <v>Mat Mgmt-Trans</v>
          </cell>
          <cell r="G2586" t="str">
            <v>Meter Tech Cambridge</v>
          </cell>
          <cell r="H2586" t="str">
            <v>120</v>
          </cell>
          <cell r="I2586" t="str">
            <v>MT</v>
          </cell>
        </row>
        <row r="2587">
          <cell r="A2587" t="str">
            <v>O&amp;M</v>
          </cell>
          <cell r="B2587" t="str">
            <v>DiChiara, Paul</v>
          </cell>
          <cell r="C2587">
            <v>21875</v>
          </cell>
          <cell r="D2587" t="str">
            <v>21875</v>
          </cell>
          <cell r="E2587" t="str">
            <v>Meter Tech Cambridge</v>
          </cell>
          <cell r="F2587" t="str">
            <v>Mat Mgmt-Trans</v>
          </cell>
          <cell r="G2587" t="str">
            <v>Meter Tech Cambridge</v>
          </cell>
          <cell r="H2587" t="str">
            <v>120</v>
          </cell>
          <cell r="I2587" t="str">
            <v>OT</v>
          </cell>
          <cell r="J2587">
            <v>1596.97</v>
          </cell>
          <cell r="K2587">
            <v>8463.14</v>
          </cell>
          <cell r="L2587">
            <v>4296.93</v>
          </cell>
        </row>
        <row r="2588">
          <cell r="A2588" t="str">
            <v>O&amp;M</v>
          </cell>
          <cell r="B2588" t="str">
            <v>DiChiara, Paul</v>
          </cell>
          <cell r="C2588">
            <v>21875</v>
          </cell>
          <cell r="D2588" t="str">
            <v>21875</v>
          </cell>
          <cell r="E2588" t="str">
            <v>Meter Tech Cambridge</v>
          </cell>
          <cell r="F2588" t="str">
            <v>Mat Mgmt-Trans</v>
          </cell>
          <cell r="G2588" t="str">
            <v>Meter Tech Cambridge</v>
          </cell>
          <cell r="H2588" t="str">
            <v>120</v>
          </cell>
          <cell r="I2588" t="str">
            <v>TT</v>
          </cell>
          <cell r="J2588">
            <v>616.47</v>
          </cell>
          <cell r="K2588">
            <v>27949.01</v>
          </cell>
        </row>
        <row r="2589">
          <cell r="A2589" t="str">
            <v>O&amp;M</v>
          </cell>
          <cell r="C2589">
            <v>21880</v>
          </cell>
          <cell r="D2589" t="str">
            <v>21880</v>
          </cell>
          <cell r="E2589" t="str">
            <v>Meter Tech Framingham</v>
          </cell>
          <cell r="H2589" t="str">
            <v>120</v>
          </cell>
          <cell r="I2589" t="str">
            <v>BT</v>
          </cell>
          <cell r="J2589">
            <v>71288.22</v>
          </cell>
          <cell r="K2589">
            <v>23034.560000000001</v>
          </cell>
          <cell r="L2589">
            <v>-14589.86</v>
          </cell>
          <cell r="M2589">
            <v>6727200.4800000004</v>
          </cell>
        </row>
        <row r="2590">
          <cell r="A2590" t="str">
            <v>CAP</v>
          </cell>
          <cell r="C2590">
            <v>21880</v>
          </cell>
          <cell r="D2590" t="str">
            <v>21880</v>
          </cell>
          <cell r="E2590" t="str">
            <v>Meter Tech Framingham</v>
          </cell>
          <cell r="H2590" t="str">
            <v>120</v>
          </cell>
          <cell r="I2590" t="str">
            <v>CB</v>
          </cell>
          <cell r="J2590">
            <v>1909.97</v>
          </cell>
          <cell r="K2590">
            <v>188.4</v>
          </cell>
        </row>
        <row r="2591">
          <cell r="A2591" t="str">
            <v>CAP</v>
          </cell>
          <cell r="C2591">
            <v>21880</v>
          </cell>
          <cell r="D2591" t="str">
            <v>21880</v>
          </cell>
          <cell r="E2591" t="str">
            <v>Meter Tech Framingham</v>
          </cell>
          <cell r="H2591" t="str">
            <v>120</v>
          </cell>
          <cell r="I2591" t="str">
            <v>CL</v>
          </cell>
          <cell r="J2591">
            <v>4340.72</v>
          </cell>
          <cell r="K2591">
            <v>428.16</v>
          </cell>
        </row>
        <row r="2592">
          <cell r="A2592" t="str">
            <v>CAP</v>
          </cell>
          <cell r="C2592">
            <v>21880</v>
          </cell>
          <cell r="D2592" t="str">
            <v>21880</v>
          </cell>
          <cell r="E2592" t="str">
            <v>Meter Tech Framingham</v>
          </cell>
          <cell r="H2592" t="str">
            <v>120</v>
          </cell>
          <cell r="I2592" t="str">
            <v>CM</v>
          </cell>
          <cell r="L2592">
            <v>1558.47</v>
          </cell>
        </row>
        <row r="2593">
          <cell r="A2593" t="str">
            <v>CAP</v>
          </cell>
          <cell r="C2593">
            <v>21880</v>
          </cell>
          <cell r="D2593" t="str">
            <v>21880</v>
          </cell>
          <cell r="E2593" t="str">
            <v>Meter Tech Framingham</v>
          </cell>
          <cell r="H2593" t="str">
            <v>120</v>
          </cell>
          <cell r="I2593" t="str">
            <v>CT</v>
          </cell>
          <cell r="J2593">
            <v>1400.92</v>
          </cell>
          <cell r="K2593">
            <v>255.88</v>
          </cell>
        </row>
        <row r="2594">
          <cell r="A2594" t="str">
            <v>O&amp;M</v>
          </cell>
          <cell r="C2594">
            <v>21880</v>
          </cell>
          <cell r="D2594" t="str">
            <v>21880</v>
          </cell>
          <cell r="E2594" t="str">
            <v>Meter Tech Framingham</v>
          </cell>
          <cell r="H2594" t="str">
            <v>120</v>
          </cell>
          <cell r="I2594" t="str">
            <v>IT</v>
          </cell>
          <cell r="J2594">
            <v>518.64</v>
          </cell>
          <cell r="K2594">
            <v>544.6</v>
          </cell>
          <cell r="L2594">
            <v>-348.75</v>
          </cell>
        </row>
        <row r="2595">
          <cell r="A2595" t="str">
            <v>O&amp;M</v>
          </cell>
          <cell r="C2595">
            <v>21880</v>
          </cell>
          <cell r="D2595" t="str">
            <v>21880</v>
          </cell>
          <cell r="E2595" t="str">
            <v>Meter Tech Framingham</v>
          </cell>
          <cell r="H2595" t="str">
            <v>120</v>
          </cell>
          <cell r="I2595" t="str">
            <v>LT</v>
          </cell>
          <cell r="J2595">
            <v>203306.28</v>
          </cell>
          <cell r="K2595">
            <v>65212.4</v>
          </cell>
          <cell r="L2595">
            <v>-38155.21</v>
          </cell>
        </row>
        <row r="2596">
          <cell r="A2596" t="str">
            <v>O&amp;M</v>
          </cell>
          <cell r="C2596">
            <v>21880</v>
          </cell>
          <cell r="D2596" t="str">
            <v>21880</v>
          </cell>
          <cell r="E2596" t="str">
            <v>Meter Tech Framingham</v>
          </cell>
          <cell r="H2596" t="str">
            <v>120</v>
          </cell>
          <cell r="I2596" t="str">
            <v>MT</v>
          </cell>
          <cell r="J2596">
            <v>19370.8</v>
          </cell>
          <cell r="K2596">
            <v>788.69</v>
          </cell>
          <cell r="L2596">
            <v>-1259.08</v>
          </cell>
        </row>
        <row r="2597">
          <cell r="A2597" t="str">
            <v>O&amp;M</v>
          </cell>
          <cell r="C2597">
            <v>21880</v>
          </cell>
          <cell r="D2597" t="str">
            <v>21880</v>
          </cell>
          <cell r="E2597" t="str">
            <v>Meter Tech Framingham</v>
          </cell>
          <cell r="H2597" t="str">
            <v>120</v>
          </cell>
          <cell r="I2597" t="str">
            <v>OT</v>
          </cell>
          <cell r="J2597">
            <v>39171.9</v>
          </cell>
          <cell r="K2597">
            <v>24404.01</v>
          </cell>
          <cell r="L2597">
            <v>-396.43</v>
          </cell>
          <cell r="M2597">
            <v>59670.39</v>
          </cell>
        </row>
        <row r="2598">
          <cell r="A2598" t="str">
            <v>O&amp;M</v>
          </cell>
          <cell r="C2598">
            <v>21880</v>
          </cell>
          <cell r="D2598" t="str">
            <v>21880</v>
          </cell>
          <cell r="E2598" t="str">
            <v>Meter Tech Framingham</v>
          </cell>
          <cell r="H2598" t="str">
            <v>120</v>
          </cell>
          <cell r="I2598" t="str">
            <v>TT</v>
          </cell>
          <cell r="J2598">
            <v>26994.84</v>
          </cell>
          <cell r="K2598">
            <v>22945.34</v>
          </cell>
          <cell r="L2598">
            <v>-15622.43</v>
          </cell>
        </row>
        <row r="2599">
          <cell r="A2599" t="str">
            <v>O&amp;M</v>
          </cell>
          <cell r="B2599" t="str">
            <v>DiChiara, Paul</v>
          </cell>
          <cell r="C2599">
            <v>21885</v>
          </cell>
          <cell r="D2599" t="str">
            <v>21885</v>
          </cell>
          <cell r="E2599" t="str">
            <v>Meter Tech Wal / Fram</v>
          </cell>
          <cell r="F2599" t="str">
            <v>Mat Mgmt-Trans</v>
          </cell>
          <cell r="G2599" t="str">
            <v>Meter Tech Wal / Framingham</v>
          </cell>
          <cell r="H2599" t="str">
            <v>120</v>
          </cell>
          <cell r="I2599" t="str">
            <v>BT</v>
          </cell>
          <cell r="L2599">
            <v>16403.810000000001</v>
          </cell>
          <cell r="M2599">
            <v>18559.79</v>
          </cell>
        </row>
        <row r="2600">
          <cell r="A2600" t="str">
            <v>O&amp;M</v>
          </cell>
          <cell r="B2600" t="str">
            <v>DiChiara, Paul</v>
          </cell>
          <cell r="C2600">
            <v>21885</v>
          </cell>
          <cell r="D2600" t="str">
            <v>21885</v>
          </cell>
          <cell r="E2600" t="str">
            <v>Meter Tech Walpole</v>
          </cell>
          <cell r="F2600" t="str">
            <v>Mat Mgmt-Trans</v>
          </cell>
          <cell r="G2600" t="str">
            <v>Meter Tech Wal / Framingham</v>
          </cell>
          <cell r="H2600" t="str">
            <v>120</v>
          </cell>
          <cell r="I2600" t="str">
            <v>BT</v>
          </cell>
          <cell r="J2600">
            <v>89108.73</v>
          </cell>
          <cell r="K2600">
            <v>38163.42</v>
          </cell>
          <cell r="M2600">
            <v>8624800.0999999996</v>
          </cell>
        </row>
        <row r="2601">
          <cell r="A2601" t="str">
            <v>O&amp;M</v>
          </cell>
          <cell r="B2601" t="str">
            <v>DiChiara, Paul</v>
          </cell>
          <cell r="C2601">
            <v>21885</v>
          </cell>
          <cell r="D2601" t="str">
            <v>21885</v>
          </cell>
          <cell r="E2601" t="str">
            <v>Meter Tech Wal / Fram</v>
          </cell>
          <cell r="F2601" t="str">
            <v>Mat Mgmt-Trans</v>
          </cell>
          <cell r="G2601" t="str">
            <v>Meter Tech Wal / Framingham</v>
          </cell>
          <cell r="H2601" t="str">
            <v>120</v>
          </cell>
          <cell r="I2601" t="str">
            <v>IT</v>
          </cell>
          <cell r="L2601">
            <v>2572.02</v>
          </cell>
        </row>
        <row r="2602">
          <cell r="A2602" t="str">
            <v>O&amp;M</v>
          </cell>
          <cell r="B2602" t="str">
            <v>DiChiara, Paul</v>
          </cell>
          <cell r="C2602">
            <v>21885</v>
          </cell>
          <cell r="D2602" t="str">
            <v>21885</v>
          </cell>
          <cell r="E2602" t="str">
            <v>Meter Tech Walpole</v>
          </cell>
          <cell r="F2602" t="str">
            <v>Mat Mgmt-Trans</v>
          </cell>
          <cell r="G2602" t="str">
            <v>Meter Tech Wal / Framingham</v>
          </cell>
          <cell r="H2602" t="str">
            <v>120</v>
          </cell>
          <cell r="I2602" t="str">
            <v>IT</v>
          </cell>
          <cell r="J2602">
            <v>2802.72</v>
          </cell>
          <cell r="K2602">
            <v>168.1</v>
          </cell>
        </row>
        <row r="2603">
          <cell r="A2603" t="str">
            <v>O&amp;M</v>
          </cell>
          <cell r="B2603" t="str">
            <v>DiChiara, Paul</v>
          </cell>
          <cell r="C2603">
            <v>21885</v>
          </cell>
          <cell r="D2603" t="str">
            <v>21885</v>
          </cell>
          <cell r="E2603" t="str">
            <v>Meter Tech Wal / Fram</v>
          </cell>
          <cell r="F2603" t="str">
            <v>Mat Mgmt-Trans</v>
          </cell>
          <cell r="G2603" t="str">
            <v>Meter Tech Wal / Framingham</v>
          </cell>
          <cell r="H2603" t="str">
            <v>120</v>
          </cell>
          <cell r="I2603" t="str">
            <v>LT</v>
          </cell>
          <cell r="L2603">
            <v>42642.84</v>
          </cell>
        </row>
        <row r="2604">
          <cell r="A2604" t="str">
            <v>O&amp;M</v>
          </cell>
          <cell r="B2604" t="str">
            <v>DiChiara, Paul</v>
          </cell>
          <cell r="C2604">
            <v>21885</v>
          </cell>
          <cell r="D2604" t="str">
            <v>21885</v>
          </cell>
          <cell r="E2604" t="str">
            <v>Meter Tech Walpole</v>
          </cell>
          <cell r="F2604" t="str">
            <v>Mat Mgmt-Trans</v>
          </cell>
          <cell r="G2604" t="str">
            <v>Meter Tech Wal / Framingham</v>
          </cell>
          <cell r="H2604" t="str">
            <v>120</v>
          </cell>
          <cell r="I2604" t="str">
            <v>LT</v>
          </cell>
          <cell r="J2604">
            <v>253110.14</v>
          </cell>
          <cell r="K2604">
            <v>108781.75</v>
          </cell>
        </row>
        <row r="2605">
          <cell r="A2605" t="str">
            <v>O&amp;M</v>
          </cell>
          <cell r="B2605" t="str">
            <v>DiChiara, Paul</v>
          </cell>
          <cell r="C2605">
            <v>21885</v>
          </cell>
          <cell r="D2605" t="str">
            <v>21885</v>
          </cell>
          <cell r="E2605" t="str">
            <v>Meter Tech Wal / Fram</v>
          </cell>
          <cell r="F2605" t="str">
            <v>Mat Mgmt-Trans</v>
          </cell>
          <cell r="G2605" t="str">
            <v>Meter Tech Wal / Framingham</v>
          </cell>
          <cell r="H2605" t="str">
            <v>120</v>
          </cell>
          <cell r="I2605" t="str">
            <v>MT</v>
          </cell>
          <cell r="L2605">
            <v>3540.68</v>
          </cell>
        </row>
        <row r="2606">
          <cell r="A2606" t="str">
            <v>O&amp;M</v>
          </cell>
          <cell r="B2606" t="str">
            <v>DiChiara, Paul</v>
          </cell>
          <cell r="C2606">
            <v>21885</v>
          </cell>
          <cell r="D2606" t="str">
            <v>21885</v>
          </cell>
          <cell r="E2606" t="str">
            <v>Meter Tech Walpole</v>
          </cell>
          <cell r="F2606" t="str">
            <v>Mat Mgmt-Trans</v>
          </cell>
          <cell r="G2606" t="str">
            <v>Meter Tech Wal / Framingham</v>
          </cell>
          <cell r="H2606" t="str">
            <v>120</v>
          </cell>
          <cell r="I2606" t="str">
            <v>MT</v>
          </cell>
          <cell r="J2606">
            <v>1352.34</v>
          </cell>
          <cell r="K2606">
            <v>378.3</v>
          </cell>
          <cell r="M2606">
            <v>6302.97</v>
          </cell>
        </row>
        <row r="2607">
          <cell r="A2607" t="str">
            <v>O&amp;M</v>
          </cell>
          <cell r="B2607" t="str">
            <v>DiChiara, Paul</v>
          </cell>
          <cell r="C2607">
            <v>21885</v>
          </cell>
          <cell r="D2607" t="str">
            <v>21885</v>
          </cell>
          <cell r="E2607" t="str">
            <v>Meter Tech Wal / Fram</v>
          </cell>
          <cell r="F2607" t="str">
            <v>Mat Mgmt-Trans</v>
          </cell>
          <cell r="G2607" t="str">
            <v>Meter Tech Wal / Framingham</v>
          </cell>
          <cell r="H2607" t="str">
            <v>120</v>
          </cell>
          <cell r="I2607" t="str">
            <v>OT</v>
          </cell>
          <cell r="L2607">
            <v>79299.820000000007</v>
          </cell>
        </row>
        <row r="2608">
          <cell r="A2608" t="str">
            <v>O&amp;M</v>
          </cell>
          <cell r="B2608" t="str">
            <v>DiChiara, Paul</v>
          </cell>
          <cell r="C2608">
            <v>21885</v>
          </cell>
          <cell r="D2608" t="str">
            <v>21885</v>
          </cell>
          <cell r="E2608" t="str">
            <v>Meter Tech Walpole</v>
          </cell>
          <cell r="F2608" t="str">
            <v>Mat Mgmt-Trans</v>
          </cell>
          <cell r="G2608" t="str">
            <v>Meter Tech Wal / Framingham</v>
          </cell>
          <cell r="H2608" t="str">
            <v>120</v>
          </cell>
          <cell r="I2608" t="str">
            <v>OT</v>
          </cell>
          <cell r="J2608">
            <v>47197.98</v>
          </cell>
          <cell r="K2608">
            <v>68909.53</v>
          </cell>
          <cell r="M2608">
            <v>1915.67</v>
          </cell>
        </row>
        <row r="2609">
          <cell r="A2609" t="str">
            <v>O&amp;M</v>
          </cell>
          <cell r="B2609" t="str">
            <v>DiChiara, Paul</v>
          </cell>
          <cell r="C2609">
            <v>21885</v>
          </cell>
          <cell r="D2609" t="str">
            <v>21885</v>
          </cell>
          <cell r="E2609" t="str">
            <v>Meter Tech Wal / Fram</v>
          </cell>
          <cell r="F2609" t="str">
            <v>Mat Mgmt-Trans</v>
          </cell>
          <cell r="G2609" t="str">
            <v>Meter Tech Wal / Framingham</v>
          </cell>
          <cell r="H2609" t="str">
            <v>120</v>
          </cell>
          <cell r="I2609" t="str">
            <v>TT</v>
          </cell>
          <cell r="L2609">
            <v>26472.32</v>
          </cell>
        </row>
        <row r="2610">
          <cell r="A2610" t="str">
            <v>O&amp;M</v>
          </cell>
          <cell r="B2610" t="str">
            <v>DiChiara, Paul</v>
          </cell>
          <cell r="C2610">
            <v>21885</v>
          </cell>
          <cell r="D2610" t="str">
            <v>21885</v>
          </cell>
          <cell r="E2610" t="str">
            <v>Meter Tech Walpole</v>
          </cell>
          <cell r="F2610" t="str">
            <v>Mat Mgmt-Trans</v>
          </cell>
          <cell r="G2610" t="str">
            <v>Meter Tech Wal / Framingham</v>
          </cell>
          <cell r="H2610" t="str">
            <v>120</v>
          </cell>
          <cell r="I2610" t="str">
            <v>TT</v>
          </cell>
          <cell r="J2610">
            <v>30356.48</v>
          </cell>
          <cell r="K2610">
            <v>33348.519999999997</v>
          </cell>
          <cell r="M2610">
            <v>174.36</v>
          </cell>
        </row>
        <row r="2611">
          <cell r="A2611" t="str">
            <v>CAP</v>
          </cell>
          <cell r="B2611" t="str">
            <v>Neyhart, Thomas K</v>
          </cell>
          <cell r="C2611">
            <v>21890</v>
          </cell>
          <cell r="D2611" t="str">
            <v>21890</v>
          </cell>
          <cell r="E2611" t="str">
            <v>Meter Tech Plymouth</v>
          </cell>
          <cell r="F2611" t="str">
            <v>Mat Mgmt-Trans</v>
          </cell>
          <cell r="G2611" t="str">
            <v>Meter Tech Plymouth</v>
          </cell>
          <cell r="H2611" t="str">
            <v>120</v>
          </cell>
          <cell r="I2611" t="str">
            <v>CI</v>
          </cell>
          <cell r="K2611">
            <v>10.19</v>
          </cell>
          <cell r="L2611">
            <v>98615.88</v>
          </cell>
          <cell r="M2611">
            <v>-250</v>
          </cell>
        </row>
        <row r="2612">
          <cell r="A2612" t="str">
            <v>CAP</v>
          </cell>
          <cell r="B2612" t="str">
            <v>Neyhart, Thomas K</v>
          </cell>
          <cell r="C2612">
            <v>21890</v>
          </cell>
          <cell r="D2612" t="str">
            <v>21890</v>
          </cell>
          <cell r="E2612" t="str">
            <v>Meter Tech Plymouth</v>
          </cell>
          <cell r="F2612" t="str">
            <v>Mat Mgmt-Trans</v>
          </cell>
          <cell r="G2612" t="str">
            <v>Meter Tech Plymouth</v>
          </cell>
          <cell r="H2612" t="str">
            <v>120</v>
          </cell>
          <cell r="I2612" t="str">
            <v>CM</v>
          </cell>
          <cell r="K2612">
            <v>5450</v>
          </cell>
          <cell r="L2612">
            <v>-597543.15</v>
          </cell>
        </row>
        <row r="2613">
          <cell r="A2613" t="str">
            <v>O&amp;M</v>
          </cell>
          <cell r="B2613" t="str">
            <v>Neyhart, Thomas K</v>
          </cell>
          <cell r="C2613">
            <v>21890</v>
          </cell>
          <cell r="D2613" t="str">
            <v>21890</v>
          </cell>
          <cell r="E2613" t="str">
            <v>Meter Tech Plymouth</v>
          </cell>
          <cell r="F2613" t="str">
            <v>Mat Mgmt-Trans</v>
          </cell>
          <cell r="G2613" t="str">
            <v>Meter Tech Plymouth</v>
          </cell>
          <cell r="H2613" t="str">
            <v>120</v>
          </cell>
          <cell r="I2613" t="str">
            <v>IT</v>
          </cell>
        </row>
        <row r="2614">
          <cell r="A2614" t="str">
            <v>O&amp;M</v>
          </cell>
          <cell r="B2614" t="str">
            <v>Neyhart, Thomas K</v>
          </cell>
          <cell r="C2614">
            <v>21890</v>
          </cell>
          <cell r="D2614" t="str">
            <v>21890</v>
          </cell>
          <cell r="E2614" t="str">
            <v>Meter Tech Plymouth</v>
          </cell>
          <cell r="F2614" t="str">
            <v>Mat Mgmt-Trans</v>
          </cell>
          <cell r="G2614" t="str">
            <v>Meter Tech Plymouth</v>
          </cell>
          <cell r="H2614" t="str">
            <v>120</v>
          </cell>
          <cell r="I2614" t="str">
            <v>MT</v>
          </cell>
          <cell r="L2614">
            <v>1906.47</v>
          </cell>
          <cell r="M2614">
            <v>31602.77</v>
          </cell>
        </row>
        <row r="2615">
          <cell r="A2615" t="str">
            <v>O&amp;M</v>
          </cell>
          <cell r="B2615" t="str">
            <v>Neyhart, Thomas K</v>
          </cell>
          <cell r="C2615">
            <v>21895</v>
          </cell>
          <cell r="D2615" t="str">
            <v>21895</v>
          </cell>
          <cell r="E2615" t="str">
            <v>Meter Tech New Bedford</v>
          </cell>
          <cell r="F2615" t="str">
            <v>Mat Mgmt-Trans</v>
          </cell>
          <cell r="G2615" t="str">
            <v>Meter Tech New Bedford</v>
          </cell>
          <cell r="H2615" t="str">
            <v>120</v>
          </cell>
          <cell r="I2615" t="str">
            <v>BT</v>
          </cell>
          <cell r="J2615">
            <v>1460.08</v>
          </cell>
          <cell r="K2615">
            <v>4039.35</v>
          </cell>
          <cell r="M2615">
            <v>4896712.9800000004</v>
          </cell>
        </row>
        <row r="2616">
          <cell r="A2616" t="str">
            <v>O&amp;M</v>
          </cell>
          <cell r="B2616" t="str">
            <v>Neyhart, Thomas K</v>
          </cell>
          <cell r="C2616">
            <v>21895</v>
          </cell>
          <cell r="D2616" t="str">
            <v>21895</v>
          </cell>
          <cell r="E2616" t="str">
            <v>Meter Tech New Bedford</v>
          </cell>
          <cell r="F2616" t="str">
            <v>Mat Mgmt-Trans</v>
          </cell>
          <cell r="G2616" t="str">
            <v>Meter Tech New Bedford</v>
          </cell>
          <cell r="H2616" t="str">
            <v>120</v>
          </cell>
          <cell r="I2616" t="str">
            <v>IT</v>
          </cell>
          <cell r="K2616">
            <v>39.47</v>
          </cell>
          <cell r="L2616">
            <v>26.87</v>
          </cell>
        </row>
        <row r="2617">
          <cell r="A2617" t="str">
            <v>O&amp;M</v>
          </cell>
          <cell r="B2617" t="str">
            <v>Neyhart, Thomas K</v>
          </cell>
          <cell r="C2617">
            <v>21895</v>
          </cell>
          <cell r="D2617" t="str">
            <v>21895</v>
          </cell>
          <cell r="E2617" t="str">
            <v>Meter Tech New Bedford</v>
          </cell>
          <cell r="F2617" t="str">
            <v>Mat Mgmt-Trans</v>
          </cell>
          <cell r="G2617" t="str">
            <v>Meter Tech New Bedford</v>
          </cell>
          <cell r="H2617" t="str">
            <v>120</v>
          </cell>
          <cell r="I2617" t="str">
            <v>LT</v>
          </cell>
          <cell r="J2617">
            <v>4171.66</v>
          </cell>
          <cell r="K2617">
            <v>11803.49</v>
          </cell>
        </row>
        <row r="2618">
          <cell r="A2618" t="str">
            <v>O&amp;M</v>
          </cell>
          <cell r="B2618" t="str">
            <v>Neyhart, Thomas K</v>
          </cell>
          <cell r="C2618">
            <v>21895</v>
          </cell>
          <cell r="D2618" t="str">
            <v>21895</v>
          </cell>
          <cell r="E2618" t="str">
            <v>Meter Tech New Bedford</v>
          </cell>
          <cell r="F2618" t="str">
            <v>Mat Mgmt-Trans</v>
          </cell>
          <cell r="G2618" t="str">
            <v>Meter Tech New Bedford</v>
          </cell>
          <cell r="H2618" t="str">
            <v>120</v>
          </cell>
          <cell r="I2618" t="str">
            <v>MT</v>
          </cell>
          <cell r="M2618">
            <v>10272.59</v>
          </cell>
        </row>
        <row r="2619">
          <cell r="A2619" t="str">
            <v>O&amp;M</v>
          </cell>
          <cell r="B2619" t="str">
            <v>Neyhart, Thomas K</v>
          </cell>
          <cell r="C2619">
            <v>21895</v>
          </cell>
          <cell r="D2619" t="str">
            <v>21895</v>
          </cell>
          <cell r="E2619" t="str">
            <v>Meter Tech New Bedford</v>
          </cell>
          <cell r="F2619" t="str">
            <v>Mat Mgmt-Trans</v>
          </cell>
          <cell r="G2619" t="str">
            <v>Meter Tech New Bedford</v>
          </cell>
          <cell r="H2619" t="str">
            <v>120</v>
          </cell>
          <cell r="I2619" t="str">
            <v>OT</v>
          </cell>
          <cell r="J2619">
            <v>548.95000000000005</v>
          </cell>
          <cell r="K2619">
            <v>1960.65</v>
          </cell>
          <cell r="L2619">
            <v>3044.5</v>
          </cell>
          <cell r="M2619">
            <v>294.22000000000003</v>
          </cell>
        </row>
        <row r="2620">
          <cell r="A2620" t="str">
            <v>O&amp;M</v>
          </cell>
          <cell r="B2620" t="str">
            <v>Neyhart, Thomas K</v>
          </cell>
          <cell r="C2620">
            <v>21900</v>
          </cell>
          <cell r="D2620" t="str">
            <v>21900</v>
          </cell>
          <cell r="E2620" t="str">
            <v>Meter Tech Cape &amp; Vineyard</v>
          </cell>
          <cell r="F2620" t="str">
            <v>Mat Mgmt-Trans</v>
          </cell>
          <cell r="G2620" t="str">
            <v>Meter Tech Cape &amp; Vineyard</v>
          </cell>
          <cell r="H2620" t="str">
            <v>120</v>
          </cell>
          <cell r="I2620" t="str">
            <v>IT</v>
          </cell>
          <cell r="L2620">
            <v>295.94</v>
          </cell>
        </row>
        <row r="2621">
          <cell r="A2621" t="str">
            <v>O&amp;M</v>
          </cell>
          <cell r="B2621" t="str">
            <v>Neyhart, Thomas K</v>
          </cell>
          <cell r="C2621">
            <v>21900</v>
          </cell>
          <cell r="D2621" t="str">
            <v>21900</v>
          </cell>
          <cell r="E2621" t="str">
            <v>Meter Tech Cape and Vineyard</v>
          </cell>
          <cell r="F2621" t="str">
            <v>Mat Mgmt-Trans</v>
          </cell>
          <cell r="G2621" t="str">
            <v>Meter Tech Cape &amp; Vineyard</v>
          </cell>
          <cell r="H2621" t="str">
            <v>120</v>
          </cell>
          <cell r="I2621" t="str">
            <v>IT</v>
          </cell>
          <cell r="K2621">
            <v>237.7</v>
          </cell>
          <cell r="M2621">
            <v>-6701701.3499999996</v>
          </cell>
        </row>
        <row r="2622">
          <cell r="A2622" t="str">
            <v>O&amp;M</v>
          </cell>
          <cell r="B2622" t="str">
            <v>Neyhart, Thomas K</v>
          </cell>
          <cell r="C2622">
            <v>21900</v>
          </cell>
          <cell r="D2622" t="str">
            <v>21900</v>
          </cell>
          <cell r="E2622" t="str">
            <v>Meter Tech Cape &amp; Vineyard</v>
          </cell>
          <cell r="F2622" t="str">
            <v>Mat Mgmt-Trans</v>
          </cell>
          <cell r="G2622" t="str">
            <v>Meter Tech Cape &amp; Vineyard</v>
          </cell>
          <cell r="H2622" t="str">
            <v>120</v>
          </cell>
          <cell r="I2622" t="str">
            <v>MT</v>
          </cell>
          <cell r="M2622">
            <v>9903.39</v>
          </cell>
        </row>
        <row r="2623">
          <cell r="A2623" t="str">
            <v>O&amp;M</v>
          </cell>
          <cell r="B2623" t="str">
            <v>Neyhart, Thomas K</v>
          </cell>
          <cell r="C2623">
            <v>21900</v>
          </cell>
          <cell r="D2623" t="str">
            <v>21900</v>
          </cell>
          <cell r="E2623" t="str">
            <v>Meter Tech Cape and Vineyard</v>
          </cell>
          <cell r="F2623" t="str">
            <v>Mat Mgmt-Trans</v>
          </cell>
          <cell r="G2623" t="str">
            <v>Meter Tech Cape &amp; Vineyard</v>
          </cell>
          <cell r="H2623" t="str">
            <v>120</v>
          </cell>
          <cell r="I2623" t="str">
            <v>MT</v>
          </cell>
          <cell r="K2623">
            <v>671.18</v>
          </cell>
          <cell r="M2623">
            <v>313.67</v>
          </cell>
        </row>
        <row r="2624">
          <cell r="A2624" t="str">
            <v>O&amp;M</v>
          </cell>
          <cell r="B2624" t="str">
            <v>Neyhart, Thomas K</v>
          </cell>
          <cell r="C2624">
            <v>21900</v>
          </cell>
          <cell r="D2624" t="str">
            <v>21900</v>
          </cell>
          <cell r="E2624" t="str">
            <v>Meter Tech Cape &amp; Vineyard</v>
          </cell>
          <cell r="F2624" t="str">
            <v>Mat Mgmt-Trans</v>
          </cell>
          <cell r="G2624" t="str">
            <v>Meter Tech Cape &amp; Vineyard</v>
          </cell>
          <cell r="H2624" t="str">
            <v>120</v>
          </cell>
          <cell r="I2624" t="str">
            <v>OT</v>
          </cell>
          <cell r="L2624">
            <v>3200.05</v>
          </cell>
          <cell r="M2624">
            <v>374.85</v>
          </cell>
        </row>
        <row r="2625">
          <cell r="A2625" t="str">
            <v>O&amp;M</v>
          </cell>
          <cell r="B2625" t="str">
            <v>Neyhart, Thomas K</v>
          </cell>
          <cell r="C2625">
            <v>21900</v>
          </cell>
          <cell r="D2625" t="str">
            <v>21900</v>
          </cell>
          <cell r="E2625" t="str">
            <v>Meter Tech Cape and Vineyard</v>
          </cell>
          <cell r="F2625" t="str">
            <v>Mat Mgmt-Trans</v>
          </cell>
          <cell r="G2625" t="str">
            <v>Meter Tech Cape &amp; Vineyard</v>
          </cell>
          <cell r="H2625" t="str">
            <v>120</v>
          </cell>
          <cell r="I2625" t="str">
            <v>OT</v>
          </cell>
          <cell r="J2625">
            <v>747.93</v>
          </cell>
          <cell r="K2625">
            <v>2421.17</v>
          </cell>
        </row>
        <row r="2626">
          <cell r="A2626" t="str">
            <v>O&amp;M</v>
          </cell>
          <cell r="B2626" t="str">
            <v>DiChiara, Paul</v>
          </cell>
          <cell r="C2626">
            <v>21905</v>
          </cell>
          <cell r="D2626" t="str">
            <v>21905</v>
          </cell>
          <cell r="E2626" t="str">
            <v>Meter Lab</v>
          </cell>
          <cell r="F2626" t="str">
            <v>Mat Mgmt-Trans</v>
          </cell>
          <cell r="G2626" t="str">
            <v>Meter Lab</v>
          </cell>
          <cell r="H2626" t="str">
            <v>120</v>
          </cell>
          <cell r="I2626" t="str">
            <v>BT</v>
          </cell>
          <cell r="L2626">
            <v>96.32</v>
          </cell>
          <cell r="M2626">
            <v>15923.880000000168</v>
          </cell>
        </row>
        <row r="2627">
          <cell r="A2627" t="str">
            <v>O&amp;M</v>
          </cell>
          <cell r="B2627" t="str">
            <v>DiChiara, Paul</v>
          </cell>
          <cell r="C2627">
            <v>21905</v>
          </cell>
          <cell r="D2627" t="str">
            <v>21905</v>
          </cell>
          <cell r="E2627" t="str">
            <v>Meter Lab Watertown</v>
          </cell>
          <cell r="F2627" t="str">
            <v>Mat Mgmt-Trans</v>
          </cell>
          <cell r="G2627" t="str">
            <v>Meter Lab</v>
          </cell>
          <cell r="H2627" t="str">
            <v>120</v>
          </cell>
          <cell r="I2627" t="str">
            <v>BT</v>
          </cell>
          <cell r="J2627">
            <v>189468.99</v>
          </cell>
          <cell r="K2627">
            <v>83063.37</v>
          </cell>
          <cell r="M2627">
            <v>3626.11</v>
          </cell>
        </row>
        <row r="2628">
          <cell r="A2628" t="str">
            <v>CAP</v>
          </cell>
          <cell r="B2628" t="str">
            <v>DiChiara, Paul</v>
          </cell>
          <cell r="C2628">
            <v>21905</v>
          </cell>
          <cell r="D2628" t="str">
            <v>21905</v>
          </cell>
          <cell r="E2628" t="str">
            <v>Meter Lab Watertown</v>
          </cell>
          <cell r="F2628" t="str">
            <v>Mat Mgmt-Trans</v>
          </cell>
          <cell r="G2628" t="str">
            <v>Meter Lab</v>
          </cell>
          <cell r="H2628" t="str">
            <v>120</v>
          </cell>
          <cell r="I2628" t="str">
            <v>CM</v>
          </cell>
          <cell r="J2628">
            <v>39.049999999999997</v>
          </cell>
        </row>
        <row r="2629">
          <cell r="A2629" t="str">
            <v>O&amp;M</v>
          </cell>
          <cell r="B2629" t="str">
            <v>DiChiara, Paul</v>
          </cell>
          <cell r="C2629">
            <v>21905</v>
          </cell>
          <cell r="D2629" t="str">
            <v>21905</v>
          </cell>
          <cell r="E2629" t="str">
            <v>Meter Lab</v>
          </cell>
          <cell r="F2629" t="str">
            <v>Mat Mgmt-Trans</v>
          </cell>
          <cell r="G2629" t="str">
            <v>Meter Lab</v>
          </cell>
          <cell r="H2629" t="str">
            <v>120</v>
          </cell>
          <cell r="I2629" t="str">
            <v>IT</v>
          </cell>
          <cell r="L2629">
            <v>4077.19</v>
          </cell>
          <cell r="M2629">
            <v>431316.61</v>
          </cell>
        </row>
        <row r="2630">
          <cell r="A2630" t="str">
            <v>O&amp;M</v>
          </cell>
          <cell r="B2630" t="str">
            <v>DiChiara, Paul</v>
          </cell>
          <cell r="C2630">
            <v>21905</v>
          </cell>
          <cell r="D2630" t="str">
            <v>21905</v>
          </cell>
          <cell r="E2630" t="str">
            <v>Meter Lab Watertown</v>
          </cell>
          <cell r="F2630" t="str">
            <v>Mat Mgmt-Trans</v>
          </cell>
          <cell r="G2630" t="str">
            <v>Meter Lab</v>
          </cell>
          <cell r="H2630" t="str">
            <v>120</v>
          </cell>
          <cell r="I2630" t="str">
            <v>IT</v>
          </cell>
          <cell r="J2630">
            <v>57062.22</v>
          </cell>
          <cell r="K2630">
            <v>3802.66</v>
          </cell>
          <cell r="M2630">
            <v>-8662133.7100000009</v>
          </cell>
        </row>
        <row r="2631">
          <cell r="A2631" t="str">
            <v>O&amp;M</v>
          </cell>
          <cell r="B2631" t="str">
            <v>DiChiara, Paul</v>
          </cell>
          <cell r="C2631">
            <v>21905</v>
          </cell>
          <cell r="D2631" t="str">
            <v>21905</v>
          </cell>
          <cell r="E2631" t="str">
            <v>Meter Lab</v>
          </cell>
          <cell r="F2631" t="str">
            <v>Mat Mgmt-Trans</v>
          </cell>
          <cell r="G2631" t="str">
            <v>Meter Lab</v>
          </cell>
          <cell r="H2631" t="str">
            <v>120</v>
          </cell>
          <cell r="I2631" t="str">
            <v>LT</v>
          </cell>
          <cell r="L2631">
            <v>302.89999999999998</v>
          </cell>
        </row>
        <row r="2632">
          <cell r="A2632" t="str">
            <v>O&amp;M</v>
          </cell>
          <cell r="B2632" t="str">
            <v>DiChiara, Paul</v>
          </cell>
          <cell r="C2632">
            <v>21905</v>
          </cell>
          <cell r="D2632" t="str">
            <v>21905</v>
          </cell>
          <cell r="E2632" t="str">
            <v>Meter Lab Watertown</v>
          </cell>
          <cell r="F2632" t="str">
            <v>Mat Mgmt-Trans</v>
          </cell>
          <cell r="G2632" t="str">
            <v>Meter Lab</v>
          </cell>
          <cell r="H2632" t="str">
            <v>120</v>
          </cell>
          <cell r="I2632" t="str">
            <v>LT</v>
          </cell>
          <cell r="J2632">
            <v>535734.62</v>
          </cell>
          <cell r="K2632">
            <v>243382.38</v>
          </cell>
          <cell r="M2632">
            <v>1801433.46</v>
          </cell>
        </row>
        <row r="2633">
          <cell r="A2633" t="str">
            <v>O&amp;M</v>
          </cell>
          <cell r="B2633" t="str">
            <v>DiChiara, Paul</v>
          </cell>
          <cell r="C2633">
            <v>21905</v>
          </cell>
          <cell r="D2633" t="str">
            <v>21905</v>
          </cell>
          <cell r="E2633" t="str">
            <v>Meter Lab</v>
          </cell>
          <cell r="F2633" t="str">
            <v>Mat Mgmt-Trans</v>
          </cell>
          <cell r="G2633" t="str">
            <v>Meter Lab</v>
          </cell>
          <cell r="H2633" t="str">
            <v>120</v>
          </cell>
          <cell r="I2633" t="str">
            <v>MT</v>
          </cell>
          <cell r="L2633">
            <v>-30364.12</v>
          </cell>
          <cell r="M2633">
            <v>101120.37</v>
          </cell>
        </row>
        <row r="2634">
          <cell r="A2634" t="str">
            <v>O&amp;M</v>
          </cell>
          <cell r="B2634" t="str">
            <v>DiChiara, Paul</v>
          </cell>
          <cell r="C2634">
            <v>21905</v>
          </cell>
          <cell r="D2634" t="str">
            <v>21905</v>
          </cell>
          <cell r="E2634" t="str">
            <v>Meter Lab Watertown</v>
          </cell>
          <cell r="F2634" t="str">
            <v>Mat Mgmt-Trans</v>
          </cell>
          <cell r="G2634" t="str">
            <v>Meter Lab</v>
          </cell>
          <cell r="H2634" t="str">
            <v>120</v>
          </cell>
          <cell r="I2634" t="str">
            <v>MT</v>
          </cell>
          <cell r="J2634">
            <v>90173.77</v>
          </cell>
          <cell r="K2634">
            <v>-7676.81</v>
          </cell>
          <cell r="M2634">
            <v>63210.86</v>
          </cell>
        </row>
        <row r="2635">
          <cell r="A2635" t="str">
            <v>O&amp;M</v>
          </cell>
          <cell r="B2635" t="str">
            <v>DiChiara, Paul</v>
          </cell>
          <cell r="C2635">
            <v>21905</v>
          </cell>
          <cell r="D2635" t="str">
            <v>21905</v>
          </cell>
          <cell r="E2635" t="str">
            <v>Meter Lab</v>
          </cell>
          <cell r="F2635" t="str">
            <v>Mat Mgmt-Trans</v>
          </cell>
          <cell r="G2635" t="str">
            <v>Meter Lab</v>
          </cell>
          <cell r="H2635" t="str">
            <v>120</v>
          </cell>
          <cell r="I2635" t="str">
            <v>OT</v>
          </cell>
          <cell r="L2635">
            <v>51485.35</v>
          </cell>
        </row>
        <row r="2636">
          <cell r="A2636" t="str">
            <v>O&amp;M</v>
          </cell>
          <cell r="B2636" t="str">
            <v>DiChiara, Paul</v>
          </cell>
          <cell r="C2636">
            <v>21905</v>
          </cell>
          <cell r="D2636" t="str">
            <v>21905</v>
          </cell>
          <cell r="E2636" t="str">
            <v>Meter Lab Watertown</v>
          </cell>
          <cell r="F2636" t="str">
            <v>Mat Mgmt-Trans</v>
          </cell>
          <cell r="G2636" t="str">
            <v>Meter Lab</v>
          </cell>
          <cell r="H2636" t="str">
            <v>120</v>
          </cell>
          <cell r="I2636" t="str">
            <v>OT</v>
          </cell>
          <cell r="J2636">
            <v>31261.33</v>
          </cell>
          <cell r="K2636">
            <v>42412.87</v>
          </cell>
        </row>
        <row r="2637">
          <cell r="A2637" t="str">
            <v>O&amp;M</v>
          </cell>
          <cell r="B2637" t="str">
            <v>DiChiara, Paul</v>
          </cell>
          <cell r="C2637">
            <v>21905</v>
          </cell>
          <cell r="D2637" t="str">
            <v>21905</v>
          </cell>
          <cell r="E2637" t="str">
            <v>Meter Lab</v>
          </cell>
          <cell r="F2637" t="str">
            <v>Mat Mgmt-Trans</v>
          </cell>
          <cell r="G2637" t="str">
            <v>Meter Lab</v>
          </cell>
          <cell r="H2637" t="str">
            <v>120</v>
          </cell>
          <cell r="I2637" t="str">
            <v>TT</v>
          </cell>
          <cell r="L2637">
            <v>135737.85999999999</v>
          </cell>
          <cell r="M2637">
            <v>15294.28</v>
          </cell>
        </row>
        <row r="2638">
          <cell r="A2638" t="str">
            <v>O&amp;M</v>
          </cell>
          <cell r="B2638" t="str">
            <v>DiChiara, Paul</v>
          </cell>
          <cell r="C2638">
            <v>21905</v>
          </cell>
          <cell r="D2638" t="str">
            <v>21905</v>
          </cell>
          <cell r="E2638" t="str">
            <v>Meter Lab Watertown</v>
          </cell>
          <cell r="F2638" t="str">
            <v>Mat Mgmt-Trans</v>
          </cell>
          <cell r="G2638" t="str">
            <v>Meter Lab</v>
          </cell>
          <cell r="H2638" t="str">
            <v>120</v>
          </cell>
          <cell r="I2638" t="str">
            <v>TT</v>
          </cell>
          <cell r="J2638">
            <v>114023.79</v>
          </cell>
          <cell r="K2638">
            <v>69445.91</v>
          </cell>
          <cell r="M2638">
            <v>21714.92</v>
          </cell>
        </row>
        <row r="2639">
          <cell r="A2639" t="str">
            <v>O&amp;M</v>
          </cell>
          <cell r="B2639" t="str">
            <v>Weafer Jr,Robert J</v>
          </cell>
          <cell r="C2639">
            <v>23000</v>
          </cell>
          <cell r="D2639" t="str">
            <v>23000</v>
          </cell>
          <cell r="E2639" t="str">
            <v>D1 - Controller and Vice President</v>
          </cell>
          <cell r="F2639" t="str">
            <v>CFO</v>
          </cell>
          <cell r="G2639" t="str">
            <v>Controller and Vice President</v>
          </cell>
          <cell r="H2639" t="str">
            <v>120</v>
          </cell>
          <cell r="I2639" t="str">
            <v>BT</v>
          </cell>
          <cell r="J2639">
            <v>74828.98</v>
          </cell>
          <cell r="K2639">
            <v>32604.62</v>
          </cell>
          <cell r="M2639">
            <v>4263.97</v>
          </cell>
        </row>
        <row r="2640">
          <cell r="A2640" t="str">
            <v>O&amp;M</v>
          </cell>
          <cell r="B2640" t="str">
            <v>Weafer Jr,Robert J</v>
          </cell>
          <cell r="C2640">
            <v>23000</v>
          </cell>
          <cell r="D2640" t="str">
            <v>23000</v>
          </cell>
          <cell r="E2640" t="str">
            <v>D1 - Controller and Vice President</v>
          </cell>
          <cell r="F2640" t="str">
            <v>CFO</v>
          </cell>
          <cell r="G2640" t="str">
            <v>Controller and Vice President</v>
          </cell>
          <cell r="H2640" t="str">
            <v>120</v>
          </cell>
          <cell r="I2640" t="str">
            <v>IT</v>
          </cell>
          <cell r="J2640">
            <v>5298.01</v>
          </cell>
          <cell r="K2640">
            <v>6120.37</v>
          </cell>
          <cell r="L2640">
            <v>12.42</v>
          </cell>
          <cell r="M2640">
            <v>-3283292.77</v>
          </cell>
        </row>
        <row r="2641">
          <cell r="A2641" t="str">
            <v>O&amp;M</v>
          </cell>
          <cell r="B2641" t="str">
            <v>Weafer Jr,Robert J</v>
          </cell>
          <cell r="C2641">
            <v>23000</v>
          </cell>
          <cell r="D2641" t="str">
            <v>23000</v>
          </cell>
          <cell r="E2641" t="str">
            <v>D1 - Controller and Vice President</v>
          </cell>
          <cell r="F2641" t="str">
            <v>CFO</v>
          </cell>
          <cell r="G2641" t="str">
            <v>Controller and Vice President</v>
          </cell>
          <cell r="H2641" t="str">
            <v>120</v>
          </cell>
          <cell r="I2641" t="str">
            <v>LT</v>
          </cell>
          <cell r="J2641">
            <v>284815.75</v>
          </cell>
          <cell r="K2641">
            <v>100025.21</v>
          </cell>
          <cell r="L2641">
            <v>-5.73</v>
          </cell>
          <cell r="M2641">
            <v>618064.03</v>
          </cell>
        </row>
        <row r="2642">
          <cell r="A2642" t="str">
            <v>O&amp;M</v>
          </cell>
          <cell r="B2642" t="str">
            <v>Weafer Jr,Robert J</v>
          </cell>
          <cell r="C2642">
            <v>23000</v>
          </cell>
          <cell r="D2642" t="str">
            <v>23000</v>
          </cell>
          <cell r="E2642" t="str">
            <v>D1 - Controller and Vice President</v>
          </cell>
          <cell r="F2642" t="str">
            <v>CFO</v>
          </cell>
          <cell r="G2642" t="str">
            <v>Controller and Vice President</v>
          </cell>
          <cell r="H2642" t="str">
            <v>120</v>
          </cell>
          <cell r="I2642" t="str">
            <v>OT</v>
          </cell>
          <cell r="J2642">
            <v>9655.91</v>
          </cell>
          <cell r="K2642">
            <v>25387.95</v>
          </cell>
          <cell r="L2642">
            <v>384.55</v>
          </cell>
        </row>
        <row r="2643">
          <cell r="A2643" t="str">
            <v>O&amp;M</v>
          </cell>
          <cell r="B2643" t="str">
            <v>Weafer Jr,Robert J</v>
          </cell>
          <cell r="C2643">
            <v>23000</v>
          </cell>
          <cell r="D2643" t="str">
            <v>23000</v>
          </cell>
          <cell r="E2643" t="str">
            <v>D1 - Controller and Vice President</v>
          </cell>
          <cell r="F2643" t="str">
            <v>CFO</v>
          </cell>
          <cell r="G2643" t="str">
            <v>Controller and Vice President</v>
          </cell>
          <cell r="H2643" t="str">
            <v>120</v>
          </cell>
          <cell r="I2643" t="str">
            <v>TT</v>
          </cell>
          <cell r="J2643">
            <v>2009.14</v>
          </cell>
        </row>
        <row r="2644">
          <cell r="A2644" t="str">
            <v>O&amp;M</v>
          </cell>
          <cell r="B2644" t="str">
            <v>Weafer Jr,Robert J</v>
          </cell>
          <cell r="C2644">
            <v>23005</v>
          </cell>
          <cell r="D2644" t="str">
            <v>23005</v>
          </cell>
          <cell r="E2644" t="str">
            <v>4B - Taxes</v>
          </cell>
          <cell r="F2644" t="str">
            <v>CFO</v>
          </cell>
          <cell r="G2644" t="str">
            <v>Taxes</v>
          </cell>
          <cell r="H2644" t="str">
            <v>120</v>
          </cell>
          <cell r="I2644" t="str">
            <v>BT</v>
          </cell>
          <cell r="J2644">
            <v>74962.39</v>
          </cell>
          <cell r="K2644">
            <v>19554.810000000001</v>
          </cell>
        </row>
        <row r="2645">
          <cell r="A2645" t="str">
            <v>O&amp;M</v>
          </cell>
          <cell r="B2645" t="str">
            <v>Weafer Jr,Robert J</v>
          </cell>
          <cell r="C2645">
            <v>23005</v>
          </cell>
          <cell r="D2645" t="str">
            <v>23005</v>
          </cell>
          <cell r="E2645" t="str">
            <v>4B - Taxes</v>
          </cell>
          <cell r="F2645" t="str">
            <v>CFO</v>
          </cell>
          <cell r="G2645" t="str">
            <v>Taxes</v>
          </cell>
          <cell r="H2645" t="str">
            <v>120</v>
          </cell>
          <cell r="I2645" t="str">
            <v>IT</v>
          </cell>
          <cell r="J2645">
            <v>315083.14</v>
          </cell>
          <cell r="K2645">
            <v>2627.02</v>
          </cell>
          <cell r="L2645">
            <v>285</v>
          </cell>
          <cell r="M2645">
            <v>-2301277.1800000002</v>
          </cell>
        </row>
        <row r="2646">
          <cell r="A2646" t="str">
            <v>O&amp;M</v>
          </cell>
          <cell r="B2646" t="str">
            <v>Weafer Jr,Robert J</v>
          </cell>
          <cell r="C2646">
            <v>23005</v>
          </cell>
          <cell r="D2646" t="str">
            <v>23005</v>
          </cell>
          <cell r="E2646" t="str">
            <v>4B - Taxes</v>
          </cell>
          <cell r="F2646" t="str">
            <v>CFO</v>
          </cell>
          <cell r="G2646" t="str">
            <v>Taxes</v>
          </cell>
          <cell r="H2646" t="str">
            <v>120</v>
          </cell>
          <cell r="I2646" t="str">
            <v>LT</v>
          </cell>
          <cell r="J2646">
            <v>221209.03</v>
          </cell>
          <cell r="K2646">
            <v>55612.95</v>
          </cell>
          <cell r="M2646">
            <v>2493478.2799999998</v>
          </cell>
        </row>
        <row r="2647">
          <cell r="A2647" t="str">
            <v>O&amp;M</v>
          </cell>
          <cell r="B2647" t="str">
            <v>Weafer Jr,Robert J</v>
          </cell>
          <cell r="C2647">
            <v>23005</v>
          </cell>
          <cell r="D2647" t="str">
            <v>23005</v>
          </cell>
          <cell r="E2647" t="str">
            <v>4B - Taxes</v>
          </cell>
          <cell r="F2647" t="str">
            <v>CFO</v>
          </cell>
          <cell r="G2647" t="str">
            <v>Taxes</v>
          </cell>
          <cell r="H2647" t="str">
            <v>120</v>
          </cell>
          <cell r="I2647" t="str">
            <v>MT</v>
          </cell>
          <cell r="K2647">
            <v>12.25</v>
          </cell>
          <cell r="M2647">
            <v>138819.10999999999</v>
          </cell>
        </row>
        <row r="2648">
          <cell r="A2648" t="str">
            <v>O&amp;M</v>
          </cell>
          <cell r="B2648" t="str">
            <v>Weafer Jr,Robert J</v>
          </cell>
          <cell r="C2648">
            <v>23005</v>
          </cell>
          <cell r="D2648" t="str">
            <v>23005</v>
          </cell>
          <cell r="E2648" t="str">
            <v>4B - Taxes</v>
          </cell>
          <cell r="F2648" t="str">
            <v>CFO</v>
          </cell>
          <cell r="G2648" t="str">
            <v>Taxes</v>
          </cell>
          <cell r="H2648" t="str">
            <v>120</v>
          </cell>
          <cell r="I2648" t="str">
            <v>OT</v>
          </cell>
          <cell r="J2648">
            <v>21571.67</v>
          </cell>
          <cell r="K2648">
            <v>2181.59</v>
          </cell>
        </row>
        <row r="2649">
          <cell r="A2649" t="str">
            <v>O&amp;M</v>
          </cell>
          <cell r="B2649" t="str">
            <v>Weafer Jr,Robert J</v>
          </cell>
          <cell r="C2649">
            <v>23005</v>
          </cell>
          <cell r="D2649" t="str">
            <v>23005</v>
          </cell>
          <cell r="E2649" t="str">
            <v>4B - Taxes</v>
          </cell>
          <cell r="F2649" t="str">
            <v>CFO</v>
          </cell>
          <cell r="G2649" t="str">
            <v>Taxes</v>
          </cell>
          <cell r="H2649" t="str">
            <v>120</v>
          </cell>
          <cell r="I2649" t="str">
            <v>TT</v>
          </cell>
          <cell r="K2649">
            <v>208.78</v>
          </cell>
        </row>
        <row r="2650">
          <cell r="A2650" t="str">
            <v>O&amp;M</v>
          </cell>
          <cell r="B2650" t="str">
            <v>Lembo, Philip J</v>
          </cell>
          <cell r="C2650">
            <v>23010</v>
          </cell>
          <cell r="D2650" t="str">
            <v>23010</v>
          </cell>
          <cell r="E2650" t="str">
            <v>4C - Corporate Finance</v>
          </cell>
          <cell r="F2650" t="str">
            <v>CFO</v>
          </cell>
          <cell r="G2650" t="str">
            <v>Corporate Finance</v>
          </cell>
          <cell r="H2650" t="str">
            <v>120</v>
          </cell>
          <cell r="I2650" t="str">
            <v>BT</v>
          </cell>
          <cell r="J2650">
            <v>141724.94</v>
          </cell>
          <cell r="K2650">
            <v>66269.72</v>
          </cell>
          <cell r="L2650">
            <v>25583.279999999999</v>
          </cell>
          <cell r="M2650">
            <v>5354.3</v>
          </cell>
        </row>
        <row r="2651">
          <cell r="A2651" t="str">
            <v>O&amp;M</v>
          </cell>
          <cell r="B2651" t="str">
            <v>Lembo, Philip J</v>
          </cell>
          <cell r="C2651">
            <v>23010</v>
          </cell>
          <cell r="D2651" t="str">
            <v>23010</v>
          </cell>
          <cell r="E2651" t="str">
            <v>4C - Corporate Finance</v>
          </cell>
          <cell r="F2651" t="str">
            <v>CFO</v>
          </cell>
          <cell r="G2651" t="str">
            <v>Corporate Finance</v>
          </cell>
          <cell r="H2651" t="str">
            <v>120</v>
          </cell>
          <cell r="I2651" t="str">
            <v>IT</v>
          </cell>
          <cell r="J2651">
            <v>579259.18999999994</v>
          </cell>
          <cell r="K2651">
            <v>238177.28</v>
          </cell>
          <cell r="L2651">
            <v>32645.55</v>
          </cell>
          <cell r="M2651">
            <v>-189608.42</v>
          </cell>
        </row>
        <row r="2652">
          <cell r="A2652" t="str">
            <v>O&amp;M</v>
          </cell>
          <cell r="B2652" t="str">
            <v>Lembo, Philip J</v>
          </cell>
          <cell r="C2652">
            <v>23010</v>
          </cell>
          <cell r="D2652" t="str">
            <v>23010</v>
          </cell>
          <cell r="E2652" t="str">
            <v>4C - Corporate Finance</v>
          </cell>
          <cell r="F2652" t="str">
            <v>CFO</v>
          </cell>
          <cell r="G2652" t="str">
            <v>Corporate Finance</v>
          </cell>
          <cell r="H2652" t="str">
            <v>120</v>
          </cell>
          <cell r="I2652" t="str">
            <v>LT</v>
          </cell>
          <cell r="J2652">
            <v>447220.21</v>
          </cell>
          <cell r="K2652">
            <v>212700.67</v>
          </cell>
          <cell r="L2652">
            <v>78466</v>
          </cell>
          <cell r="M2652">
            <v>379657.72</v>
          </cell>
        </row>
        <row r="2653">
          <cell r="A2653" t="str">
            <v>O&amp;M</v>
          </cell>
          <cell r="B2653" t="str">
            <v>Lembo, Philip J</v>
          </cell>
          <cell r="C2653">
            <v>23010</v>
          </cell>
          <cell r="D2653" t="str">
            <v>23010</v>
          </cell>
          <cell r="E2653" t="str">
            <v>4C - Corporate Finance</v>
          </cell>
          <cell r="F2653" t="str">
            <v>CFO</v>
          </cell>
          <cell r="G2653" t="str">
            <v>Corporate Finance</v>
          </cell>
          <cell r="H2653" t="str">
            <v>120</v>
          </cell>
          <cell r="I2653" t="str">
            <v>MT</v>
          </cell>
          <cell r="J2653">
            <v>344.82</v>
          </cell>
          <cell r="K2653">
            <v>510.01</v>
          </cell>
          <cell r="M2653">
            <v>-286874.44</v>
          </cell>
        </row>
        <row r="2654">
          <cell r="A2654" t="str">
            <v>O&amp;M</v>
          </cell>
          <cell r="B2654" t="str">
            <v>Lembo, Philip J</v>
          </cell>
          <cell r="C2654">
            <v>23010</v>
          </cell>
          <cell r="D2654" t="str">
            <v>23010</v>
          </cell>
          <cell r="E2654" t="str">
            <v>4C - Corporate Finance</v>
          </cell>
          <cell r="F2654" t="str">
            <v>CFO</v>
          </cell>
          <cell r="G2654" t="str">
            <v>Corporate Finance</v>
          </cell>
          <cell r="H2654" t="str">
            <v>120</v>
          </cell>
          <cell r="I2654" t="str">
            <v>OT</v>
          </cell>
          <cell r="J2654">
            <v>22202.75</v>
          </cell>
          <cell r="K2654">
            <v>21154.98</v>
          </cell>
          <cell r="L2654">
            <v>-69855.81</v>
          </cell>
        </row>
        <row r="2655">
          <cell r="A2655" t="str">
            <v>O&amp;M</v>
          </cell>
          <cell r="B2655" t="str">
            <v>Lembo, Philip J</v>
          </cell>
          <cell r="C2655">
            <v>23010</v>
          </cell>
          <cell r="D2655" t="str">
            <v>23010</v>
          </cell>
          <cell r="E2655" t="str">
            <v>4C - Corporate Finance</v>
          </cell>
          <cell r="F2655" t="str">
            <v>CFO</v>
          </cell>
          <cell r="G2655" t="str">
            <v>Corporate Finance</v>
          </cell>
          <cell r="H2655" t="str">
            <v>120</v>
          </cell>
          <cell r="I2655" t="str">
            <v>TT</v>
          </cell>
          <cell r="J2655">
            <v>40260.22</v>
          </cell>
          <cell r="K2655">
            <v>9339.19</v>
          </cell>
        </row>
        <row r="2656">
          <cell r="A2656" t="str">
            <v>O&amp;M</v>
          </cell>
          <cell r="B2656" t="str">
            <v>Weafer Jr,Robert J</v>
          </cell>
          <cell r="C2656">
            <v>23015</v>
          </cell>
          <cell r="D2656" t="str">
            <v>23015</v>
          </cell>
          <cell r="E2656" t="str">
            <v>4T - Payroll</v>
          </cell>
          <cell r="F2656" t="str">
            <v>CFO</v>
          </cell>
          <cell r="G2656" t="str">
            <v>Payroll</v>
          </cell>
          <cell r="H2656" t="str">
            <v>120</v>
          </cell>
          <cell r="I2656" t="str">
            <v>BT</v>
          </cell>
          <cell r="J2656">
            <v>84270.11</v>
          </cell>
          <cell r="K2656">
            <v>6483.66</v>
          </cell>
          <cell r="L2656">
            <v>3809.85</v>
          </cell>
          <cell r="M2656">
            <v>-16410.61</v>
          </cell>
        </row>
        <row r="2657">
          <cell r="A2657" t="str">
            <v>O&amp;M</v>
          </cell>
          <cell r="B2657" t="str">
            <v>Weafer Jr,Robert J</v>
          </cell>
          <cell r="C2657">
            <v>23015</v>
          </cell>
          <cell r="D2657" t="str">
            <v>23015</v>
          </cell>
          <cell r="E2657" t="str">
            <v>4T - Payroll</v>
          </cell>
          <cell r="F2657" t="str">
            <v>CFO</v>
          </cell>
          <cell r="G2657" t="str">
            <v>Payroll</v>
          </cell>
          <cell r="H2657" t="str">
            <v>120</v>
          </cell>
          <cell r="I2657" t="str">
            <v>IT</v>
          </cell>
          <cell r="J2657">
            <v>88946.880000000005</v>
          </cell>
          <cell r="K2657">
            <v>194063.93</v>
          </cell>
          <cell r="L2657">
            <v>9761.75</v>
          </cell>
        </row>
        <row r="2658">
          <cell r="A2658" t="str">
            <v>O&amp;M</v>
          </cell>
          <cell r="B2658" t="str">
            <v>Weafer Jr,Robert J</v>
          </cell>
          <cell r="C2658">
            <v>23015</v>
          </cell>
          <cell r="D2658" t="str">
            <v>23015</v>
          </cell>
          <cell r="E2658" t="str">
            <v>4T - Payroll</v>
          </cell>
          <cell r="F2658" t="str">
            <v>CFO</v>
          </cell>
          <cell r="G2658" t="str">
            <v>Payroll</v>
          </cell>
          <cell r="H2658" t="str">
            <v>120</v>
          </cell>
          <cell r="I2658" t="str">
            <v>LT</v>
          </cell>
          <cell r="J2658">
            <v>277015.55</v>
          </cell>
          <cell r="K2658">
            <v>19734.54</v>
          </cell>
          <cell r="L2658">
            <v>10687.68</v>
          </cell>
          <cell r="M2658">
            <v>1016976.17</v>
          </cell>
        </row>
        <row r="2659">
          <cell r="A2659" t="str">
            <v>O&amp;M</v>
          </cell>
          <cell r="B2659" t="str">
            <v>Weafer Jr,Robert J</v>
          </cell>
          <cell r="C2659">
            <v>23015</v>
          </cell>
          <cell r="D2659" t="str">
            <v>23015</v>
          </cell>
          <cell r="E2659" t="str">
            <v>4T - Payroll</v>
          </cell>
          <cell r="F2659" t="str">
            <v>CFO</v>
          </cell>
          <cell r="G2659" t="str">
            <v>Payroll</v>
          </cell>
          <cell r="H2659" t="str">
            <v>120</v>
          </cell>
          <cell r="I2659" t="str">
            <v>MT</v>
          </cell>
          <cell r="J2659">
            <v>3954.71</v>
          </cell>
          <cell r="K2659">
            <v>11697.48</v>
          </cell>
          <cell r="L2659">
            <v>3752.1</v>
          </cell>
          <cell r="M2659">
            <v>45200.67</v>
          </cell>
        </row>
        <row r="2660">
          <cell r="A2660" t="str">
            <v>O&amp;M</v>
          </cell>
          <cell r="B2660" t="str">
            <v>Weafer Jr,Robert J</v>
          </cell>
          <cell r="C2660">
            <v>23015</v>
          </cell>
          <cell r="D2660" t="str">
            <v>23015</v>
          </cell>
          <cell r="E2660" t="str">
            <v>4T - Payroll</v>
          </cell>
          <cell r="F2660" t="str">
            <v>CFO</v>
          </cell>
          <cell r="G2660" t="str">
            <v>Payroll</v>
          </cell>
          <cell r="H2660" t="str">
            <v>120</v>
          </cell>
          <cell r="I2660" t="str">
            <v>OT</v>
          </cell>
          <cell r="J2660">
            <v>16630.669999999998</v>
          </cell>
          <cell r="K2660">
            <v>3592.47</v>
          </cell>
          <cell r="M2660">
            <v>1469.28</v>
          </cell>
        </row>
        <row r="2661">
          <cell r="A2661" t="str">
            <v>O&amp;M</v>
          </cell>
          <cell r="B2661" t="str">
            <v>Weafer Jr,Robert J</v>
          </cell>
          <cell r="C2661">
            <v>23015</v>
          </cell>
          <cell r="D2661" t="str">
            <v>23015</v>
          </cell>
          <cell r="E2661" t="str">
            <v>4T - Payroll</v>
          </cell>
          <cell r="F2661" t="str">
            <v>CFO</v>
          </cell>
          <cell r="G2661" t="str">
            <v>Payroll</v>
          </cell>
          <cell r="H2661" t="str">
            <v>120</v>
          </cell>
          <cell r="I2661" t="str">
            <v>TT</v>
          </cell>
          <cell r="J2661">
            <v>20591.349999999999</v>
          </cell>
          <cell r="K2661">
            <v>11943.41</v>
          </cell>
          <cell r="L2661">
            <v>0</v>
          </cell>
        </row>
        <row r="2662">
          <cell r="A2662" t="str">
            <v>O&amp;M</v>
          </cell>
          <cell r="B2662" t="str">
            <v>Weafer Jr,Robert J</v>
          </cell>
          <cell r="C2662">
            <v>23020</v>
          </cell>
          <cell r="D2662" t="str">
            <v>23020</v>
          </cell>
          <cell r="E2662" t="str">
            <v>4D - Financial Systems</v>
          </cell>
          <cell r="F2662" t="str">
            <v>CFO</v>
          </cell>
          <cell r="G2662" t="str">
            <v>Financial Systems</v>
          </cell>
          <cell r="H2662" t="str">
            <v>120</v>
          </cell>
          <cell r="I2662" t="str">
            <v>BT</v>
          </cell>
          <cell r="J2662">
            <v>35014.75</v>
          </cell>
          <cell r="K2662">
            <v>595.54999999999995</v>
          </cell>
          <cell r="M2662">
            <v>300000</v>
          </cell>
        </row>
        <row r="2663">
          <cell r="A2663" t="str">
            <v>O&amp;M</v>
          </cell>
          <cell r="B2663" t="str">
            <v>Weafer Jr,Robert J</v>
          </cell>
          <cell r="C2663">
            <v>23020</v>
          </cell>
          <cell r="D2663" t="str">
            <v>23020</v>
          </cell>
          <cell r="E2663" t="str">
            <v>4D - Financial Systems</v>
          </cell>
          <cell r="F2663" t="str">
            <v>CFO</v>
          </cell>
          <cell r="G2663" t="str">
            <v>Financial Systems</v>
          </cell>
          <cell r="H2663" t="str">
            <v>120</v>
          </cell>
          <cell r="I2663" t="str">
            <v>IT</v>
          </cell>
          <cell r="J2663">
            <v>5168.8599999999997</v>
          </cell>
          <cell r="K2663">
            <v>435.62</v>
          </cell>
          <cell r="M2663">
            <v>4274.49</v>
          </cell>
        </row>
        <row r="2664">
          <cell r="A2664" t="str">
            <v>O&amp;M</v>
          </cell>
          <cell r="B2664" t="str">
            <v>Weafer Jr,Robert J</v>
          </cell>
          <cell r="C2664">
            <v>23020</v>
          </cell>
          <cell r="D2664" t="str">
            <v>23020</v>
          </cell>
          <cell r="E2664" t="str">
            <v>4D - Financial Systems</v>
          </cell>
          <cell r="F2664" t="str">
            <v>CFO</v>
          </cell>
          <cell r="G2664" t="str">
            <v>Financial Systems</v>
          </cell>
          <cell r="H2664" t="str">
            <v>120</v>
          </cell>
          <cell r="I2664" t="str">
            <v>LT</v>
          </cell>
          <cell r="J2664">
            <v>110835.96</v>
          </cell>
          <cell r="K2664">
            <v>3363.36</v>
          </cell>
          <cell r="M2664">
            <v>591866.98</v>
          </cell>
        </row>
        <row r="2665">
          <cell r="A2665" t="str">
            <v>O&amp;M</v>
          </cell>
          <cell r="B2665" t="str">
            <v>Weafer Jr,Robert J</v>
          </cell>
          <cell r="C2665">
            <v>23020</v>
          </cell>
          <cell r="D2665" t="str">
            <v>23020</v>
          </cell>
          <cell r="E2665" t="str">
            <v>4D - Financial Systems</v>
          </cell>
          <cell r="F2665" t="str">
            <v>CFO</v>
          </cell>
          <cell r="G2665" t="str">
            <v>Financial Systems</v>
          </cell>
          <cell r="H2665" t="str">
            <v>120</v>
          </cell>
          <cell r="I2665" t="str">
            <v>OT</v>
          </cell>
          <cell r="J2665">
            <v>5318.64</v>
          </cell>
          <cell r="K2665">
            <v>542.51</v>
          </cell>
          <cell r="M2665">
            <v>49001.71</v>
          </cell>
        </row>
        <row r="2666">
          <cell r="A2666" t="str">
            <v>O&amp;M</v>
          </cell>
          <cell r="B2666" t="str">
            <v>Weafer Jr,Robert J</v>
          </cell>
          <cell r="C2666">
            <v>23020</v>
          </cell>
          <cell r="D2666" t="str">
            <v>23020</v>
          </cell>
          <cell r="E2666" t="str">
            <v>4D - Financial Systems</v>
          </cell>
          <cell r="F2666" t="str">
            <v>CFO</v>
          </cell>
          <cell r="G2666" t="str">
            <v>Financial Systems</v>
          </cell>
          <cell r="H2666" t="str">
            <v>120</v>
          </cell>
          <cell r="I2666" t="str">
            <v>TT</v>
          </cell>
          <cell r="J2666">
            <v>0</v>
          </cell>
        </row>
        <row r="2667">
          <cell r="A2667" t="str">
            <v>O&amp;M</v>
          </cell>
          <cell r="B2667" t="str">
            <v>Anastasia, Donald</v>
          </cell>
          <cell r="C2667">
            <v>23025</v>
          </cell>
          <cell r="D2667" t="str">
            <v>23025</v>
          </cell>
          <cell r="E2667" t="str">
            <v>L1 - OFFICE SERVICES DEPT</v>
          </cell>
          <cell r="F2667" t="str">
            <v>CFO</v>
          </cell>
          <cell r="G2667" t="str">
            <v>Old Records Mgmt</v>
          </cell>
          <cell r="H2667" t="str">
            <v>120</v>
          </cell>
          <cell r="I2667" t="str">
            <v>BT</v>
          </cell>
          <cell r="J2667">
            <v>27711.22</v>
          </cell>
          <cell r="K2667">
            <v>15788.91</v>
          </cell>
          <cell r="M2667">
            <v>2265.96</v>
          </cell>
        </row>
        <row r="2668">
          <cell r="A2668" t="str">
            <v>O&amp;M</v>
          </cell>
          <cell r="B2668" t="str">
            <v>Anastasia, Donald</v>
          </cell>
          <cell r="C2668">
            <v>23025</v>
          </cell>
          <cell r="D2668" t="str">
            <v>23025</v>
          </cell>
          <cell r="E2668" t="str">
            <v>L1 - OFFICE SERVICES DEPT</v>
          </cell>
          <cell r="F2668" t="str">
            <v>CFO</v>
          </cell>
          <cell r="G2668" t="str">
            <v>Old Records Mgmt</v>
          </cell>
          <cell r="H2668" t="str">
            <v>120</v>
          </cell>
          <cell r="I2668" t="str">
            <v>IT</v>
          </cell>
          <cell r="J2668">
            <v>40799.49</v>
          </cell>
          <cell r="K2668">
            <v>737.74</v>
          </cell>
        </row>
        <row r="2669">
          <cell r="A2669" t="str">
            <v>O&amp;M</v>
          </cell>
          <cell r="B2669" t="str">
            <v>Anastasia, Donald</v>
          </cell>
          <cell r="C2669">
            <v>23025</v>
          </cell>
          <cell r="D2669" t="str">
            <v>23025</v>
          </cell>
          <cell r="E2669" t="str">
            <v>Old Records Mgmt</v>
          </cell>
          <cell r="F2669" t="str">
            <v>CFO</v>
          </cell>
          <cell r="G2669" t="str">
            <v>Old Records Mgmt</v>
          </cell>
          <cell r="H2669" t="str">
            <v>120</v>
          </cell>
          <cell r="I2669" t="str">
            <v>IT</v>
          </cell>
          <cell r="L2669">
            <v>0</v>
          </cell>
        </row>
        <row r="2670">
          <cell r="A2670" t="str">
            <v>O&amp;M</v>
          </cell>
          <cell r="B2670" t="str">
            <v>Anastasia, Donald</v>
          </cell>
          <cell r="C2670">
            <v>23025</v>
          </cell>
          <cell r="D2670" t="str">
            <v>23025</v>
          </cell>
          <cell r="E2670" t="str">
            <v>L1 - OFFICE SERVICES DEPT</v>
          </cell>
          <cell r="F2670" t="str">
            <v>CFO</v>
          </cell>
          <cell r="G2670" t="str">
            <v>Old Records Mgmt</v>
          </cell>
          <cell r="H2670" t="str">
            <v>120</v>
          </cell>
          <cell r="I2670" t="str">
            <v>LT</v>
          </cell>
          <cell r="J2670">
            <v>110941.2</v>
          </cell>
          <cell r="K2670">
            <v>44523.41</v>
          </cell>
        </row>
        <row r="2671">
          <cell r="A2671" t="str">
            <v>O&amp;M</v>
          </cell>
          <cell r="B2671" t="str">
            <v>Anastasia, Donald</v>
          </cell>
          <cell r="C2671">
            <v>23025</v>
          </cell>
          <cell r="D2671" t="str">
            <v>23025</v>
          </cell>
          <cell r="E2671" t="str">
            <v>Old Records Mgmt</v>
          </cell>
          <cell r="F2671" t="str">
            <v>CFO</v>
          </cell>
          <cell r="G2671" t="str">
            <v>Old Records Mgmt</v>
          </cell>
          <cell r="H2671" t="str">
            <v>120</v>
          </cell>
          <cell r="I2671" t="str">
            <v>LT</v>
          </cell>
          <cell r="L2671">
            <v>173.6</v>
          </cell>
        </row>
        <row r="2672">
          <cell r="A2672" t="str">
            <v>O&amp;M</v>
          </cell>
          <cell r="B2672" t="str">
            <v>Anastasia, Donald</v>
          </cell>
          <cell r="C2672">
            <v>23025</v>
          </cell>
          <cell r="D2672" t="str">
            <v>23025</v>
          </cell>
          <cell r="E2672" t="str">
            <v>L1 - OFFICE SERVICES DEPT</v>
          </cell>
          <cell r="F2672" t="str">
            <v>CFO</v>
          </cell>
          <cell r="G2672" t="str">
            <v>Old Records Mgmt</v>
          </cell>
          <cell r="H2672" t="str">
            <v>120</v>
          </cell>
          <cell r="I2672" t="str">
            <v>OT</v>
          </cell>
          <cell r="J2672">
            <v>33097.57</v>
          </cell>
          <cell r="M2672">
            <v>1959.92</v>
          </cell>
        </row>
        <row r="2673">
          <cell r="A2673" t="str">
            <v>O&amp;M</v>
          </cell>
          <cell r="B2673" t="str">
            <v>Anastasia, Donald</v>
          </cell>
          <cell r="C2673">
            <v>23025</v>
          </cell>
          <cell r="D2673" t="str">
            <v>23025</v>
          </cell>
          <cell r="E2673" t="str">
            <v>L1 - OFFICE SERVICES DEPT</v>
          </cell>
          <cell r="F2673" t="str">
            <v>CFO</v>
          </cell>
          <cell r="G2673" t="str">
            <v>Old Records Mgmt</v>
          </cell>
          <cell r="H2673" t="str">
            <v>120</v>
          </cell>
          <cell r="I2673" t="str">
            <v>TT</v>
          </cell>
          <cell r="J2673">
            <v>8775.19</v>
          </cell>
          <cell r="K2673">
            <v>6081.7</v>
          </cell>
        </row>
        <row r="2674">
          <cell r="A2674" t="str">
            <v>O&amp;M</v>
          </cell>
          <cell r="B2674" t="str">
            <v>Anastasia, Donald</v>
          </cell>
          <cell r="C2674">
            <v>23025</v>
          </cell>
          <cell r="D2674" t="str">
            <v>23025</v>
          </cell>
          <cell r="E2674" t="str">
            <v>Old Records Mgmt</v>
          </cell>
          <cell r="F2674" t="str">
            <v>CFO</v>
          </cell>
          <cell r="G2674" t="str">
            <v>Old Records Mgmt</v>
          </cell>
          <cell r="H2674" t="str">
            <v>120</v>
          </cell>
          <cell r="I2674" t="str">
            <v>TT</v>
          </cell>
          <cell r="L2674">
            <v>-173.6</v>
          </cell>
          <cell r="M2674">
            <v>-191950.75</v>
          </cell>
        </row>
        <row r="2675">
          <cell r="A2675" t="str">
            <v>O&amp;M</v>
          </cell>
          <cell r="B2675" t="str">
            <v>Weafer Jr,Robert J</v>
          </cell>
          <cell r="C2675">
            <v>23030</v>
          </cell>
          <cell r="D2675" t="str">
            <v>23030</v>
          </cell>
          <cell r="E2675" t="str">
            <v>4W - ACCOUNTS PAYABLE</v>
          </cell>
          <cell r="F2675" t="str">
            <v>CFO</v>
          </cell>
          <cell r="G2675" t="str">
            <v>OLD Accounts Payable</v>
          </cell>
          <cell r="H2675" t="str">
            <v>120</v>
          </cell>
          <cell r="I2675" t="str">
            <v>BT</v>
          </cell>
          <cell r="J2675">
            <v>180.64</v>
          </cell>
          <cell r="K2675">
            <v>101.21</v>
          </cell>
          <cell r="M2675">
            <v>1</v>
          </cell>
        </row>
        <row r="2676">
          <cell r="A2676" t="str">
            <v>O&amp;M</v>
          </cell>
          <cell r="B2676" t="str">
            <v>Weafer Jr,Robert J</v>
          </cell>
          <cell r="C2676">
            <v>23030</v>
          </cell>
          <cell r="D2676" t="str">
            <v>23030</v>
          </cell>
          <cell r="E2676" t="str">
            <v>4W - ACCOUNTS PAYABLE</v>
          </cell>
          <cell r="F2676" t="str">
            <v>CFO</v>
          </cell>
          <cell r="G2676" t="str">
            <v>OLD Accounts Payable</v>
          </cell>
          <cell r="H2676" t="str">
            <v>120</v>
          </cell>
          <cell r="I2676" t="str">
            <v>IT</v>
          </cell>
          <cell r="J2676">
            <v>2160</v>
          </cell>
          <cell r="K2676">
            <v>5242.2</v>
          </cell>
        </row>
        <row r="2677">
          <cell r="A2677" t="str">
            <v>O&amp;M</v>
          </cell>
          <cell r="B2677" t="str">
            <v>Weafer Jr,Robert J</v>
          </cell>
          <cell r="C2677">
            <v>23030</v>
          </cell>
          <cell r="D2677" t="str">
            <v>23030</v>
          </cell>
          <cell r="E2677" t="str">
            <v>OLD Accounts Payable</v>
          </cell>
          <cell r="F2677" t="str">
            <v>CFO</v>
          </cell>
          <cell r="G2677" t="str">
            <v>OLD Accounts Payable</v>
          </cell>
          <cell r="H2677" t="str">
            <v>120</v>
          </cell>
          <cell r="I2677" t="str">
            <v>IT</v>
          </cell>
          <cell r="L2677">
            <v>2248.9</v>
          </cell>
        </row>
        <row r="2678">
          <cell r="A2678" t="str">
            <v>O&amp;M</v>
          </cell>
          <cell r="B2678" t="str">
            <v>Weafer Jr,Robert J</v>
          </cell>
          <cell r="C2678">
            <v>23030</v>
          </cell>
          <cell r="D2678" t="str">
            <v>23030</v>
          </cell>
          <cell r="E2678" t="str">
            <v>4W - ACCOUNTS PAYABLE</v>
          </cell>
          <cell r="F2678" t="str">
            <v>CFO</v>
          </cell>
          <cell r="G2678" t="str">
            <v>OLD Accounts Payable</v>
          </cell>
          <cell r="H2678" t="str">
            <v>120</v>
          </cell>
          <cell r="I2678" t="str">
            <v>LT</v>
          </cell>
          <cell r="J2678">
            <v>1622.96</v>
          </cell>
          <cell r="K2678">
            <v>6506.49</v>
          </cell>
        </row>
        <row r="2679">
          <cell r="A2679" t="str">
            <v>O&amp;M</v>
          </cell>
          <cell r="B2679" t="str">
            <v>Weafer Jr,Robert J</v>
          </cell>
          <cell r="C2679">
            <v>23030</v>
          </cell>
          <cell r="D2679" t="str">
            <v>23030</v>
          </cell>
          <cell r="E2679" t="str">
            <v>4W - ACCOUNTS PAYABLE</v>
          </cell>
          <cell r="F2679" t="str">
            <v>CFO</v>
          </cell>
          <cell r="G2679" t="str">
            <v>OLD Accounts Payable</v>
          </cell>
          <cell r="H2679" t="str">
            <v>120</v>
          </cell>
          <cell r="I2679" t="str">
            <v>MT</v>
          </cell>
          <cell r="J2679">
            <v>511.54</v>
          </cell>
          <cell r="K2679">
            <v>3273.06</v>
          </cell>
          <cell r="M2679">
            <v>4466.99</v>
          </cell>
        </row>
        <row r="2680">
          <cell r="A2680" t="str">
            <v>O&amp;M</v>
          </cell>
          <cell r="B2680" t="str">
            <v>Weafer Jr,Robert J</v>
          </cell>
          <cell r="C2680">
            <v>23030</v>
          </cell>
          <cell r="D2680" t="str">
            <v>23030</v>
          </cell>
          <cell r="E2680" t="str">
            <v>OLD Accounts Payable</v>
          </cell>
          <cell r="F2680" t="str">
            <v>CFO</v>
          </cell>
          <cell r="G2680" t="str">
            <v>OLD Accounts Payable</v>
          </cell>
          <cell r="H2680" t="str">
            <v>120</v>
          </cell>
          <cell r="I2680" t="str">
            <v>MT</v>
          </cell>
          <cell r="L2680">
            <v>1046</v>
          </cell>
        </row>
        <row r="2681">
          <cell r="A2681" t="str">
            <v>O&amp;M</v>
          </cell>
          <cell r="B2681" t="str">
            <v>Weafer Jr,Robert J</v>
          </cell>
          <cell r="C2681">
            <v>23030</v>
          </cell>
          <cell r="D2681" t="str">
            <v>23030</v>
          </cell>
          <cell r="E2681" t="str">
            <v>4W - ACCOUNTS PAYABLE</v>
          </cell>
          <cell r="F2681" t="str">
            <v>CFO</v>
          </cell>
          <cell r="G2681" t="str">
            <v>OLD Accounts Payable</v>
          </cell>
          <cell r="H2681" t="str">
            <v>120</v>
          </cell>
          <cell r="I2681" t="str">
            <v>OT</v>
          </cell>
          <cell r="K2681">
            <v>19023.23</v>
          </cell>
          <cell r="M2681">
            <v>10365.09</v>
          </cell>
        </row>
        <row r="2682">
          <cell r="A2682" t="str">
            <v>O&amp;M</v>
          </cell>
          <cell r="B2682" t="str">
            <v>Weafer Jr,Robert J</v>
          </cell>
          <cell r="C2682">
            <v>23030</v>
          </cell>
          <cell r="D2682" t="str">
            <v>23030</v>
          </cell>
          <cell r="E2682" t="str">
            <v>4W - ACCOUNTS PAYABLE</v>
          </cell>
          <cell r="F2682" t="str">
            <v>CFO</v>
          </cell>
          <cell r="G2682" t="str">
            <v>OLD Accounts Payable</v>
          </cell>
          <cell r="H2682" t="str">
            <v>120</v>
          </cell>
          <cell r="I2682" t="str">
            <v>TT</v>
          </cell>
          <cell r="J2682">
            <v>0</v>
          </cell>
          <cell r="K2682">
            <v>209.84</v>
          </cell>
        </row>
        <row r="2683">
          <cell r="A2683" t="str">
            <v>O&amp;M</v>
          </cell>
          <cell r="B2683" t="str">
            <v>Weafer Jr,Robert J</v>
          </cell>
          <cell r="C2683">
            <v>23035</v>
          </cell>
          <cell r="D2683" t="str">
            <v>23035</v>
          </cell>
          <cell r="E2683" t="str">
            <v>L2 - Accounting</v>
          </cell>
          <cell r="F2683" t="str">
            <v>CFO</v>
          </cell>
          <cell r="G2683" t="str">
            <v>Accounting</v>
          </cell>
          <cell r="H2683" t="str">
            <v>120</v>
          </cell>
          <cell r="I2683" t="str">
            <v>BT</v>
          </cell>
          <cell r="J2683">
            <v>222722.16</v>
          </cell>
          <cell r="K2683">
            <v>23880.959999999999</v>
          </cell>
          <cell r="M2683">
            <v>383680.15</v>
          </cell>
        </row>
        <row r="2684">
          <cell r="A2684" t="str">
            <v>O&amp;M</v>
          </cell>
          <cell r="B2684" t="str">
            <v>Weafer Jr,Robert J</v>
          </cell>
          <cell r="C2684">
            <v>23035</v>
          </cell>
          <cell r="D2684" t="str">
            <v>23035</v>
          </cell>
          <cell r="E2684" t="str">
            <v>L2 - Accounting</v>
          </cell>
          <cell r="F2684" t="str">
            <v>CFO</v>
          </cell>
          <cell r="G2684" t="str">
            <v>Accounting</v>
          </cell>
          <cell r="H2684" t="str">
            <v>120</v>
          </cell>
          <cell r="I2684" t="str">
            <v>IT</v>
          </cell>
          <cell r="J2684">
            <v>303462.38</v>
          </cell>
          <cell r="K2684">
            <v>39025.47</v>
          </cell>
          <cell r="L2684">
            <v>655.81</v>
          </cell>
          <cell r="M2684">
            <v>7780</v>
          </cell>
        </row>
        <row r="2685">
          <cell r="A2685" t="str">
            <v>O&amp;M</v>
          </cell>
          <cell r="B2685" t="str">
            <v>Weafer Jr,Robert J</v>
          </cell>
          <cell r="C2685">
            <v>23035</v>
          </cell>
          <cell r="D2685" t="str">
            <v>23035</v>
          </cell>
          <cell r="E2685" t="str">
            <v>L2 - Accounting</v>
          </cell>
          <cell r="F2685" t="str">
            <v>CFO</v>
          </cell>
          <cell r="G2685" t="str">
            <v>Accounting</v>
          </cell>
          <cell r="H2685" t="str">
            <v>120</v>
          </cell>
          <cell r="I2685" t="str">
            <v>LT</v>
          </cell>
          <cell r="J2685">
            <v>645551.6</v>
          </cell>
          <cell r="K2685">
            <v>49000.79</v>
          </cell>
        </row>
        <row r="2686">
          <cell r="A2686" t="str">
            <v>O&amp;M</v>
          </cell>
          <cell r="B2686" t="str">
            <v>Weafer Jr,Robert J</v>
          </cell>
          <cell r="C2686">
            <v>23035</v>
          </cell>
          <cell r="D2686" t="str">
            <v>23035</v>
          </cell>
          <cell r="E2686" t="str">
            <v>L2 - Accounting</v>
          </cell>
          <cell r="F2686" t="str">
            <v>CFO</v>
          </cell>
          <cell r="G2686" t="str">
            <v>Accounting</v>
          </cell>
          <cell r="H2686" t="str">
            <v>120</v>
          </cell>
          <cell r="I2686" t="str">
            <v>MT</v>
          </cell>
          <cell r="K2686">
            <v>12.25</v>
          </cell>
        </row>
        <row r="2687">
          <cell r="A2687" t="str">
            <v>O&amp;M</v>
          </cell>
          <cell r="B2687" t="str">
            <v>Weafer Jr,Robert J</v>
          </cell>
          <cell r="C2687">
            <v>23035</v>
          </cell>
          <cell r="D2687" t="str">
            <v>23035</v>
          </cell>
          <cell r="E2687" t="str">
            <v>L2 - Accounting</v>
          </cell>
          <cell r="F2687" t="str">
            <v>CFO</v>
          </cell>
          <cell r="G2687" t="str">
            <v>Accounting</v>
          </cell>
          <cell r="H2687" t="str">
            <v>120</v>
          </cell>
          <cell r="I2687" t="str">
            <v>OT</v>
          </cell>
          <cell r="J2687">
            <v>3564.15</v>
          </cell>
          <cell r="K2687">
            <v>38739.040000000001</v>
          </cell>
          <cell r="L2687">
            <v>16612.509999999998</v>
          </cell>
          <cell r="M2687">
            <v>111989.94</v>
          </cell>
        </row>
        <row r="2688">
          <cell r="A2688" t="str">
            <v>O&amp;M</v>
          </cell>
          <cell r="B2688" t="str">
            <v>Weafer Jr,Robert J</v>
          </cell>
          <cell r="C2688">
            <v>23035</v>
          </cell>
          <cell r="D2688" t="str">
            <v>23035</v>
          </cell>
          <cell r="E2688" t="str">
            <v>L2 - Accounting</v>
          </cell>
          <cell r="F2688" t="str">
            <v>CFO</v>
          </cell>
          <cell r="G2688" t="str">
            <v>Accounting</v>
          </cell>
          <cell r="H2688" t="str">
            <v>120</v>
          </cell>
          <cell r="I2688" t="str">
            <v>TT</v>
          </cell>
          <cell r="J2688">
            <v>4417.82</v>
          </cell>
          <cell r="K2688">
            <v>6592.72</v>
          </cell>
        </row>
        <row r="2689">
          <cell r="A2689" t="str">
            <v>O&amp;M</v>
          </cell>
          <cell r="B2689" t="str">
            <v>Weafer Jr,Robert J</v>
          </cell>
          <cell r="C2689">
            <v>23040</v>
          </cell>
          <cell r="D2689" t="str">
            <v>23040</v>
          </cell>
          <cell r="E2689" t="str">
            <v>4S - Accounting &amp; Analysis</v>
          </cell>
          <cell r="F2689" t="str">
            <v>CFO</v>
          </cell>
          <cell r="G2689" t="str">
            <v>Accounting &amp; Analysis</v>
          </cell>
          <cell r="H2689" t="str">
            <v>120</v>
          </cell>
          <cell r="I2689" t="str">
            <v>BT</v>
          </cell>
          <cell r="L2689">
            <v>8292.6</v>
          </cell>
          <cell r="M2689">
            <v>57.3</v>
          </cell>
        </row>
        <row r="2690">
          <cell r="A2690" t="str">
            <v>O&amp;M</v>
          </cell>
          <cell r="B2690" t="str">
            <v>Weafer Jr,Robert J</v>
          </cell>
          <cell r="C2690">
            <v>23040</v>
          </cell>
          <cell r="D2690" t="str">
            <v>23040</v>
          </cell>
          <cell r="E2690" t="str">
            <v>4S - ACCOUNTING AND ANALYSIS</v>
          </cell>
          <cell r="F2690" t="str">
            <v>CFO</v>
          </cell>
          <cell r="G2690" t="str">
            <v>Accounting &amp; Analysis</v>
          </cell>
          <cell r="H2690" t="str">
            <v>120</v>
          </cell>
          <cell r="I2690" t="str">
            <v>BT</v>
          </cell>
          <cell r="J2690">
            <v>28698.53</v>
          </cell>
          <cell r="K2690">
            <v>2686.28</v>
          </cell>
          <cell r="M2690">
            <v>25199235.789999999</v>
          </cell>
        </row>
        <row r="2691">
          <cell r="A2691" t="str">
            <v>O&amp;M</v>
          </cell>
          <cell r="B2691" t="str">
            <v>Weafer Jr,Robert J</v>
          </cell>
          <cell r="C2691">
            <v>23040</v>
          </cell>
          <cell r="D2691" t="str">
            <v>23040</v>
          </cell>
          <cell r="E2691" t="str">
            <v>4S - ACCOUNTING AND ANALYSIS</v>
          </cell>
          <cell r="F2691" t="str">
            <v>CFO</v>
          </cell>
          <cell r="G2691" t="str">
            <v>Accounting &amp; Analysis</v>
          </cell>
          <cell r="H2691" t="str">
            <v>120</v>
          </cell>
          <cell r="I2691" t="str">
            <v>IT</v>
          </cell>
          <cell r="J2691">
            <v>5532.72</v>
          </cell>
          <cell r="K2691">
            <v>659.25</v>
          </cell>
        </row>
        <row r="2692">
          <cell r="A2692" t="str">
            <v>O&amp;M</v>
          </cell>
          <cell r="B2692" t="str">
            <v>Weafer Jr,Robert J</v>
          </cell>
          <cell r="C2692">
            <v>23040</v>
          </cell>
          <cell r="D2692" t="str">
            <v>23040</v>
          </cell>
          <cell r="E2692" t="str">
            <v>4S - Accounting &amp; Analysis</v>
          </cell>
          <cell r="F2692" t="str">
            <v>CFO</v>
          </cell>
          <cell r="G2692" t="str">
            <v>Accounting &amp; Analysis</v>
          </cell>
          <cell r="H2692" t="str">
            <v>120</v>
          </cell>
          <cell r="I2692" t="str">
            <v>LT</v>
          </cell>
          <cell r="L2692">
            <v>23158.43</v>
          </cell>
        </row>
        <row r="2693">
          <cell r="A2693" t="str">
            <v>O&amp;M</v>
          </cell>
          <cell r="B2693" t="str">
            <v>Weafer Jr,Robert J</v>
          </cell>
          <cell r="C2693">
            <v>23040</v>
          </cell>
          <cell r="D2693" t="str">
            <v>23040</v>
          </cell>
          <cell r="E2693" t="str">
            <v>4S - ACCOUNTING AND ANALYSIS</v>
          </cell>
          <cell r="F2693" t="str">
            <v>CFO</v>
          </cell>
          <cell r="G2693" t="str">
            <v>Accounting &amp; Analysis</v>
          </cell>
          <cell r="H2693" t="str">
            <v>120</v>
          </cell>
          <cell r="I2693" t="str">
            <v>LT</v>
          </cell>
          <cell r="J2693">
            <v>61038.12</v>
          </cell>
          <cell r="K2693">
            <v>1037.55</v>
          </cell>
        </row>
        <row r="2694">
          <cell r="A2694" t="str">
            <v>O&amp;M</v>
          </cell>
          <cell r="B2694" t="str">
            <v>Weafer Jr,Robert J</v>
          </cell>
          <cell r="C2694">
            <v>23040</v>
          </cell>
          <cell r="D2694" t="str">
            <v>23040</v>
          </cell>
          <cell r="E2694" t="str">
            <v>4S - ACCOUNTING AND ANALYSIS</v>
          </cell>
          <cell r="F2694" t="str">
            <v>CFO</v>
          </cell>
          <cell r="G2694" t="str">
            <v>Accounting &amp; Analysis</v>
          </cell>
          <cell r="H2694" t="str">
            <v>120</v>
          </cell>
          <cell r="I2694" t="str">
            <v>OT</v>
          </cell>
          <cell r="J2694">
            <v>2307.94</v>
          </cell>
          <cell r="M2694">
            <v>1166.03</v>
          </cell>
        </row>
        <row r="2695">
          <cell r="A2695" t="str">
            <v>O&amp;M</v>
          </cell>
          <cell r="B2695" t="str">
            <v>Weafer Jr,Robert J</v>
          </cell>
          <cell r="C2695">
            <v>23040</v>
          </cell>
          <cell r="D2695" t="str">
            <v>23040</v>
          </cell>
          <cell r="E2695" t="str">
            <v>4S - ACCOUNTING AND ANALYSIS</v>
          </cell>
          <cell r="F2695" t="str">
            <v>CFO</v>
          </cell>
          <cell r="G2695" t="str">
            <v>Accounting &amp; Analysis</v>
          </cell>
          <cell r="H2695" t="str">
            <v>120</v>
          </cell>
          <cell r="I2695" t="str">
            <v>TT</v>
          </cell>
          <cell r="J2695">
            <v>416.52</v>
          </cell>
          <cell r="K2695">
            <v>1354.84</v>
          </cell>
          <cell r="M2695">
            <v>24908.36</v>
          </cell>
        </row>
        <row r="2696">
          <cell r="A2696" t="str">
            <v>O&amp;M</v>
          </cell>
          <cell r="B2696" t="str">
            <v>Weafer Jr,Robert J</v>
          </cell>
          <cell r="C2696">
            <v>23045</v>
          </cell>
          <cell r="D2696" t="str">
            <v>23045</v>
          </cell>
          <cell r="E2696" t="str">
            <v>4Y - Financial Reporting</v>
          </cell>
          <cell r="F2696" t="str">
            <v>CFO</v>
          </cell>
          <cell r="G2696" t="str">
            <v>Financial Reporting</v>
          </cell>
          <cell r="H2696" t="str">
            <v>120</v>
          </cell>
          <cell r="I2696" t="str">
            <v>BT</v>
          </cell>
          <cell r="J2696">
            <v>47235.15</v>
          </cell>
          <cell r="K2696">
            <v>10540.74</v>
          </cell>
        </row>
        <row r="2697">
          <cell r="A2697" t="str">
            <v>O&amp;M</v>
          </cell>
          <cell r="B2697" t="str">
            <v>Weafer Jr,Robert J</v>
          </cell>
          <cell r="C2697">
            <v>23045</v>
          </cell>
          <cell r="D2697" t="str">
            <v>23045</v>
          </cell>
          <cell r="E2697" t="str">
            <v>4Y - Financial Reporting</v>
          </cell>
          <cell r="F2697" t="str">
            <v>CFO</v>
          </cell>
          <cell r="G2697" t="str">
            <v>Financial Reporting</v>
          </cell>
          <cell r="H2697" t="str">
            <v>120</v>
          </cell>
          <cell r="I2697" t="str">
            <v>IT</v>
          </cell>
          <cell r="J2697">
            <v>1155731.6299999999</v>
          </cell>
          <cell r="K2697">
            <v>499726.22</v>
          </cell>
          <cell r="L2697">
            <v>192115.1</v>
          </cell>
        </row>
        <row r="2698">
          <cell r="A2698" t="str">
            <v>O&amp;M</v>
          </cell>
          <cell r="B2698" t="str">
            <v>Weafer Jr,Robert J</v>
          </cell>
          <cell r="C2698">
            <v>23045</v>
          </cell>
          <cell r="D2698" t="str">
            <v>23045</v>
          </cell>
          <cell r="E2698" t="str">
            <v>4Y - Financial Reporting</v>
          </cell>
          <cell r="F2698" t="str">
            <v>CFO</v>
          </cell>
          <cell r="G2698" t="str">
            <v>Financial Reporting</v>
          </cell>
          <cell r="H2698" t="str">
            <v>120</v>
          </cell>
          <cell r="I2698" t="str">
            <v>LT</v>
          </cell>
          <cell r="J2698">
            <v>132853.87</v>
          </cell>
          <cell r="K2698">
            <v>37756.269999999997</v>
          </cell>
          <cell r="M2698">
            <v>1879431.59</v>
          </cell>
        </row>
        <row r="2699">
          <cell r="A2699" t="str">
            <v>O&amp;M</v>
          </cell>
          <cell r="B2699" t="str">
            <v>Weafer Jr,Robert J</v>
          </cell>
          <cell r="C2699">
            <v>23045</v>
          </cell>
          <cell r="D2699" t="str">
            <v>23045</v>
          </cell>
          <cell r="E2699" t="str">
            <v>4Y - Financial Reporting</v>
          </cell>
          <cell r="F2699" t="str">
            <v>CFO</v>
          </cell>
          <cell r="G2699" t="str">
            <v>Financial Reporting</v>
          </cell>
          <cell r="H2699" t="str">
            <v>120</v>
          </cell>
          <cell r="I2699" t="str">
            <v>OT</v>
          </cell>
          <cell r="J2699">
            <v>10935.37</v>
          </cell>
          <cell r="K2699">
            <v>986.19</v>
          </cell>
        </row>
        <row r="2700">
          <cell r="A2700" t="str">
            <v>O&amp;M</v>
          </cell>
          <cell r="B2700" t="str">
            <v>Weafer Jr,Robert J</v>
          </cell>
          <cell r="C2700">
            <v>23050</v>
          </cell>
          <cell r="D2700" t="str">
            <v>23050</v>
          </cell>
          <cell r="E2700" t="str">
            <v>L3 - Budgeting and Forecasting</v>
          </cell>
          <cell r="F2700" t="str">
            <v>CFO</v>
          </cell>
          <cell r="G2700" t="str">
            <v>Budgeting and Forecasting</v>
          </cell>
          <cell r="H2700" t="str">
            <v>120</v>
          </cell>
          <cell r="I2700" t="str">
            <v>BT</v>
          </cell>
          <cell r="J2700">
            <v>153804.39000000001</v>
          </cell>
          <cell r="K2700">
            <v>50501.37</v>
          </cell>
          <cell r="L2700">
            <v>1106.82</v>
          </cell>
        </row>
        <row r="2701">
          <cell r="A2701" t="str">
            <v>O&amp;M</v>
          </cell>
          <cell r="B2701" t="str">
            <v>Weafer Jr,Robert J</v>
          </cell>
          <cell r="C2701">
            <v>23050</v>
          </cell>
          <cell r="D2701" t="str">
            <v>23050</v>
          </cell>
          <cell r="E2701" t="str">
            <v>L3 - Budgeting and Forecasting</v>
          </cell>
          <cell r="F2701" t="str">
            <v>CFO</v>
          </cell>
          <cell r="G2701" t="str">
            <v>Budgeting and Forecasting</v>
          </cell>
          <cell r="H2701" t="str">
            <v>120</v>
          </cell>
          <cell r="I2701" t="str">
            <v>IT</v>
          </cell>
          <cell r="J2701">
            <v>29332.76</v>
          </cell>
          <cell r="K2701">
            <v>19940.53</v>
          </cell>
          <cell r="L2701">
            <v>0</v>
          </cell>
        </row>
        <row r="2702">
          <cell r="A2702" t="str">
            <v>O&amp;M</v>
          </cell>
          <cell r="B2702" t="str">
            <v>Weafer Jr,Robert J</v>
          </cell>
          <cell r="C2702">
            <v>23050</v>
          </cell>
          <cell r="D2702" t="str">
            <v>23050</v>
          </cell>
          <cell r="E2702" t="str">
            <v>L3 - Budgeting and Forecasting</v>
          </cell>
          <cell r="F2702" t="str">
            <v>CFO</v>
          </cell>
          <cell r="G2702" t="str">
            <v>Budgeting and Forecasting</v>
          </cell>
          <cell r="H2702" t="str">
            <v>120</v>
          </cell>
          <cell r="I2702" t="str">
            <v>LT</v>
          </cell>
          <cell r="J2702">
            <v>441470.49</v>
          </cell>
          <cell r="K2702">
            <v>144044.98000000001</v>
          </cell>
          <cell r="L2702">
            <v>3303</v>
          </cell>
          <cell r="M2702">
            <v>898848.06</v>
          </cell>
        </row>
        <row r="2703">
          <cell r="A2703" t="str">
            <v>O&amp;M</v>
          </cell>
          <cell r="B2703" t="str">
            <v>Weafer Jr,Robert J</v>
          </cell>
          <cell r="C2703">
            <v>23050</v>
          </cell>
          <cell r="D2703" t="str">
            <v>23050</v>
          </cell>
          <cell r="E2703" t="str">
            <v>L3 - Budgeting and Forecasting</v>
          </cell>
          <cell r="F2703" t="str">
            <v>CFO</v>
          </cell>
          <cell r="G2703" t="str">
            <v>Budgeting and Forecasting</v>
          </cell>
          <cell r="H2703" t="str">
            <v>120</v>
          </cell>
          <cell r="I2703" t="str">
            <v>OT</v>
          </cell>
          <cell r="J2703">
            <v>21718.880000000001</v>
          </cell>
          <cell r="K2703">
            <v>6515.16</v>
          </cell>
        </row>
        <row r="2704">
          <cell r="A2704" t="str">
            <v>O&amp;M</v>
          </cell>
          <cell r="B2704" t="str">
            <v>Weafer Jr,Robert J</v>
          </cell>
          <cell r="C2704">
            <v>23050</v>
          </cell>
          <cell r="D2704" t="str">
            <v>23050</v>
          </cell>
          <cell r="E2704" t="str">
            <v>L3 - Budgeting and Forecasting</v>
          </cell>
          <cell r="F2704" t="str">
            <v>CFO</v>
          </cell>
          <cell r="G2704" t="str">
            <v>Budgeting and Forecasting</v>
          </cell>
          <cell r="H2704" t="str">
            <v>120</v>
          </cell>
          <cell r="I2704" t="str">
            <v>TT</v>
          </cell>
          <cell r="J2704">
            <v>395.89</v>
          </cell>
          <cell r="K2704">
            <v>2732.98</v>
          </cell>
        </row>
        <row r="2705">
          <cell r="A2705" t="str">
            <v>O&amp;M</v>
          </cell>
          <cell r="B2705" t="str">
            <v>Weafer Jr,Robert J</v>
          </cell>
          <cell r="C2705">
            <v>23055</v>
          </cell>
          <cell r="D2705" t="str">
            <v>23055</v>
          </cell>
          <cell r="E2705" t="str">
            <v>Accounting and Analysis 2</v>
          </cell>
          <cell r="F2705" t="str">
            <v>CFO</v>
          </cell>
          <cell r="G2705" t="str">
            <v>Accounting and Analysis 2</v>
          </cell>
          <cell r="H2705" t="str">
            <v>120</v>
          </cell>
          <cell r="I2705" t="str">
            <v>BT</v>
          </cell>
          <cell r="J2705">
            <v>12967.33</v>
          </cell>
        </row>
        <row r="2706">
          <cell r="A2706" t="str">
            <v>O&amp;M</v>
          </cell>
          <cell r="B2706" t="str">
            <v>Weafer Jr,Robert J</v>
          </cell>
          <cell r="C2706">
            <v>23055</v>
          </cell>
          <cell r="D2706" t="str">
            <v>23055</v>
          </cell>
          <cell r="E2706" t="str">
            <v>Accounting and Analysis 2</v>
          </cell>
          <cell r="F2706" t="str">
            <v>CFO</v>
          </cell>
          <cell r="G2706" t="str">
            <v>Accounting and Analysis 2</v>
          </cell>
          <cell r="H2706" t="str">
            <v>120</v>
          </cell>
          <cell r="I2706" t="str">
            <v>IT</v>
          </cell>
          <cell r="J2706">
            <v>8850.65</v>
          </cell>
        </row>
        <row r="2707">
          <cell r="A2707" t="str">
            <v>O&amp;M</v>
          </cell>
          <cell r="B2707" t="str">
            <v>Weafer Jr,Robert J</v>
          </cell>
          <cell r="C2707">
            <v>23055</v>
          </cell>
          <cell r="D2707" t="str">
            <v>23055</v>
          </cell>
          <cell r="E2707" t="str">
            <v>Accounting and Analysis 2</v>
          </cell>
          <cell r="F2707" t="str">
            <v>CFO</v>
          </cell>
          <cell r="G2707" t="str">
            <v>Accounting and Analysis 2</v>
          </cell>
          <cell r="H2707" t="str">
            <v>120</v>
          </cell>
          <cell r="I2707" t="str">
            <v>LT</v>
          </cell>
          <cell r="J2707">
            <v>48130.3</v>
          </cell>
          <cell r="M2707">
            <v>2544151.09</v>
          </cell>
        </row>
        <row r="2708">
          <cell r="A2708" t="str">
            <v>O&amp;M</v>
          </cell>
          <cell r="B2708" t="str">
            <v>Weafer Jr,Robert J</v>
          </cell>
          <cell r="C2708">
            <v>23055</v>
          </cell>
          <cell r="D2708" t="str">
            <v>23055</v>
          </cell>
          <cell r="E2708" t="str">
            <v>Accounting and Analysis 2</v>
          </cell>
          <cell r="F2708" t="str">
            <v>CFO</v>
          </cell>
          <cell r="G2708" t="str">
            <v>Accounting and Analysis 2</v>
          </cell>
          <cell r="H2708" t="str">
            <v>120</v>
          </cell>
          <cell r="I2708" t="str">
            <v>MT</v>
          </cell>
          <cell r="J2708">
            <v>146.97</v>
          </cell>
        </row>
        <row r="2709">
          <cell r="A2709" t="str">
            <v>O&amp;M</v>
          </cell>
          <cell r="B2709" t="str">
            <v>Weafer Jr,Robert J</v>
          </cell>
          <cell r="C2709">
            <v>23055</v>
          </cell>
          <cell r="D2709" t="str">
            <v>23055</v>
          </cell>
          <cell r="E2709" t="str">
            <v>Accounting and Analysis 2</v>
          </cell>
          <cell r="F2709" t="str">
            <v>CFO</v>
          </cell>
          <cell r="G2709" t="str">
            <v>Accounting and Analysis 2</v>
          </cell>
          <cell r="H2709" t="str">
            <v>120</v>
          </cell>
          <cell r="I2709" t="str">
            <v>OT</v>
          </cell>
          <cell r="J2709">
            <v>334.68</v>
          </cell>
        </row>
        <row r="2710">
          <cell r="A2710" t="str">
            <v>O&amp;M</v>
          </cell>
          <cell r="B2710" t="str">
            <v>Weafer Jr,Robert J</v>
          </cell>
          <cell r="C2710">
            <v>23055</v>
          </cell>
          <cell r="D2710" t="str">
            <v>23055</v>
          </cell>
          <cell r="E2710" t="str">
            <v>Accounting and Analysis 2</v>
          </cell>
          <cell r="F2710" t="str">
            <v>CFO</v>
          </cell>
          <cell r="G2710" t="str">
            <v>Accounting and Analysis 2</v>
          </cell>
          <cell r="H2710" t="str">
            <v>120</v>
          </cell>
          <cell r="I2710" t="str">
            <v>TT</v>
          </cell>
          <cell r="J2710">
            <v>4209.1899999999996</v>
          </cell>
          <cell r="M2710">
            <v>35264.949999999997</v>
          </cell>
        </row>
        <row r="2711">
          <cell r="A2711" t="str">
            <v>O&amp;M</v>
          </cell>
          <cell r="B2711" t="str">
            <v>Weafer Jr,Robert J</v>
          </cell>
          <cell r="C2711">
            <v>23056</v>
          </cell>
          <cell r="D2711" t="str">
            <v>23056</v>
          </cell>
          <cell r="E2711" t="str">
            <v>Accounting and Analysis 3</v>
          </cell>
          <cell r="F2711" t="str">
            <v>CFO</v>
          </cell>
          <cell r="G2711" t="str">
            <v>Accounting and Analysis 3</v>
          </cell>
          <cell r="H2711" t="str">
            <v>120</v>
          </cell>
          <cell r="I2711" t="str">
            <v>IT</v>
          </cell>
          <cell r="L2711">
            <v>6.57</v>
          </cell>
          <cell r="M2711">
            <v>54581.31</v>
          </cell>
        </row>
        <row r="2712">
          <cell r="A2712" t="str">
            <v>O&amp;M</v>
          </cell>
          <cell r="C2712">
            <v>23060</v>
          </cell>
          <cell r="D2712" t="str">
            <v>23060</v>
          </cell>
          <cell r="E2712" t="str">
            <v>4V - CAPITAL INVESTMENT ACCOUNTING</v>
          </cell>
          <cell r="H2712" t="str">
            <v>120</v>
          </cell>
          <cell r="I2712" t="str">
            <v>BT</v>
          </cell>
          <cell r="J2712">
            <v>507.65</v>
          </cell>
          <cell r="K2712">
            <v>379.01</v>
          </cell>
        </row>
        <row r="2713">
          <cell r="A2713" t="str">
            <v>O&amp;M</v>
          </cell>
          <cell r="C2713">
            <v>23060</v>
          </cell>
          <cell r="D2713" t="str">
            <v>23060</v>
          </cell>
          <cell r="E2713" t="str">
            <v>4V - CAPITAL INVESTMENT ACCOUNTING</v>
          </cell>
          <cell r="H2713" t="str">
            <v>120</v>
          </cell>
          <cell r="I2713" t="str">
            <v>IT</v>
          </cell>
          <cell r="J2713">
            <v>3461.59</v>
          </cell>
          <cell r="K2713">
            <v>5388.04</v>
          </cell>
          <cell r="M2713">
            <v>27994.1</v>
          </cell>
        </row>
        <row r="2714">
          <cell r="A2714" t="str">
            <v>O&amp;M</v>
          </cell>
          <cell r="C2714">
            <v>23060</v>
          </cell>
          <cell r="D2714" t="str">
            <v>23060</v>
          </cell>
          <cell r="E2714" t="str">
            <v>4V - CAPITAL INVESTMENT ACCOUNTING</v>
          </cell>
          <cell r="H2714" t="str">
            <v>120</v>
          </cell>
          <cell r="I2714" t="str">
            <v>LT</v>
          </cell>
          <cell r="J2714">
            <v>2791.45</v>
          </cell>
          <cell r="K2714">
            <v>868.8</v>
          </cell>
          <cell r="M2714">
            <v>367530.13</v>
          </cell>
        </row>
        <row r="2715">
          <cell r="A2715" t="str">
            <v>O&amp;M</v>
          </cell>
          <cell r="C2715">
            <v>23060</v>
          </cell>
          <cell r="D2715" t="str">
            <v>23060</v>
          </cell>
          <cell r="E2715" t="str">
            <v>OLD Fixed Assets</v>
          </cell>
          <cell r="H2715" t="str">
            <v>120</v>
          </cell>
          <cell r="I2715" t="str">
            <v>LT</v>
          </cell>
          <cell r="L2715">
            <v>0</v>
          </cell>
          <cell r="M2715">
            <v>894585.24</v>
          </cell>
        </row>
        <row r="2716">
          <cell r="A2716" t="str">
            <v>O&amp;M</v>
          </cell>
          <cell r="C2716">
            <v>23060</v>
          </cell>
          <cell r="D2716" t="str">
            <v>23060</v>
          </cell>
          <cell r="E2716" t="str">
            <v>4V - CAPITAL INVESTMENT ACCOUNTING</v>
          </cell>
          <cell r="H2716" t="str">
            <v>120</v>
          </cell>
          <cell r="I2716" t="str">
            <v>OT</v>
          </cell>
          <cell r="J2716">
            <v>-144.66</v>
          </cell>
        </row>
        <row r="2717">
          <cell r="A2717" t="str">
            <v>O&amp;M</v>
          </cell>
          <cell r="C2717">
            <v>23060</v>
          </cell>
          <cell r="D2717" t="str">
            <v>23060</v>
          </cell>
          <cell r="E2717" t="str">
            <v>4V - CAPITAL INVESTMENT ACCOUNTING</v>
          </cell>
          <cell r="H2717" t="str">
            <v>120</v>
          </cell>
          <cell r="I2717" t="str">
            <v>TT</v>
          </cell>
          <cell r="J2717">
            <v>0.8</v>
          </cell>
          <cell r="K2717">
            <v>1387.13</v>
          </cell>
        </row>
        <row r="2718">
          <cell r="A2718" t="str">
            <v>O&amp;M</v>
          </cell>
          <cell r="C2718">
            <v>23060</v>
          </cell>
          <cell r="D2718" t="str">
            <v>23060</v>
          </cell>
          <cell r="E2718" t="str">
            <v>OLD Fixed Assets</v>
          </cell>
          <cell r="H2718" t="str">
            <v>120</v>
          </cell>
          <cell r="I2718" t="str">
            <v>TT</v>
          </cell>
          <cell r="L2718">
            <v>0</v>
          </cell>
        </row>
        <row r="2719">
          <cell r="A2719" t="str">
            <v>O&amp;M</v>
          </cell>
          <cell r="B2719" t="str">
            <v>Anastasia, Donald</v>
          </cell>
          <cell r="C2719">
            <v>23065</v>
          </cell>
          <cell r="D2719" t="str">
            <v>23065</v>
          </cell>
          <cell r="E2719" t="str">
            <v>L4 - Real Estate, Property Taxes and Investments</v>
          </cell>
          <cell r="F2719" t="str">
            <v>CFO</v>
          </cell>
          <cell r="G2719" t="str">
            <v>Real Estate, Property Taxes and Investments</v>
          </cell>
          <cell r="H2719" t="str">
            <v>120</v>
          </cell>
          <cell r="I2719" t="str">
            <v>BT</v>
          </cell>
          <cell r="J2719">
            <v>137885.76999999999</v>
          </cell>
          <cell r="K2719">
            <v>32931.43</v>
          </cell>
          <cell r="L2719">
            <v>4078.88</v>
          </cell>
        </row>
        <row r="2720">
          <cell r="A2720" t="str">
            <v>CAP</v>
          </cell>
          <cell r="B2720" t="str">
            <v>Anastasia, Donald</v>
          </cell>
          <cell r="C2720">
            <v>23065</v>
          </cell>
          <cell r="D2720" t="str">
            <v>23065</v>
          </cell>
          <cell r="E2720" t="str">
            <v>L4 - Real Estate, Property Taxes and Investments</v>
          </cell>
          <cell r="F2720" t="str">
            <v>CFO</v>
          </cell>
          <cell r="G2720" t="str">
            <v>Real Estate, Property Taxes and Investments</v>
          </cell>
          <cell r="H2720" t="str">
            <v>120</v>
          </cell>
          <cell r="I2720" t="str">
            <v>CI</v>
          </cell>
          <cell r="J2720">
            <v>505481.19</v>
          </cell>
          <cell r="K2720">
            <v>303692.77</v>
          </cell>
          <cell r="L2720">
            <v>18723641.510000002</v>
          </cell>
          <cell r="M2720">
            <v>154.13</v>
          </cell>
        </row>
        <row r="2721">
          <cell r="A2721" t="str">
            <v>CAP</v>
          </cell>
          <cell r="B2721" t="str">
            <v>Anastasia, Donald</v>
          </cell>
          <cell r="C2721">
            <v>23065</v>
          </cell>
          <cell r="D2721" t="str">
            <v>23065</v>
          </cell>
          <cell r="E2721" t="str">
            <v>L4 - Real Estate, Property Taxes and Investments</v>
          </cell>
          <cell r="F2721" t="str">
            <v>CFO</v>
          </cell>
          <cell r="G2721" t="str">
            <v>Real Estate, Property Taxes and Investments</v>
          </cell>
          <cell r="H2721" t="str">
            <v>120</v>
          </cell>
          <cell r="I2721" t="str">
            <v>CO</v>
          </cell>
          <cell r="K2721">
            <v>-2972740.18</v>
          </cell>
          <cell r="L2721">
            <v>-34259.82</v>
          </cell>
        </row>
        <row r="2722">
          <cell r="A2722" t="str">
            <v>O&amp;M</v>
          </cell>
          <cell r="B2722" t="str">
            <v>Anastasia, Donald</v>
          </cell>
          <cell r="C2722">
            <v>23065</v>
          </cell>
          <cell r="D2722" t="str">
            <v>23065</v>
          </cell>
          <cell r="E2722" t="str">
            <v>L4 - Real Estate, Property Taxes and Investments</v>
          </cell>
          <cell r="F2722" t="str">
            <v>CFO</v>
          </cell>
          <cell r="G2722" t="str">
            <v>Real Estate, Property Taxes and Investments</v>
          </cell>
          <cell r="H2722" t="str">
            <v>120</v>
          </cell>
          <cell r="I2722" t="str">
            <v>IT</v>
          </cell>
          <cell r="J2722">
            <v>7168425.3399999999</v>
          </cell>
          <cell r="K2722">
            <v>6805437.1299999999</v>
          </cell>
          <cell r="L2722">
            <v>860616.42</v>
          </cell>
          <cell r="M2722">
            <v>68493.820000000007</v>
          </cell>
        </row>
        <row r="2723">
          <cell r="A2723" t="str">
            <v>O&amp;M</v>
          </cell>
          <cell r="B2723" t="str">
            <v>Anastasia, Donald</v>
          </cell>
          <cell r="C2723">
            <v>23065</v>
          </cell>
          <cell r="D2723" t="str">
            <v>23065</v>
          </cell>
          <cell r="E2723" t="str">
            <v>L4 - Real Estate, Property Taxes and Investments</v>
          </cell>
          <cell r="F2723" t="str">
            <v>CFO</v>
          </cell>
          <cell r="G2723" t="str">
            <v>Real Estate, Property Taxes and Investments</v>
          </cell>
          <cell r="H2723" t="str">
            <v>120</v>
          </cell>
          <cell r="I2723" t="str">
            <v>LT</v>
          </cell>
          <cell r="J2723">
            <v>450142.6</v>
          </cell>
          <cell r="K2723">
            <v>104883.49</v>
          </cell>
          <cell r="L2723">
            <v>11488.25</v>
          </cell>
          <cell r="M2723">
            <v>641622.12</v>
          </cell>
        </row>
        <row r="2724">
          <cell r="A2724" t="str">
            <v>O&amp;M</v>
          </cell>
          <cell r="B2724" t="str">
            <v>Anastasia, Donald</v>
          </cell>
          <cell r="C2724">
            <v>23065</v>
          </cell>
          <cell r="D2724" t="str">
            <v>23065</v>
          </cell>
          <cell r="E2724" t="str">
            <v>L4 - Real Estate, Property Taxes and Investments</v>
          </cell>
          <cell r="F2724" t="str">
            <v>CFO</v>
          </cell>
          <cell r="G2724" t="str">
            <v>Real Estate, Property Taxes and Investments</v>
          </cell>
          <cell r="H2724" t="str">
            <v>120</v>
          </cell>
          <cell r="I2724" t="str">
            <v>MT</v>
          </cell>
          <cell r="J2724">
            <v>46</v>
          </cell>
          <cell r="K2724">
            <v>139.71</v>
          </cell>
          <cell r="L2724">
            <v>192.53</v>
          </cell>
        </row>
        <row r="2725">
          <cell r="A2725" t="str">
            <v>O&amp;M</v>
          </cell>
          <cell r="B2725" t="str">
            <v>Anastasia, Donald</v>
          </cell>
          <cell r="C2725">
            <v>23065</v>
          </cell>
          <cell r="D2725" t="str">
            <v>23065</v>
          </cell>
          <cell r="E2725" t="str">
            <v>L4 - Real Estate, Property Taxes and Investments</v>
          </cell>
          <cell r="F2725" t="str">
            <v>CFO</v>
          </cell>
          <cell r="G2725" t="str">
            <v>Real Estate, Property Taxes and Investments</v>
          </cell>
          <cell r="H2725" t="str">
            <v>120</v>
          </cell>
          <cell r="I2725" t="str">
            <v>OT</v>
          </cell>
          <cell r="J2725">
            <v>692185.15</v>
          </cell>
          <cell r="K2725">
            <v>431914.84</v>
          </cell>
          <cell r="L2725">
            <v>2910997.75</v>
          </cell>
        </row>
        <row r="2726">
          <cell r="A2726" t="str">
            <v>O&amp;M</v>
          </cell>
          <cell r="B2726" t="str">
            <v>Anastasia, Donald</v>
          </cell>
          <cell r="C2726">
            <v>23065</v>
          </cell>
          <cell r="D2726" t="str">
            <v>23065</v>
          </cell>
          <cell r="E2726" t="str">
            <v>L4 - Real Estate, Property Taxes and Investments</v>
          </cell>
          <cell r="F2726" t="str">
            <v>CFO</v>
          </cell>
          <cell r="G2726" t="str">
            <v>Real Estate, Property Taxes and Investments</v>
          </cell>
          <cell r="H2726" t="str">
            <v>120</v>
          </cell>
          <cell r="I2726" t="str">
            <v>TT</v>
          </cell>
          <cell r="J2726">
            <v>40651.29</v>
          </cell>
        </row>
        <row r="2727">
          <cell r="A2727" t="str">
            <v>O&amp;M</v>
          </cell>
          <cell r="B2727" t="str">
            <v>Weafer Jr,Robert J</v>
          </cell>
          <cell r="C2727">
            <v>23085</v>
          </cell>
          <cell r="D2727" t="str">
            <v>23085</v>
          </cell>
          <cell r="E2727" t="str">
            <v>4Z - Unregulated Accounting</v>
          </cell>
          <cell r="F2727" t="str">
            <v>CFO</v>
          </cell>
          <cell r="G2727" t="str">
            <v>Unregulated Accounting</v>
          </cell>
          <cell r="H2727" t="str">
            <v>120</v>
          </cell>
          <cell r="I2727" t="str">
            <v>BT</v>
          </cell>
          <cell r="J2727">
            <v>25226.95</v>
          </cell>
          <cell r="K2727">
            <v>16745.63</v>
          </cell>
        </row>
        <row r="2728">
          <cell r="A2728" t="str">
            <v>O&amp;M</v>
          </cell>
          <cell r="B2728" t="str">
            <v>Weafer Jr,Robert J</v>
          </cell>
          <cell r="C2728">
            <v>23085</v>
          </cell>
          <cell r="D2728" t="str">
            <v>23085</v>
          </cell>
          <cell r="E2728" t="str">
            <v>4Z - Unregulated Accounting</v>
          </cell>
          <cell r="F2728" t="str">
            <v>CFO</v>
          </cell>
          <cell r="G2728" t="str">
            <v>Unregulated Accounting</v>
          </cell>
          <cell r="H2728" t="str">
            <v>120</v>
          </cell>
          <cell r="I2728" t="str">
            <v>IT</v>
          </cell>
          <cell r="J2728">
            <v>39402.11</v>
          </cell>
          <cell r="K2728">
            <v>468.9</v>
          </cell>
        </row>
        <row r="2729">
          <cell r="A2729" t="str">
            <v>O&amp;M</v>
          </cell>
          <cell r="B2729" t="str">
            <v>Weafer Jr,Robert J</v>
          </cell>
          <cell r="C2729">
            <v>23085</v>
          </cell>
          <cell r="D2729" t="str">
            <v>23085</v>
          </cell>
          <cell r="E2729" t="str">
            <v>4Z - Unregulated Accounting</v>
          </cell>
          <cell r="F2729" t="str">
            <v>CFO</v>
          </cell>
          <cell r="G2729" t="str">
            <v>Unregulated Accounting</v>
          </cell>
          <cell r="H2729" t="str">
            <v>120</v>
          </cell>
          <cell r="I2729" t="str">
            <v>LT</v>
          </cell>
          <cell r="J2729">
            <v>72653.710000000006</v>
          </cell>
          <cell r="K2729">
            <v>47845.48</v>
          </cell>
        </row>
        <row r="2730">
          <cell r="A2730" t="str">
            <v>O&amp;M</v>
          </cell>
          <cell r="B2730" t="str">
            <v>Weafer Jr,Robert J</v>
          </cell>
          <cell r="C2730">
            <v>23085</v>
          </cell>
          <cell r="D2730" t="str">
            <v>23085</v>
          </cell>
          <cell r="E2730" t="str">
            <v>4Z - Unregulated Accounting</v>
          </cell>
          <cell r="F2730" t="str">
            <v>CFO</v>
          </cell>
          <cell r="G2730" t="str">
            <v>Unregulated Accounting</v>
          </cell>
          <cell r="H2730" t="str">
            <v>120</v>
          </cell>
          <cell r="I2730" t="str">
            <v>OT</v>
          </cell>
          <cell r="J2730">
            <v>1772.95</v>
          </cell>
          <cell r="K2730">
            <v>1185.3800000000001</v>
          </cell>
          <cell r="L2730">
            <v>0</v>
          </cell>
        </row>
        <row r="2731">
          <cell r="A2731" t="str">
            <v>O&amp;M</v>
          </cell>
          <cell r="C2731">
            <v>23090</v>
          </cell>
          <cell r="D2731" t="str">
            <v>23090</v>
          </cell>
          <cell r="E2731" t="str">
            <v>RW - CARRYOVER/UNBUDGETED CHARGES</v>
          </cell>
          <cell r="H2731" t="str">
            <v>120</v>
          </cell>
          <cell r="I2731" t="str">
            <v>IT</v>
          </cell>
          <cell r="J2731">
            <v>315.02999999999997</v>
          </cell>
          <cell r="M2731">
            <v>6399.76</v>
          </cell>
        </row>
        <row r="2732">
          <cell r="A2732" t="str">
            <v>O&amp;M</v>
          </cell>
          <cell r="C2732">
            <v>23095</v>
          </cell>
          <cell r="D2732" t="str">
            <v>23095</v>
          </cell>
          <cell r="E2732" t="str">
            <v>Cash and Risk Management</v>
          </cell>
          <cell r="H2732" t="str">
            <v>120</v>
          </cell>
          <cell r="I2732" t="str">
            <v>BT</v>
          </cell>
          <cell r="J2732">
            <v>1777.67</v>
          </cell>
        </row>
        <row r="2733">
          <cell r="A2733" t="str">
            <v>O&amp;M</v>
          </cell>
          <cell r="C2733">
            <v>23095</v>
          </cell>
          <cell r="D2733" t="str">
            <v>23095</v>
          </cell>
          <cell r="E2733" t="str">
            <v>Cash and Risk Management</v>
          </cell>
          <cell r="H2733" t="str">
            <v>120</v>
          </cell>
          <cell r="I2733" t="str">
            <v>IT</v>
          </cell>
          <cell r="J2733">
            <v>3065.15</v>
          </cell>
          <cell r="M2733">
            <v>1822.65</v>
          </cell>
        </row>
        <row r="2734">
          <cell r="A2734" t="str">
            <v>O&amp;M</v>
          </cell>
          <cell r="C2734">
            <v>23095</v>
          </cell>
          <cell r="D2734" t="str">
            <v>23095</v>
          </cell>
          <cell r="E2734" t="str">
            <v>Cash and Risk Management</v>
          </cell>
          <cell r="H2734" t="str">
            <v>120</v>
          </cell>
          <cell r="I2734" t="str">
            <v>LT</v>
          </cell>
          <cell r="J2734">
            <v>-2306.7199999999998</v>
          </cell>
        </row>
        <row r="2735">
          <cell r="A2735" t="str">
            <v>O&amp;M</v>
          </cell>
          <cell r="C2735">
            <v>23095</v>
          </cell>
          <cell r="D2735" t="str">
            <v>23095</v>
          </cell>
          <cell r="E2735" t="str">
            <v>Cash and Risk Management</v>
          </cell>
          <cell r="H2735" t="str">
            <v>120</v>
          </cell>
          <cell r="I2735" t="str">
            <v>OT</v>
          </cell>
          <cell r="J2735">
            <v>-732.19</v>
          </cell>
          <cell r="M2735">
            <v>21870.39</v>
          </cell>
        </row>
        <row r="2736">
          <cell r="A2736" t="str">
            <v>O&amp;M</v>
          </cell>
          <cell r="C2736">
            <v>23095</v>
          </cell>
          <cell r="D2736" t="str">
            <v>23095</v>
          </cell>
          <cell r="E2736" t="str">
            <v>Cash and Risk Management</v>
          </cell>
          <cell r="H2736" t="str">
            <v>120</v>
          </cell>
          <cell r="I2736" t="str">
            <v>TT</v>
          </cell>
          <cell r="J2736">
            <v>4163.47</v>
          </cell>
        </row>
        <row r="2737">
          <cell r="A2737" t="str">
            <v>O&amp;M</v>
          </cell>
          <cell r="C2737">
            <v>23100</v>
          </cell>
          <cell r="D2737" t="str">
            <v>23100</v>
          </cell>
          <cell r="E2737" t="str">
            <v>Treasurer and Vice President</v>
          </cell>
          <cell r="H2737" t="str">
            <v>120</v>
          </cell>
          <cell r="I2737" t="str">
            <v>IT</v>
          </cell>
          <cell r="J2737">
            <v>1152.17</v>
          </cell>
          <cell r="M2737">
            <v>2883.58</v>
          </cell>
        </row>
        <row r="2738">
          <cell r="A2738" t="str">
            <v>O&amp;M</v>
          </cell>
          <cell r="C2738">
            <v>23150</v>
          </cell>
          <cell r="D2738" t="str">
            <v>23150</v>
          </cell>
          <cell r="E2738" t="str">
            <v>NSTAR Service Company</v>
          </cell>
          <cell r="H2738" t="str">
            <v>120</v>
          </cell>
          <cell r="I2738" t="str">
            <v>OT</v>
          </cell>
          <cell r="J2738">
            <v>-16338095.66</v>
          </cell>
          <cell r="K2738">
            <v>77581172.819999993</v>
          </cell>
          <cell r="L2738">
            <v>124467233.19</v>
          </cell>
          <cell r="M2738">
            <v>4131.43</v>
          </cell>
        </row>
        <row r="2739">
          <cell r="A2739" t="str">
            <v>O&amp;M</v>
          </cell>
          <cell r="C2739">
            <v>23160</v>
          </cell>
          <cell r="D2739" t="str">
            <v>23160</v>
          </cell>
          <cell r="E2739" t="str">
            <v>Intercompany Reclassifications</v>
          </cell>
          <cell r="H2739" t="str">
            <v>120</v>
          </cell>
          <cell r="I2739" t="str">
            <v>OT</v>
          </cell>
          <cell r="J2739">
            <v>-2688959.4</v>
          </cell>
          <cell r="K2739">
            <v>-1769206.11</v>
          </cell>
          <cell r="L2739">
            <v>1830419.42</v>
          </cell>
          <cell r="M2739">
            <v>29571.200000000001</v>
          </cell>
        </row>
        <row r="2740">
          <cell r="A2740" t="str">
            <v>O&amp;M</v>
          </cell>
          <cell r="B2740" t="str">
            <v>Zimon, Eugene J</v>
          </cell>
          <cell r="C2740">
            <v>23200</v>
          </cell>
          <cell r="D2740" t="str">
            <v>23200</v>
          </cell>
          <cell r="E2740" t="str">
            <v>D4 - Information Technology  Vice President</v>
          </cell>
          <cell r="F2740" t="str">
            <v>NIS</v>
          </cell>
          <cell r="G2740" t="str">
            <v>VP NSTAR Information Services</v>
          </cell>
          <cell r="H2740" t="str">
            <v>120</v>
          </cell>
          <cell r="I2740" t="str">
            <v>BT</v>
          </cell>
          <cell r="J2740">
            <v>287658.15000000002</v>
          </cell>
        </row>
        <row r="2741">
          <cell r="A2741" t="str">
            <v>O&amp;M</v>
          </cell>
          <cell r="B2741" t="str">
            <v>Zimon, Eugene J</v>
          </cell>
          <cell r="C2741">
            <v>23200</v>
          </cell>
          <cell r="D2741" t="str">
            <v>23200</v>
          </cell>
          <cell r="E2741" t="str">
            <v>Vice President</v>
          </cell>
          <cell r="F2741" t="str">
            <v>NIS</v>
          </cell>
          <cell r="G2741" t="str">
            <v>VP NSTAR Information Services</v>
          </cell>
          <cell r="H2741" t="str">
            <v>120</v>
          </cell>
          <cell r="I2741" t="str">
            <v>BT</v>
          </cell>
          <cell r="K2741">
            <v>1577.66</v>
          </cell>
        </row>
        <row r="2742">
          <cell r="A2742" t="str">
            <v>CAP</v>
          </cell>
          <cell r="B2742" t="str">
            <v>Zimon, Eugene J</v>
          </cell>
          <cell r="C2742">
            <v>23200</v>
          </cell>
          <cell r="D2742" t="str">
            <v>23200</v>
          </cell>
          <cell r="E2742" t="str">
            <v>Vice President</v>
          </cell>
          <cell r="F2742" t="str">
            <v>NIS</v>
          </cell>
          <cell r="G2742" t="str">
            <v>VP NSTAR Information Services</v>
          </cell>
          <cell r="H2742" t="str">
            <v>120</v>
          </cell>
          <cell r="I2742" t="str">
            <v>CB</v>
          </cell>
          <cell r="K2742">
            <v>591.67999999999995</v>
          </cell>
        </row>
        <row r="2743">
          <cell r="A2743" t="str">
            <v>CAP</v>
          </cell>
          <cell r="B2743" t="str">
            <v>Zimon, Eugene J</v>
          </cell>
          <cell r="C2743">
            <v>23200</v>
          </cell>
          <cell r="D2743" t="str">
            <v>23200</v>
          </cell>
          <cell r="E2743" t="str">
            <v>D4 - Information Technology  Vice President</v>
          </cell>
          <cell r="F2743" t="str">
            <v>NIS</v>
          </cell>
          <cell r="G2743" t="str">
            <v>VP NSTAR Information Services</v>
          </cell>
          <cell r="H2743" t="str">
            <v>120</v>
          </cell>
          <cell r="I2743" t="str">
            <v>CI</v>
          </cell>
          <cell r="J2743">
            <v>768993.74</v>
          </cell>
        </row>
        <row r="2744">
          <cell r="A2744" t="str">
            <v>CAP</v>
          </cell>
          <cell r="B2744" t="str">
            <v>Zimon, Eugene J</v>
          </cell>
          <cell r="C2744">
            <v>23200</v>
          </cell>
          <cell r="D2744" t="str">
            <v>23200</v>
          </cell>
          <cell r="E2744" t="str">
            <v>Vice President</v>
          </cell>
          <cell r="F2744" t="str">
            <v>NIS</v>
          </cell>
          <cell r="G2744" t="str">
            <v>VP NSTAR Information Services</v>
          </cell>
          <cell r="H2744" t="str">
            <v>120</v>
          </cell>
          <cell r="I2744" t="str">
            <v>CI</v>
          </cell>
          <cell r="K2744">
            <v>3898656.16</v>
          </cell>
          <cell r="L2744">
            <v>7559847.8200000003</v>
          </cell>
        </row>
        <row r="2745">
          <cell r="A2745" t="str">
            <v>CAP</v>
          </cell>
          <cell r="B2745" t="str">
            <v>Zimon, Eugene J</v>
          </cell>
          <cell r="C2745">
            <v>23200</v>
          </cell>
          <cell r="D2745" t="str">
            <v>23200</v>
          </cell>
          <cell r="E2745" t="str">
            <v>Vice President</v>
          </cell>
          <cell r="F2745" t="str">
            <v>NIS</v>
          </cell>
          <cell r="G2745" t="str">
            <v>VP NSTAR Information Services</v>
          </cell>
          <cell r="H2745" t="str">
            <v>120</v>
          </cell>
          <cell r="I2745" t="str">
            <v>CL</v>
          </cell>
          <cell r="K2745">
            <v>1344.82</v>
          </cell>
        </row>
        <row r="2746">
          <cell r="A2746" t="str">
            <v>O&amp;M</v>
          </cell>
          <cell r="B2746" t="str">
            <v>Zimon, Eugene J</v>
          </cell>
          <cell r="C2746">
            <v>23200</v>
          </cell>
          <cell r="D2746" t="str">
            <v>23200</v>
          </cell>
          <cell r="E2746" t="str">
            <v>D4 - Information Technology  Vice President</v>
          </cell>
          <cell r="F2746" t="str">
            <v>NIS</v>
          </cell>
          <cell r="G2746" t="str">
            <v>VP NSTAR Information Services</v>
          </cell>
          <cell r="H2746" t="str">
            <v>120</v>
          </cell>
          <cell r="I2746" t="str">
            <v>IT</v>
          </cell>
          <cell r="J2746">
            <v>423723.93</v>
          </cell>
        </row>
        <row r="2747">
          <cell r="A2747" t="str">
            <v>O&amp;M</v>
          </cell>
          <cell r="B2747" t="str">
            <v>Zimon, Eugene J</v>
          </cell>
          <cell r="C2747">
            <v>23200</v>
          </cell>
          <cell r="D2747" t="str">
            <v>23200</v>
          </cell>
          <cell r="E2747" t="str">
            <v>Vice President</v>
          </cell>
          <cell r="F2747" t="str">
            <v>NIS</v>
          </cell>
          <cell r="G2747" t="str">
            <v>VP NSTAR Information Services</v>
          </cell>
          <cell r="H2747" t="str">
            <v>120</v>
          </cell>
          <cell r="I2747" t="str">
            <v>IT</v>
          </cell>
          <cell r="K2747">
            <v>19170.55</v>
          </cell>
          <cell r="L2747">
            <v>346077.37</v>
          </cell>
        </row>
        <row r="2748">
          <cell r="A2748" t="str">
            <v>O&amp;M</v>
          </cell>
          <cell r="B2748" t="str">
            <v>Zimon, Eugene J</v>
          </cell>
          <cell r="C2748">
            <v>23200</v>
          </cell>
          <cell r="D2748" t="str">
            <v>23200</v>
          </cell>
          <cell r="E2748" t="str">
            <v>D4 - Information Technology  Vice President</v>
          </cell>
          <cell r="F2748" t="str">
            <v>NIS</v>
          </cell>
          <cell r="G2748" t="str">
            <v>VP NSTAR Information Services</v>
          </cell>
          <cell r="H2748" t="str">
            <v>120</v>
          </cell>
          <cell r="I2748" t="str">
            <v>LT</v>
          </cell>
          <cell r="J2748">
            <v>-42221.34</v>
          </cell>
        </row>
        <row r="2749">
          <cell r="A2749" t="str">
            <v>O&amp;M</v>
          </cell>
          <cell r="B2749" t="str">
            <v>Zimon, Eugene J</v>
          </cell>
          <cell r="C2749">
            <v>23200</v>
          </cell>
          <cell r="D2749" t="str">
            <v>23200</v>
          </cell>
          <cell r="E2749" t="str">
            <v>Vice President</v>
          </cell>
          <cell r="F2749" t="str">
            <v>NIS</v>
          </cell>
          <cell r="G2749" t="str">
            <v>VP NSTAR Information Services</v>
          </cell>
          <cell r="H2749" t="str">
            <v>120</v>
          </cell>
          <cell r="I2749" t="str">
            <v>LT</v>
          </cell>
          <cell r="K2749">
            <v>10214.35</v>
          </cell>
        </row>
        <row r="2750">
          <cell r="A2750" t="str">
            <v>O&amp;M</v>
          </cell>
          <cell r="B2750" t="str">
            <v>Zimon, Eugene J</v>
          </cell>
          <cell r="C2750">
            <v>23200</v>
          </cell>
          <cell r="D2750" t="str">
            <v>23200</v>
          </cell>
          <cell r="E2750" t="str">
            <v>D4 - Information Technology  Vice President</v>
          </cell>
          <cell r="F2750" t="str">
            <v>NIS</v>
          </cell>
          <cell r="G2750" t="str">
            <v>VP NSTAR Information Services</v>
          </cell>
          <cell r="H2750" t="str">
            <v>120</v>
          </cell>
          <cell r="I2750" t="str">
            <v>OT</v>
          </cell>
          <cell r="J2750">
            <v>22806.81</v>
          </cell>
          <cell r="M2750">
            <v>2263.88</v>
          </cell>
        </row>
        <row r="2751">
          <cell r="A2751" t="str">
            <v>O&amp;M</v>
          </cell>
          <cell r="B2751" t="str">
            <v>Zimon, Eugene J</v>
          </cell>
          <cell r="C2751">
            <v>23200</v>
          </cell>
          <cell r="D2751" t="str">
            <v>23200</v>
          </cell>
          <cell r="E2751" t="str">
            <v>Vice President</v>
          </cell>
          <cell r="F2751" t="str">
            <v>NIS</v>
          </cell>
          <cell r="G2751" t="str">
            <v>VP NSTAR Information Services</v>
          </cell>
          <cell r="H2751" t="str">
            <v>120</v>
          </cell>
          <cell r="I2751" t="str">
            <v>OT</v>
          </cell>
          <cell r="K2751">
            <v>4422.57</v>
          </cell>
          <cell r="M2751">
            <v>107368</v>
          </cell>
        </row>
        <row r="2752">
          <cell r="A2752" t="str">
            <v>O&amp;M</v>
          </cell>
          <cell r="B2752" t="str">
            <v>Zimon, Eugene J</v>
          </cell>
          <cell r="C2752">
            <v>23200</v>
          </cell>
          <cell r="D2752" t="str">
            <v>23200</v>
          </cell>
          <cell r="E2752" t="str">
            <v>D4 - Information Technology  Vice President</v>
          </cell>
          <cell r="F2752" t="str">
            <v>NIS</v>
          </cell>
          <cell r="G2752" t="str">
            <v>VP NSTAR Information Services</v>
          </cell>
          <cell r="H2752" t="str">
            <v>120</v>
          </cell>
          <cell r="I2752" t="str">
            <v>TT</v>
          </cell>
          <cell r="J2752">
            <v>2222.1999999999998</v>
          </cell>
        </row>
        <row r="2753">
          <cell r="A2753" t="str">
            <v>O&amp;M</v>
          </cell>
          <cell r="B2753" t="str">
            <v>Zimon, Eugene J</v>
          </cell>
          <cell r="C2753">
            <v>23201</v>
          </cell>
          <cell r="D2753" t="str">
            <v>23201</v>
          </cell>
          <cell r="E2753" t="str">
            <v>NIS Projects</v>
          </cell>
          <cell r="F2753" t="str">
            <v>NIS</v>
          </cell>
          <cell r="G2753" t="str">
            <v>NIS projects</v>
          </cell>
          <cell r="H2753" t="str">
            <v>120</v>
          </cell>
          <cell r="I2753" t="str">
            <v>IT</v>
          </cell>
          <cell r="L2753">
            <v>1357690.84</v>
          </cell>
        </row>
        <row r="2754">
          <cell r="A2754" t="str">
            <v>O&amp;M</v>
          </cell>
          <cell r="B2754" t="str">
            <v>Zimon, Eugene J</v>
          </cell>
          <cell r="C2754">
            <v>23201</v>
          </cell>
          <cell r="D2754" t="str">
            <v>23201</v>
          </cell>
          <cell r="E2754" t="str">
            <v>NIS Projects</v>
          </cell>
          <cell r="F2754" t="str">
            <v>NIS</v>
          </cell>
          <cell r="G2754" t="str">
            <v>NIS projects</v>
          </cell>
          <cell r="H2754" t="str">
            <v>120</v>
          </cell>
          <cell r="I2754" t="str">
            <v>OT</v>
          </cell>
          <cell r="L2754">
            <v>0</v>
          </cell>
          <cell r="M2754">
            <v>2640.92</v>
          </cell>
        </row>
        <row r="2755">
          <cell r="A2755" t="str">
            <v>O&amp;M</v>
          </cell>
          <cell r="B2755" t="str">
            <v>Weilandt, John C</v>
          </cell>
          <cell r="C2755">
            <v>23205</v>
          </cell>
          <cell r="D2755" t="str">
            <v>23205</v>
          </cell>
          <cell r="E2755" t="str">
            <v>4H - Client Support</v>
          </cell>
          <cell r="F2755" t="str">
            <v>NIS</v>
          </cell>
          <cell r="G2755" t="str">
            <v>Technology Management</v>
          </cell>
          <cell r="H2755" t="str">
            <v>120</v>
          </cell>
          <cell r="I2755" t="str">
            <v>BT</v>
          </cell>
          <cell r="J2755">
            <v>503048.17</v>
          </cell>
        </row>
        <row r="2756">
          <cell r="A2756" t="str">
            <v>O&amp;M</v>
          </cell>
          <cell r="B2756" t="str">
            <v>Weilandt, John C</v>
          </cell>
          <cell r="C2756">
            <v>23205</v>
          </cell>
          <cell r="D2756" t="str">
            <v>23205</v>
          </cell>
          <cell r="E2756" t="str">
            <v>Became 23206</v>
          </cell>
          <cell r="F2756" t="str">
            <v>NIS</v>
          </cell>
          <cell r="G2756" t="str">
            <v>Technology Management</v>
          </cell>
          <cell r="H2756" t="str">
            <v>120</v>
          </cell>
          <cell r="I2756" t="str">
            <v>BT</v>
          </cell>
          <cell r="K2756">
            <v>62521.32</v>
          </cell>
        </row>
        <row r="2757">
          <cell r="A2757" t="str">
            <v>O&amp;M</v>
          </cell>
          <cell r="B2757" t="str">
            <v>Weilandt, John C</v>
          </cell>
          <cell r="C2757">
            <v>23205</v>
          </cell>
          <cell r="D2757" t="str">
            <v>23205</v>
          </cell>
          <cell r="E2757" t="str">
            <v>4H - Client Support</v>
          </cell>
          <cell r="F2757" t="str">
            <v>NIS</v>
          </cell>
          <cell r="G2757" t="str">
            <v>Technology Management</v>
          </cell>
          <cell r="H2757" t="str">
            <v>120</v>
          </cell>
          <cell r="I2757" t="str">
            <v>IT</v>
          </cell>
          <cell r="J2757">
            <v>6652142.5499999998</v>
          </cell>
        </row>
        <row r="2758">
          <cell r="A2758" t="str">
            <v>O&amp;M</v>
          </cell>
          <cell r="B2758" t="str">
            <v>Weilandt, John C</v>
          </cell>
          <cell r="C2758">
            <v>23205</v>
          </cell>
          <cell r="D2758" t="str">
            <v>23205</v>
          </cell>
          <cell r="E2758" t="str">
            <v>Became 23206</v>
          </cell>
          <cell r="F2758" t="str">
            <v>NIS</v>
          </cell>
          <cell r="G2758" t="str">
            <v>Technology Management</v>
          </cell>
          <cell r="H2758" t="str">
            <v>120</v>
          </cell>
          <cell r="I2758" t="str">
            <v>IT</v>
          </cell>
          <cell r="K2758">
            <v>1143664.19</v>
          </cell>
          <cell r="M2758">
            <v>189296.61</v>
          </cell>
        </row>
        <row r="2759">
          <cell r="A2759" t="str">
            <v>O&amp;M</v>
          </cell>
          <cell r="B2759" t="str">
            <v>Weilandt, John C</v>
          </cell>
          <cell r="C2759">
            <v>23205</v>
          </cell>
          <cell r="D2759" t="str">
            <v>23205</v>
          </cell>
          <cell r="E2759" t="str">
            <v>Wireless Infrastructure</v>
          </cell>
          <cell r="F2759" t="str">
            <v>NIS</v>
          </cell>
          <cell r="G2759" t="str">
            <v>Technology Management</v>
          </cell>
          <cell r="H2759" t="str">
            <v>120</v>
          </cell>
          <cell r="I2759" t="str">
            <v>IT</v>
          </cell>
          <cell r="L2759">
            <v>-708.9</v>
          </cell>
          <cell r="M2759">
            <v>3034.34</v>
          </cell>
        </row>
        <row r="2760">
          <cell r="A2760" t="str">
            <v>O&amp;M</v>
          </cell>
          <cell r="B2760" t="str">
            <v>Weilandt, John C</v>
          </cell>
          <cell r="C2760">
            <v>23205</v>
          </cell>
          <cell r="D2760" t="str">
            <v>23205</v>
          </cell>
          <cell r="E2760" t="str">
            <v>4H - Client Support</v>
          </cell>
          <cell r="F2760" t="str">
            <v>NIS</v>
          </cell>
          <cell r="G2760" t="str">
            <v>Technology Management</v>
          </cell>
          <cell r="H2760" t="str">
            <v>120</v>
          </cell>
          <cell r="I2760" t="str">
            <v>LT</v>
          </cell>
          <cell r="J2760">
            <v>1517897.6</v>
          </cell>
        </row>
        <row r="2761">
          <cell r="A2761" t="str">
            <v>O&amp;M</v>
          </cell>
          <cell r="B2761" t="str">
            <v>Weilandt, John C</v>
          </cell>
          <cell r="C2761">
            <v>23205</v>
          </cell>
          <cell r="D2761" t="str">
            <v>23205</v>
          </cell>
          <cell r="E2761" t="str">
            <v>Became 23206</v>
          </cell>
          <cell r="F2761" t="str">
            <v>NIS</v>
          </cell>
          <cell r="G2761" t="str">
            <v>Technology Management</v>
          </cell>
          <cell r="H2761" t="str">
            <v>120</v>
          </cell>
          <cell r="I2761" t="str">
            <v>LT</v>
          </cell>
          <cell r="K2761">
            <v>188965.13</v>
          </cell>
        </row>
        <row r="2762">
          <cell r="A2762" t="str">
            <v>O&amp;M</v>
          </cell>
          <cell r="B2762" t="str">
            <v>Weilandt, John C</v>
          </cell>
          <cell r="C2762">
            <v>23205</v>
          </cell>
          <cell r="D2762" t="str">
            <v>23205</v>
          </cell>
          <cell r="E2762" t="str">
            <v>4H - Client Support</v>
          </cell>
          <cell r="F2762" t="str">
            <v>NIS</v>
          </cell>
          <cell r="G2762" t="str">
            <v>Technology Management</v>
          </cell>
          <cell r="H2762" t="str">
            <v>120</v>
          </cell>
          <cell r="I2762" t="str">
            <v>MT</v>
          </cell>
          <cell r="J2762">
            <v>32.979999999999997</v>
          </cell>
        </row>
        <row r="2763">
          <cell r="A2763" t="str">
            <v>O&amp;M</v>
          </cell>
          <cell r="B2763" t="str">
            <v>Weilandt, John C</v>
          </cell>
          <cell r="C2763">
            <v>23205</v>
          </cell>
          <cell r="D2763" t="str">
            <v>23205</v>
          </cell>
          <cell r="E2763" t="str">
            <v>Became 23206</v>
          </cell>
          <cell r="F2763" t="str">
            <v>NIS</v>
          </cell>
          <cell r="G2763" t="str">
            <v>Technology Management</v>
          </cell>
          <cell r="H2763" t="str">
            <v>120</v>
          </cell>
          <cell r="I2763" t="str">
            <v>MT</v>
          </cell>
          <cell r="K2763">
            <v>157.79</v>
          </cell>
        </row>
        <row r="2764">
          <cell r="A2764" t="str">
            <v>O&amp;M</v>
          </cell>
          <cell r="B2764" t="str">
            <v>Weilandt, John C</v>
          </cell>
          <cell r="C2764">
            <v>23205</v>
          </cell>
          <cell r="D2764" t="str">
            <v>23205</v>
          </cell>
          <cell r="E2764" t="str">
            <v>4H - Client Support</v>
          </cell>
          <cell r="F2764" t="str">
            <v>NIS</v>
          </cell>
          <cell r="G2764" t="str">
            <v>Technology Management</v>
          </cell>
          <cell r="H2764" t="str">
            <v>120</v>
          </cell>
          <cell r="I2764" t="str">
            <v>OT</v>
          </cell>
          <cell r="J2764">
            <v>-3220774.25</v>
          </cell>
        </row>
        <row r="2765">
          <cell r="A2765" t="str">
            <v>O&amp;M</v>
          </cell>
          <cell r="B2765" t="str">
            <v>Weilandt, John C</v>
          </cell>
          <cell r="C2765">
            <v>23205</v>
          </cell>
          <cell r="D2765" t="str">
            <v>23205</v>
          </cell>
          <cell r="E2765" t="str">
            <v>Became 23206</v>
          </cell>
          <cell r="F2765" t="str">
            <v>NIS</v>
          </cell>
          <cell r="G2765" t="str">
            <v>Technology Management</v>
          </cell>
          <cell r="H2765" t="str">
            <v>120</v>
          </cell>
          <cell r="I2765" t="str">
            <v>OT</v>
          </cell>
          <cell r="K2765">
            <v>8484.5400000000009</v>
          </cell>
        </row>
        <row r="2766">
          <cell r="A2766" t="str">
            <v>O&amp;M</v>
          </cell>
          <cell r="B2766" t="str">
            <v>Weilandt, John C</v>
          </cell>
          <cell r="C2766">
            <v>23205</v>
          </cell>
          <cell r="D2766" t="str">
            <v>23205</v>
          </cell>
          <cell r="E2766" t="str">
            <v>Wireless Infrastructure</v>
          </cell>
          <cell r="F2766" t="str">
            <v>NIS</v>
          </cell>
          <cell r="G2766" t="str">
            <v>Technology Management</v>
          </cell>
          <cell r="H2766" t="str">
            <v>120</v>
          </cell>
          <cell r="I2766" t="str">
            <v>OT</v>
          </cell>
          <cell r="L2766">
            <v>-1544.45</v>
          </cell>
        </row>
        <row r="2767">
          <cell r="A2767" t="str">
            <v>O&amp;M</v>
          </cell>
          <cell r="B2767" t="str">
            <v>Weilandt, John C</v>
          </cell>
          <cell r="C2767">
            <v>23205</v>
          </cell>
          <cell r="D2767" t="str">
            <v>23205</v>
          </cell>
          <cell r="E2767" t="str">
            <v>4H - Client Support</v>
          </cell>
          <cell r="F2767" t="str">
            <v>NIS</v>
          </cell>
          <cell r="G2767" t="str">
            <v>Technology Management</v>
          </cell>
          <cell r="H2767" t="str">
            <v>120</v>
          </cell>
          <cell r="I2767" t="str">
            <v>TT</v>
          </cell>
          <cell r="J2767">
            <v>183324.29</v>
          </cell>
        </row>
        <row r="2768">
          <cell r="A2768" t="str">
            <v>O&amp;M</v>
          </cell>
          <cell r="B2768" t="str">
            <v>Weilandt, John C</v>
          </cell>
          <cell r="C2768">
            <v>23205</v>
          </cell>
          <cell r="D2768" t="str">
            <v>23205</v>
          </cell>
          <cell r="E2768" t="str">
            <v>Became 23206</v>
          </cell>
          <cell r="F2768" t="str">
            <v>NIS</v>
          </cell>
          <cell r="G2768" t="str">
            <v>Technology Management</v>
          </cell>
          <cell r="H2768" t="str">
            <v>120</v>
          </cell>
          <cell r="I2768" t="str">
            <v>TT</v>
          </cell>
          <cell r="K2768">
            <v>22850.97</v>
          </cell>
        </row>
        <row r="2769">
          <cell r="A2769" t="str">
            <v>O&amp;M</v>
          </cell>
          <cell r="B2769" t="str">
            <v>OBrien, Patricia</v>
          </cell>
          <cell r="C2769">
            <v>23206</v>
          </cell>
          <cell r="D2769" t="str">
            <v>23206</v>
          </cell>
          <cell r="E2769" t="str">
            <v>Client Services</v>
          </cell>
          <cell r="F2769" t="str">
            <v>NIS</v>
          </cell>
          <cell r="G2769" t="str">
            <v>Help Desk/Client Services</v>
          </cell>
          <cell r="H2769" t="str">
            <v>120</v>
          </cell>
          <cell r="I2769" t="str">
            <v>BT</v>
          </cell>
          <cell r="K2769">
            <v>394.2</v>
          </cell>
        </row>
        <row r="2770">
          <cell r="A2770" t="str">
            <v>O&amp;M</v>
          </cell>
          <cell r="B2770" t="str">
            <v>OBrien, Patricia</v>
          </cell>
          <cell r="C2770">
            <v>23206</v>
          </cell>
          <cell r="D2770" t="str">
            <v>23206</v>
          </cell>
          <cell r="E2770" t="str">
            <v>Client Services</v>
          </cell>
          <cell r="F2770" t="str">
            <v>NIS</v>
          </cell>
          <cell r="G2770" t="str">
            <v>Help Desk/Client Services</v>
          </cell>
          <cell r="H2770" t="str">
            <v>120</v>
          </cell>
          <cell r="I2770" t="str">
            <v>IT</v>
          </cell>
          <cell r="K2770">
            <v>7828.15</v>
          </cell>
          <cell r="L2770">
            <v>91.45</v>
          </cell>
        </row>
        <row r="2771">
          <cell r="A2771" t="str">
            <v>O&amp;M</v>
          </cell>
          <cell r="B2771" t="str">
            <v>OBrien, Patricia</v>
          </cell>
          <cell r="C2771">
            <v>23206</v>
          </cell>
          <cell r="D2771" t="str">
            <v>23206</v>
          </cell>
          <cell r="E2771" t="str">
            <v>Client Services</v>
          </cell>
          <cell r="F2771" t="str">
            <v>NIS</v>
          </cell>
          <cell r="G2771" t="str">
            <v>Help Desk/Client Services</v>
          </cell>
          <cell r="H2771" t="str">
            <v>120</v>
          </cell>
          <cell r="I2771" t="str">
            <v>LT</v>
          </cell>
          <cell r="K2771">
            <v>1126.29</v>
          </cell>
        </row>
        <row r="2772">
          <cell r="A2772" t="str">
            <v>O&amp;M</v>
          </cell>
          <cell r="B2772" t="str">
            <v>OBrien, Patricia</v>
          </cell>
          <cell r="C2772">
            <v>23206</v>
          </cell>
          <cell r="D2772" t="str">
            <v>23206</v>
          </cell>
          <cell r="E2772" t="str">
            <v>Client Services</v>
          </cell>
          <cell r="F2772" t="str">
            <v>NIS</v>
          </cell>
          <cell r="G2772" t="str">
            <v>Help Desk/Client Services</v>
          </cell>
          <cell r="H2772" t="str">
            <v>120</v>
          </cell>
          <cell r="I2772" t="str">
            <v>OT</v>
          </cell>
          <cell r="K2772">
            <v>-5038295.78</v>
          </cell>
          <cell r="L2772">
            <v>-0.11</v>
          </cell>
          <cell r="M2772">
            <v>1342.42</v>
          </cell>
        </row>
        <row r="2773">
          <cell r="A2773" t="str">
            <v>O&amp;M</v>
          </cell>
          <cell r="B2773" t="str">
            <v>OBrien, Patricia</v>
          </cell>
          <cell r="C2773">
            <v>23207</v>
          </cell>
          <cell r="D2773" t="str">
            <v>23207</v>
          </cell>
          <cell r="E2773" t="str">
            <v>Field Services</v>
          </cell>
          <cell r="F2773" t="str">
            <v>NIS</v>
          </cell>
          <cell r="G2773" t="str">
            <v>Field Services</v>
          </cell>
          <cell r="H2773" t="str">
            <v>120</v>
          </cell>
          <cell r="I2773" t="str">
            <v>IT</v>
          </cell>
          <cell r="L2773">
            <v>314078.59000000003</v>
          </cell>
        </row>
        <row r="2774">
          <cell r="A2774" t="str">
            <v>O&amp;M</v>
          </cell>
          <cell r="B2774" t="str">
            <v>OBrien, Patricia</v>
          </cell>
          <cell r="C2774">
            <v>23208</v>
          </cell>
          <cell r="D2774" t="str">
            <v>23208</v>
          </cell>
          <cell r="E2774" t="str">
            <v>Voice Networks</v>
          </cell>
          <cell r="F2774" t="str">
            <v>NIS</v>
          </cell>
          <cell r="G2774" t="str">
            <v>Voice Services &amp; Telephoney Support</v>
          </cell>
          <cell r="H2774" t="str">
            <v>120</v>
          </cell>
          <cell r="I2774" t="str">
            <v>BT</v>
          </cell>
          <cell r="K2774">
            <v>21109.93</v>
          </cell>
          <cell r="M2774">
            <v>384308.97</v>
          </cell>
        </row>
        <row r="2775">
          <cell r="A2775" t="str">
            <v>O&amp;M</v>
          </cell>
          <cell r="B2775" t="str">
            <v>OBrien, Patricia</v>
          </cell>
          <cell r="C2775">
            <v>23208</v>
          </cell>
          <cell r="D2775" t="str">
            <v>23208</v>
          </cell>
          <cell r="E2775" t="str">
            <v>Voice Networks</v>
          </cell>
          <cell r="F2775" t="str">
            <v>NIS</v>
          </cell>
          <cell r="G2775" t="str">
            <v>Voice Services &amp; Telephoney Support</v>
          </cell>
          <cell r="H2775" t="str">
            <v>120</v>
          </cell>
          <cell r="I2775" t="str">
            <v>IT</v>
          </cell>
          <cell r="K2775">
            <v>4504.03</v>
          </cell>
          <cell r="L2775">
            <v>634654.19999999995</v>
          </cell>
        </row>
        <row r="2776">
          <cell r="A2776" t="str">
            <v>O&amp;M</v>
          </cell>
          <cell r="B2776" t="str">
            <v>OBrien, Patricia</v>
          </cell>
          <cell r="C2776">
            <v>23208</v>
          </cell>
          <cell r="D2776" t="str">
            <v>23208</v>
          </cell>
          <cell r="E2776" t="str">
            <v>Voice Networks</v>
          </cell>
          <cell r="F2776" t="str">
            <v>NIS</v>
          </cell>
          <cell r="G2776" t="str">
            <v>Voice Services &amp; Telephoney Support</v>
          </cell>
          <cell r="H2776" t="str">
            <v>120</v>
          </cell>
          <cell r="I2776" t="str">
            <v>LT</v>
          </cell>
          <cell r="K2776">
            <v>60315.08</v>
          </cell>
        </row>
        <row r="2777">
          <cell r="A2777" t="str">
            <v>O&amp;M</v>
          </cell>
          <cell r="B2777" t="str">
            <v>OBrien, Patricia</v>
          </cell>
          <cell r="C2777">
            <v>23208</v>
          </cell>
          <cell r="D2777" t="str">
            <v>23208</v>
          </cell>
          <cell r="E2777" t="str">
            <v>Voice Networks</v>
          </cell>
          <cell r="F2777" t="str">
            <v>NIS</v>
          </cell>
          <cell r="G2777" t="str">
            <v>Voice Services &amp; Telephoney Support</v>
          </cell>
          <cell r="H2777" t="str">
            <v>120</v>
          </cell>
          <cell r="I2777" t="str">
            <v>OT</v>
          </cell>
          <cell r="K2777">
            <v>105</v>
          </cell>
          <cell r="L2777">
            <v>-468037.2</v>
          </cell>
        </row>
        <row r="2778">
          <cell r="A2778" t="str">
            <v>O&amp;M</v>
          </cell>
          <cell r="B2778" t="str">
            <v>OBrien, Patricia</v>
          </cell>
          <cell r="C2778">
            <v>23208</v>
          </cell>
          <cell r="D2778" t="str">
            <v>23208</v>
          </cell>
          <cell r="E2778" t="str">
            <v>Voice Networks</v>
          </cell>
          <cell r="F2778" t="str">
            <v>NIS</v>
          </cell>
          <cell r="G2778" t="str">
            <v>Voice Services &amp; Telephoney Support</v>
          </cell>
          <cell r="H2778" t="str">
            <v>120</v>
          </cell>
          <cell r="I2778" t="str">
            <v>TT</v>
          </cell>
          <cell r="K2778">
            <v>15990.55</v>
          </cell>
        </row>
        <row r="2779">
          <cell r="A2779" t="str">
            <v>O&amp;M</v>
          </cell>
          <cell r="B2779" t="str">
            <v>OBrien, Patricia</v>
          </cell>
          <cell r="C2779">
            <v>23210</v>
          </cell>
          <cell r="D2779" t="str">
            <v>23210</v>
          </cell>
          <cell r="E2779" t="str">
            <v>Enterprise Infrastructure Svcs</v>
          </cell>
          <cell r="F2779" t="str">
            <v>NIS</v>
          </cell>
          <cell r="G2779" t="str">
            <v>Enterprise Infrastructure Services</v>
          </cell>
          <cell r="H2779" t="str">
            <v>120</v>
          </cell>
          <cell r="I2779" t="str">
            <v>BT</v>
          </cell>
          <cell r="L2779">
            <v>3828</v>
          </cell>
          <cell r="M2779">
            <v>-4089</v>
          </cell>
        </row>
        <row r="2780">
          <cell r="A2780" t="str">
            <v>O&amp;M</v>
          </cell>
          <cell r="B2780" t="str">
            <v>OBrien, Patricia</v>
          </cell>
          <cell r="C2780">
            <v>23210</v>
          </cell>
          <cell r="D2780" t="str">
            <v>23210</v>
          </cell>
          <cell r="E2780" t="str">
            <v>M3 - Network and Operational Support</v>
          </cell>
          <cell r="F2780" t="str">
            <v>NIS</v>
          </cell>
          <cell r="G2780" t="str">
            <v>Enterprise Infrastructure Services</v>
          </cell>
          <cell r="H2780" t="str">
            <v>120</v>
          </cell>
          <cell r="I2780" t="str">
            <v>BT</v>
          </cell>
          <cell r="J2780">
            <v>477955.7</v>
          </cell>
          <cell r="M2780">
            <v>499140.42</v>
          </cell>
        </row>
        <row r="2781">
          <cell r="A2781" t="str">
            <v>O&amp;M</v>
          </cell>
          <cell r="B2781" t="str">
            <v>OBrien, Patricia</v>
          </cell>
          <cell r="C2781">
            <v>23210</v>
          </cell>
          <cell r="D2781" t="str">
            <v>23210</v>
          </cell>
          <cell r="E2781" t="str">
            <v>Systems Operations</v>
          </cell>
          <cell r="F2781" t="str">
            <v>NIS</v>
          </cell>
          <cell r="G2781" t="str">
            <v>Enterprise Infrastructure Services</v>
          </cell>
          <cell r="H2781" t="str">
            <v>120</v>
          </cell>
          <cell r="I2781" t="str">
            <v>BT</v>
          </cell>
          <cell r="K2781">
            <v>46994.52</v>
          </cell>
          <cell r="M2781">
            <v>588.42999999999995</v>
          </cell>
        </row>
        <row r="2782">
          <cell r="A2782" t="str">
            <v>O&amp;M</v>
          </cell>
          <cell r="B2782" t="str">
            <v>OBrien, Patricia</v>
          </cell>
          <cell r="C2782">
            <v>23210</v>
          </cell>
          <cell r="D2782" t="str">
            <v>23210</v>
          </cell>
          <cell r="E2782" t="str">
            <v>Enterprise Infrastructure Svcs</v>
          </cell>
          <cell r="F2782" t="str">
            <v>NIS</v>
          </cell>
          <cell r="G2782" t="str">
            <v>Enterprise Infrastructure Services</v>
          </cell>
          <cell r="H2782" t="str">
            <v>120</v>
          </cell>
          <cell r="I2782" t="str">
            <v>IT</v>
          </cell>
          <cell r="L2782">
            <v>-16853.45</v>
          </cell>
        </row>
        <row r="2783">
          <cell r="A2783" t="str">
            <v>O&amp;M</v>
          </cell>
          <cell r="B2783" t="str">
            <v>OBrien, Patricia</v>
          </cell>
          <cell r="C2783">
            <v>23210</v>
          </cell>
          <cell r="D2783" t="str">
            <v>23210</v>
          </cell>
          <cell r="E2783" t="str">
            <v>M3 - Network and Operational Support</v>
          </cell>
          <cell r="F2783" t="str">
            <v>NIS</v>
          </cell>
          <cell r="G2783" t="str">
            <v>Enterprise Infrastructure Services</v>
          </cell>
          <cell r="H2783" t="str">
            <v>120</v>
          </cell>
          <cell r="I2783" t="str">
            <v>IT</v>
          </cell>
          <cell r="J2783">
            <v>5752127.54</v>
          </cell>
        </row>
        <row r="2784">
          <cell r="A2784" t="str">
            <v>O&amp;M</v>
          </cell>
          <cell r="B2784" t="str">
            <v>OBrien, Patricia</v>
          </cell>
          <cell r="C2784">
            <v>23210</v>
          </cell>
          <cell r="D2784" t="str">
            <v>23210</v>
          </cell>
          <cell r="E2784" t="str">
            <v>Systems Operations</v>
          </cell>
          <cell r="F2784" t="str">
            <v>NIS</v>
          </cell>
          <cell r="G2784" t="str">
            <v>Enterprise Infrastructure Services</v>
          </cell>
          <cell r="H2784" t="str">
            <v>120</v>
          </cell>
          <cell r="I2784" t="str">
            <v>IT</v>
          </cell>
          <cell r="K2784">
            <v>480974.08000000002</v>
          </cell>
        </row>
        <row r="2785">
          <cell r="A2785" t="str">
            <v>O&amp;M</v>
          </cell>
          <cell r="B2785" t="str">
            <v>OBrien, Patricia</v>
          </cell>
          <cell r="C2785">
            <v>23210</v>
          </cell>
          <cell r="D2785" t="str">
            <v>23210</v>
          </cell>
          <cell r="E2785" t="str">
            <v>Enterprise Infrastructure Svcs</v>
          </cell>
          <cell r="F2785" t="str">
            <v>NIS</v>
          </cell>
          <cell r="G2785" t="str">
            <v>Enterprise Infrastructure Services</v>
          </cell>
          <cell r="H2785" t="str">
            <v>120</v>
          </cell>
          <cell r="I2785" t="str">
            <v>LT</v>
          </cell>
          <cell r="L2785">
            <v>10936.58</v>
          </cell>
        </row>
        <row r="2786">
          <cell r="A2786" t="str">
            <v>O&amp;M</v>
          </cell>
          <cell r="B2786" t="str">
            <v>OBrien, Patricia</v>
          </cell>
          <cell r="C2786">
            <v>23210</v>
          </cell>
          <cell r="D2786" t="str">
            <v>23210</v>
          </cell>
          <cell r="E2786" t="str">
            <v>M3 - Network and Operational Support</v>
          </cell>
          <cell r="F2786" t="str">
            <v>NIS</v>
          </cell>
          <cell r="G2786" t="str">
            <v>Enterprise Infrastructure Services</v>
          </cell>
          <cell r="H2786" t="str">
            <v>120</v>
          </cell>
          <cell r="I2786" t="str">
            <v>LT</v>
          </cell>
          <cell r="J2786">
            <v>1405462.08</v>
          </cell>
          <cell r="M2786">
            <v>545.12</v>
          </cell>
        </row>
        <row r="2787">
          <cell r="A2787" t="str">
            <v>O&amp;M</v>
          </cell>
          <cell r="B2787" t="str">
            <v>OBrien, Patricia</v>
          </cell>
          <cell r="C2787">
            <v>23210</v>
          </cell>
          <cell r="D2787" t="str">
            <v>23210</v>
          </cell>
          <cell r="E2787" t="str">
            <v>Systems Operations</v>
          </cell>
          <cell r="F2787" t="str">
            <v>NIS</v>
          </cell>
          <cell r="G2787" t="str">
            <v>Enterprise Infrastructure Services</v>
          </cell>
          <cell r="H2787" t="str">
            <v>120</v>
          </cell>
          <cell r="I2787" t="str">
            <v>LT</v>
          </cell>
          <cell r="K2787">
            <v>132296.73000000001</v>
          </cell>
        </row>
        <row r="2788">
          <cell r="A2788" t="str">
            <v>O&amp;M</v>
          </cell>
          <cell r="B2788" t="str">
            <v>OBrien, Patricia</v>
          </cell>
          <cell r="C2788">
            <v>23210</v>
          </cell>
          <cell r="D2788" t="str">
            <v>23210</v>
          </cell>
          <cell r="E2788" t="str">
            <v>Enterprise Infrastructure Svcs</v>
          </cell>
          <cell r="F2788" t="str">
            <v>NIS</v>
          </cell>
          <cell r="G2788" t="str">
            <v>Enterprise Infrastructure Services</v>
          </cell>
          <cell r="H2788" t="str">
            <v>120</v>
          </cell>
          <cell r="I2788" t="str">
            <v>MT</v>
          </cell>
          <cell r="M2788">
            <v>7019.21</v>
          </cell>
        </row>
        <row r="2789">
          <cell r="A2789" t="str">
            <v>O&amp;M</v>
          </cell>
          <cell r="B2789" t="str">
            <v>OBrien, Patricia</v>
          </cell>
          <cell r="C2789">
            <v>23210</v>
          </cell>
          <cell r="D2789" t="str">
            <v>23210</v>
          </cell>
          <cell r="E2789" t="str">
            <v>M3 - Network and Operational Support</v>
          </cell>
          <cell r="F2789" t="str">
            <v>NIS</v>
          </cell>
          <cell r="G2789" t="str">
            <v>Enterprise Infrastructure Services</v>
          </cell>
          <cell r="H2789" t="str">
            <v>120</v>
          </cell>
          <cell r="I2789" t="str">
            <v>MT</v>
          </cell>
          <cell r="J2789">
            <v>29653.200000000001</v>
          </cell>
        </row>
        <row r="2790">
          <cell r="A2790" t="str">
            <v>O&amp;M</v>
          </cell>
          <cell r="B2790" t="str">
            <v>OBrien, Patricia</v>
          </cell>
          <cell r="C2790">
            <v>23210</v>
          </cell>
          <cell r="D2790" t="str">
            <v>23210</v>
          </cell>
          <cell r="E2790" t="str">
            <v>Enterprise Infrastructure Svcs</v>
          </cell>
          <cell r="F2790" t="str">
            <v>NIS</v>
          </cell>
          <cell r="G2790" t="str">
            <v>Enterprise Infrastructure Services</v>
          </cell>
          <cell r="H2790" t="str">
            <v>120</v>
          </cell>
          <cell r="I2790" t="str">
            <v>OT</v>
          </cell>
          <cell r="M2790">
            <v>658.64</v>
          </cell>
        </row>
        <row r="2791">
          <cell r="A2791" t="str">
            <v>O&amp;M</v>
          </cell>
          <cell r="B2791" t="str">
            <v>OBrien, Patricia</v>
          </cell>
          <cell r="C2791">
            <v>23210</v>
          </cell>
          <cell r="D2791" t="str">
            <v>23210</v>
          </cell>
          <cell r="E2791" t="str">
            <v>M3 - Network and Operational Support</v>
          </cell>
          <cell r="F2791" t="str">
            <v>NIS</v>
          </cell>
          <cell r="G2791" t="str">
            <v>Enterprise Infrastructure Services</v>
          </cell>
          <cell r="H2791" t="str">
            <v>120</v>
          </cell>
          <cell r="I2791" t="str">
            <v>OT</v>
          </cell>
          <cell r="J2791">
            <v>195108.97</v>
          </cell>
        </row>
        <row r="2792">
          <cell r="A2792" t="str">
            <v>O&amp;M</v>
          </cell>
          <cell r="B2792" t="str">
            <v>OBrien, Patricia</v>
          </cell>
          <cell r="C2792">
            <v>23210</v>
          </cell>
          <cell r="D2792" t="str">
            <v>23210</v>
          </cell>
          <cell r="E2792" t="str">
            <v>Systems Operations</v>
          </cell>
          <cell r="F2792" t="str">
            <v>NIS</v>
          </cell>
          <cell r="G2792" t="str">
            <v>Enterprise Infrastructure Services</v>
          </cell>
          <cell r="H2792" t="str">
            <v>120</v>
          </cell>
          <cell r="I2792" t="str">
            <v>OT</v>
          </cell>
          <cell r="K2792">
            <v>133121.60000000001</v>
          </cell>
        </row>
        <row r="2793">
          <cell r="A2793" t="str">
            <v>O&amp;M</v>
          </cell>
          <cell r="B2793" t="str">
            <v>OBrien, Patricia</v>
          </cell>
          <cell r="C2793">
            <v>23210</v>
          </cell>
          <cell r="D2793" t="str">
            <v>23210</v>
          </cell>
          <cell r="E2793" t="str">
            <v>M3 - Network and Operational Support</v>
          </cell>
          <cell r="F2793" t="str">
            <v>NIS</v>
          </cell>
          <cell r="G2793" t="str">
            <v>Enterprise Infrastructure Services</v>
          </cell>
          <cell r="H2793" t="str">
            <v>120</v>
          </cell>
          <cell r="I2793" t="str">
            <v>TT</v>
          </cell>
          <cell r="J2793">
            <v>34631.800000000003</v>
          </cell>
        </row>
        <row r="2794">
          <cell r="A2794" t="str">
            <v>O&amp;M</v>
          </cell>
          <cell r="B2794" t="str">
            <v>OBrien, Patricia</v>
          </cell>
          <cell r="C2794">
            <v>23210</v>
          </cell>
          <cell r="D2794" t="str">
            <v>23210</v>
          </cell>
          <cell r="E2794" t="str">
            <v>Systems Operations</v>
          </cell>
          <cell r="F2794" t="str">
            <v>NIS</v>
          </cell>
          <cell r="G2794" t="str">
            <v>Enterprise Infrastructure Services</v>
          </cell>
          <cell r="H2794" t="str">
            <v>120</v>
          </cell>
          <cell r="I2794" t="str">
            <v>TT</v>
          </cell>
          <cell r="K2794">
            <v>6009.28</v>
          </cell>
        </row>
        <row r="2795">
          <cell r="A2795" t="str">
            <v>O&amp;M</v>
          </cell>
          <cell r="B2795" t="str">
            <v>OBrien, Patricia</v>
          </cell>
          <cell r="C2795">
            <v>23211</v>
          </cell>
          <cell r="D2795" t="str">
            <v>23211</v>
          </cell>
          <cell r="E2795" t="str">
            <v>Data Network</v>
          </cell>
          <cell r="F2795" t="str">
            <v>NIS</v>
          </cell>
          <cell r="G2795" t="str">
            <v>Data Network/Wireless Services</v>
          </cell>
          <cell r="H2795" t="str">
            <v>120</v>
          </cell>
          <cell r="I2795" t="str">
            <v>BT</v>
          </cell>
          <cell r="L2795">
            <v>96.32</v>
          </cell>
          <cell r="M2795">
            <v>4781.92</v>
          </cell>
        </row>
        <row r="2796">
          <cell r="A2796" t="str">
            <v>O&amp;M</v>
          </cell>
          <cell r="B2796" t="str">
            <v>OBrien, Patricia</v>
          </cell>
          <cell r="C2796">
            <v>23211</v>
          </cell>
          <cell r="D2796" t="str">
            <v>23211</v>
          </cell>
          <cell r="E2796" t="str">
            <v>Data Network / Wireless Services</v>
          </cell>
          <cell r="F2796" t="str">
            <v>NIS</v>
          </cell>
          <cell r="G2796" t="str">
            <v>Data Network/Wireless Services</v>
          </cell>
          <cell r="H2796" t="str">
            <v>120</v>
          </cell>
          <cell r="I2796" t="str">
            <v>BT</v>
          </cell>
          <cell r="M2796">
            <v>15314.47</v>
          </cell>
        </row>
        <row r="2797">
          <cell r="A2797" t="str">
            <v>O&amp;M</v>
          </cell>
          <cell r="B2797" t="str">
            <v>OBrien, Patricia</v>
          </cell>
          <cell r="C2797">
            <v>23211</v>
          </cell>
          <cell r="D2797" t="str">
            <v>23211</v>
          </cell>
          <cell r="E2797" t="str">
            <v>Data Network Services</v>
          </cell>
          <cell r="F2797" t="str">
            <v>NIS</v>
          </cell>
          <cell r="G2797" t="str">
            <v>Data Network/Wireless Services</v>
          </cell>
          <cell r="H2797" t="str">
            <v>120</v>
          </cell>
          <cell r="I2797" t="str">
            <v>BT</v>
          </cell>
          <cell r="K2797">
            <v>456.8</v>
          </cell>
        </row>
        <row r="2798">
          <cell r="A2798" t="str">
            <v>O&amp;M</v>
          </cell>
          <cell r="B2798" t="str">
            <v>OBrien, Patricia</v>
          </cell>
          <cell r="C2798">
            <v>23211</v>
          </cell>
          <cell r="D2798" t="str">
            <v>23211</v>
          </cell>
          <cell r="E2798" t="str">
            <v>Data Network</v>
          </cell>
          <cell r="F2798" t="str">
            <v>NIS</v>
          </cell>
          <cell r="G2798" t="str">
            <v>Data Network/Wireless Services</v>
          </cell>
          <cell r="H2798" t="str">
            <v>120</v>
          </cell>
          <cell r="I2798" t="str">
            <v>IT</v>
          </cell>
          <cell r="L2798">
            <v>168</v>
          </cell>
        </row>
        <row r="2799">
          <cell r="A2799" t="str">
            <v>O&amp;M</v>
          </cell>
          <cell r="B2799" t="str">
            <v>OBrien, Patricia</v>
          </cell>
          <cell r="C2799">
            <v>23211</v>
          </cell>
          <cell r="D2799" t="str">
            <v>23211</v>
          </cell>
          <cell r="E2799" t="str">
            <v>Data Network Services</v>
          </cell>
          <cell r="F2799" t="str">
            <v>NIS</v>
          </cell>
          <cell r="G2799" t="str">
            <v>Data Network/Wireless Services</v>
          </cell>
          <cell r="H2799" t="str">
            <v>120</v>
          </cell>
          <cell r="I2799" t="str">
            <v>IT</v>
          </cell>
          <cell r="K2799">
            <v>10487.17</v>
          </cell>
        </row>
        <row r="2800">
          <cell r="A2800" t="str">
            <v>O&amp;M</v>
          </cell>
          <cell r="B2800" t="str">
            <v>OBrien, Patricia</v>
          </cell>
          <cell r="C2800">
            <v>23211</v>
          </cell>
          <cell r="D2800" t="str">
            <v>23211</v>
          </cell>
          <cell r="E2800" t="str">
            <v>Data Network</v>
          </cell>
          <cell r="F2800" t="str">
            <v>NIS</v>
          </cell>
          <cell r="G2800" t="str">
            <v>Data Network/Wireless Services</v>
          </cell>
          <cell r="H2800" t="str">
            <v>120</v>
          </cell>
          <cell r="I2800" t="str">
            <v>LT</v>
          </cell>
          <cell r="L2800">
            <v>275.2</v>
          </cell>
        </row>
        <row r="2801">
          <cell r="A2801" t="str">
            <v>O&amp;M</v>
          </cell>
          <cell r="B2801" t="str">
            <v>OBrien, Patricia</v>
          </cell>
          <cell r="C2801">
            <v>23211</v>
          </cell>
          <cell r="D2801" t="str">
            <v>23211</v>
          </cell>
          <cell r="E2801" t="str">
            <v>Data Network / Wireless Services</v>
          </cell>
          <cell r="F2801" t="str">
            <v>NIS</v>
          </cell>
          <cell r="G2801" t="str">
            <v>Data Network/Wireless Services</v>
          </cell>
          <cell r="H2801" t="str">
            <v>120</v>
          </cell>
          <cell r="I2801" t="str">
            <v>LT</v>
          </cell>
        </row>
        <row r="2802">
          <cell r="A2802" t="str">
            <v>O&amp;M</v>
          </cell>
          <cell r="B2802" t="str">
            <v>OBrien, Patricia</v>
          </cell>
          <cell r="C2802">
            <v>23211</v>
          </cell>
          <cell r="D2802" t="str">
            <v>23211</v>
          </cell>
          <cell r="E2802" t="str">
            <v>Data Network Services</v>
          </cell>
          <cell r="F2802" t="str">
            <v>NIS</v>
          </cell>
          <cell r="G2802" t="str">
            <v>Data Network/Wireless Services</v>
          </cell>
          <cell r="H2802" t="str">
            <v>120</v>
          </cell>
          <cell r="I2802" t="str">
            <v>LT</v>
          </cell>
          <cell r="K2802">
            <v>1305.0999999999999</v>
          </cell>
        </row>
        <row r="2803">
          <cell r="A2803" t="str">
            <v>O&amp;M</v>
          </cell>
          <cell r="B2803" t="str">
            <v>OBrien, Patricia</v>
          </cell>
          <cell r="C2803">
            <v>23211</v>
          </cell>
          <cell r="D2803" t="str">
            <v>23211</v>
          </cell>
          <cell r="E2803" t="str">
            <v>Data Network</v>
          </cell>
          <cell r="F2803" t="str">
            <v>NIS</v>
          </cell>
          <cell r="G2803" t="str">
            <v>Data Network/Wireless Services</v>
          </cell>
          <cell r="H2803" t="str">
            <v>120</v>
          </cell>
          <cell r="I2803" t="str">
            <v>TT</v>
          </cell>
          <cell r="L2803">
            <v>232.2</v>
          </cell>
        </row>
        <row r="2804">
          <cell r="A2804" t="str">
            <v>O&amp;M</v>
          </cell>
          <cell r="B2804" t="str">
            <v>OBrien, Patricia</v>
          </cell>
          <cell r="C2804">
            <v>23211</v>
          </cell>
          <cell r="D2804" t="str">
            <v>23211</v>
          </cell>
          <cell r="E2804" t="str">
            <v>Data Network / Wireless Services</v>
          </cell>
          <cell r="F2804" t="str">
            <v>NIS</v>
          </cell>
          <cell r="G2804" t="str">
            <v>Data Network/Wireless Services</v>
          </cell>
          <cell r="H2804" t="str">
            <v>120</v>
          </cell>
          <cell r="I2804" t="str">
            <v>TT</v>
          </cell>
        </row>
        <row r="2805">
          <cell r="A2805" t="str">
            <v>O&amp;M</v>
          </cell>
          <cell r="B2805" t="str">
            <v>OBrien, Patricia</v>
          </cell>
          <cell r="C2805">
            <v>23211</v>
          </cell>
          <cell r="D2805" t="str">
            <v>23211</v>
          </cell>
          <cell r="E2805" t="str">
            <v>Data Network Services</v>
          </cell>
          <cell r="F2805" t="str">
            <v>NIS</v>
          </cell>
          <cell r="G2805" t="str">
            <v>Data Network/Wireless Services</v>
          </cell>
          <cell r="H2805" t="str">
            <v>120</v>
          </cell>
          <cell r="I2805" t="str">
            <v>TT</v>
          </cell>
          <cell r="K2805">
            <v>2949.33</v>
          </cell>
        </row>
        <row r="2806">
          <cell r="A2806" t="str">
            <v>O&amp;M</v>
          </cell>
          <cell r="B2806" t="str">
            <v>Weilandt, John C</v>
          </cell>
          <cell r="C2806">
            <v>23212</v>
          </cell>
          <cell r="D2806" t="str">
            <v>23212</v>
          </cell>
          <cell r="E2806" t="str">
            <v>Distributed Systems</v>
          </cell>
          <cell r="F2806" t="str">
            <v>NIS</v>
          </cell>
          <cell r="G2806" t="str">
            <v>Distributed Systems</v>
          </cell>
          <cell r="H2806" t="str">
            <v>120</v>
          </cell>
          <cell r="I2806" t="str">
            <v>IT</v>
          </cell>
          <cell r="L2806">
            <v>2924.88</v>
          </cell>
        </row>
        <row r="2807">
          <cell r="A2807" t="str">
            <v>O&amp;M</v>
          </cell>
          <cell r="B2807" t="str">
            <v>Weilandt, John C</v>
          </cell>
          <cell r="C2807">
            <v>23212</v>
          </cell>
          <cell r="D2807" t="str">
            <v>23212</v>
          </cell>
          <cell r="E2807" t="str">
            <v>Distributed Systems</v>
          </cell>
          <cell r="F2807" t="str">
            <v>NIS</v>
          </cell>
          <cell r="G2807" t="str">
            <v>Distributed Systems</v>
          </cell>
          <cell r="H2807" t="str">
            <v>120</v>
          </cell>
          <cell r="I2807" t="str">
            <v>TT</v>
          </cell>
          <cell r="L2807">
            <v>398.88</v>
          </cell>
        </row>
        <row r="2808">
          <cell r="A2808" t="str">
            <v>O&amp;M</v>
          </cell>
          <cell r="B2808" t="str">
            <v>OBrien, Patricia</v>
          </cell>
          <cell r="C2808">
            <v>23213</v>
          </cell>
          <cell r="D2808" t="str">
            <v>23213</v>
          </cell>
          <cell r="E2808" t="str">
            <v>Internet Infrastructure</v>
          </cell>
          <cell r="F2808" t="str">
            <v>NIS</v>
          </cell>
          <cell r="G2808" t="str">
            <v>Internet &amp; Application Services</v>
          </cell>
          <cell r="H2808" t="str">
            <v>120</v>
          </cell>
          <cell r="I2808" t="str">
            <v>IT</v>
          </cell>
          <cell r="K2808">
            <v>21623.68</v>
          </cell>
          <cell r="M2808">
            <v>260707.72</v>
          </cell>
        </row>
        <row r="2809">
          <cell r="A2809" t="str">
            <v>O&amp;M</v>
          </cell>
          <cell r="B2809" t="str">
            <v>Weilandt, John C</v>
          </cell>
          <cell r="C2809">
            <v>23214</v>
          </cell>
          <cell r="D2809" t="str">
            <v>23214</v>
          </cell>
          <cell r="E2809" t="str">
            <v>Midrange Systems</v>
          </cell>
          <cell r="F2809" t="str">
            <v>NIS</v>
          </cell>
          <cell r="G2809" t="str">
            <v>Midrange</v>
          </cell>
          <cell r="H2809" t="str">
            <v>120</v>
          </cell>
          <cell r="I2809" t="str">
            <v>IT</v>
          </cell>
          <cell r="K2809">
            <v>71.040000000000006</v>
          </cell>
          <cell r="L2809">
            <v>250994.78</v>
          </cell>
          <cell r="M2809">
            <v>5153.96</v>
          </cell>
        </row>
        <row r="2810">
          <cell r="A2810" t="str">
            <v>O&amp;M</v>
          </cell>
          <cell r="B2810" t="str">
            <v>Collins, Carol A</v>
          </cell>
          <cell r="C2810">
            <v>23215</v>
          </cell>
          <cell r="D2810" t="str">
            <v>23215</v>
          </cell>
          <cell r="E2810" t="str">
            <v>4I - Financials</v>
          </cell>
          <cell r="F2810" t="str">
            <v>NIS</v>
          </cell>
          <cell r="G2810" t="str">
            <v>Financial Systems</v>
          </cell>
          <cell r="H2810" t="str">
            <v>120</v>
          </cell>
          <cell r="I2810" t="str">
            <v>BT</v>
          </cell>
          <cell r="J2810">
            <v>52656.37</v>
          </cell>
        </row>
        <row r="2811">
          <cell r="A2811" t="str">
            <v>O&amp;M</v>
          </cell>
          <cell r="B2811" t="str">
            <v>Collins, Carol A</v>
          </cell>
          <cell r="C2811">
            <v>23215</v>
          </cell>
          <cell r="D2811" t="str">
            <v>23215</v>
          </cell>
          <cell r="E2811" t="str">
            <v>Financial Systems</v>
          </cell>
          <cell r="F2811" t="str">
            <v>NIS</v>
          </cell>
          <cell r="G2811" t="str">
            <v>Financial Systems</v>
          </cell>
          <cell r="H2811" t="str">
            <v>120</v>
          </cell>
          <cell r="I2811" t="str">
            <v>BT</v>
          </cell>
          <cell r="K2811">
            <v>5260.37</v>
          </cell>
        </row>
        <row r="2812">
          <cell r="A2812" t="str">
            <v>O&amp;M</v>
          </cell>
          <cell r="B2812" t="str">
            <v>Collins, Carol A</v>
          </cell>
          <cell r="C2812">
            <v>23215</v>
          </cell>
          <cell r="D2812" t="str">
            <v>23215</v>
          </cell>
          <cell r="E2812" t="str">
            <v>4I - Financials</v>
          </cell>
          <cell r="F2812" t="str">
            <v>NIS</v>
          </cell>
          <cell r="G2812" t="str">
            <v>Financial Systems</v>
          </cell>
          <cell r="H2812" t="str">
            <v>120</v>
          </cell>
          <cell r="I2812" t="str">
            <v>IT</v>
          </cell>
          <cell r="J2812">
            <v>111258.06</v>
          </cell>
          <cell r="M2812">
            <v>59444.82</v>
          </cell>
        </row>
        <row r="2813">
          <cell r="A2813" t="str">
            <v>O&amp;M</v>
          </cell>
          <cell r="B2813" t="str">
            <v>Collins, Carol A</v>
          </cell>
          <cell r="C2813">
            <v>23215</v>
          </cell>
          <cell r="D2813" t="str">
            <v>23215</v>
          </cell>
          <cell r="E2813" t="str">
            <v>Financial Systems</v>
          </cell>
          <cell r="F2813" t="str">
            <v>NIS</v>
          </cell>
          <cell r="G2813" t="str">
            <v>Financial Systems</v>
          </cell>
          <cell r="H2813" t="str">
            <v>120</v>
          </cell>
          <cell r="I2813" t="str">
            <v>IT</v>
          </cell>
          <cell r="K2813">
            <v>0</v>
          </cell>
          <cell r="L2813">
            <v>560.59</v>
          </cell>
          <cell r="M2813">
            <v>6357.42</v>
          </cell>
        </row>
        <row r="2814">
          <cell r="A2814" t="str">
            <v>O&amp;M</v>
          </cell>
          <cell r="B2814" t="str">
            <v>Collins, Carol A</v>
          </cell>
          <cell r="C2814">
            <v>23215</v>
          </cell>
          <cell r="D2814" t="str">
            <v>23215</v>
          </cell>
          <cell r="E2814" t="str">
            <v>4I - Financials</v>
          </cell>
          <cell r="F2814" t="str">
            <v>NIS</v>
          </cell>
          <cell r="G2814" t="str">
            <v>Financial Systems</v>
          </cell>
          <cell r="H2814" t="str">
            <v>120</v>
          </cell>
          <cell r="I2814" t="str">
            <v>LT</v>
          </cell>
          <cell r="J2814">
            <v>192376.49</v>
          </cell>
        </row>
        <row r="2815">
          <cell r="A2815" t="str">
            <v>O&amp;M</v>
          </cell>
          <cell r="B2815" t="str">
            <v>Collins, Carol A</v>
          </cell>
          <cell r="C2815">
            <v>23215</v>
          </cell>
          <cell r="D2815" t="str">
            <v>23215</v>
          </cell>
          <cell r="E2815" t="str">
            <v>Financial Systems</v>
          </cell>
          <cell r="F2815" t="str">
            <v>NIS</v>
          </cell>
          <cell r="G2815" t="str">
            <v>Financial Systems</v>
          </cell>
          <cell r="H2815" t="str">
            <v>120</v>
          </cell>
          <cell r="I2815" t="str">
            <v>LT</v>
          </cell>
          <cell r="K2815">
            <v>19998.11</v>
          </cell>
          <cell r="M2815">
            <v>110.05</v>
          </cell>
        </row>
        <row r="2816">
          <cell r="A2816" t="str">
            <v>O&amp;M</v>
          </cell>
          <cell r="B2816" t="str">
            <v>Collins, Carol A</v>
          </cell>
          <cell r="C2816">
            <v>23215</v>
          </cell>
          <cell r="D2816" t="str">
            <v>23215</v>
          </cell>
          <cell r="E2816" t="str">
            <v>4I - Financials</v>
          </cell>
          <cell r="F2816" t="str">
            <v>NIS</v>
          </cell>
          <cell r="G2816" t="str">
            <v>Financial Systems</v>
          </cell>
          <cell r="H2816" t="str">
            <v>120</v>
          </cell>
          <cell r="I2816" t="str">
            <v>OT</v>
          </cell>
          <cell r="J2816">
            <v>3443.17</v>
          </cell>
        </row>
        <row r="2817">
          <cell r="A2817" t="str">
            <v>O&amp;M</v>
          </cell>
          <cell r="B2817" t="str">
            <v>Collins, Carol A</v>
          </cell>
          <cell r="C2817">
            <v>23215</v>
          </cell>
          <cell r="D2817" t="str">
            <v>23215</v>
          </cell>
          <cell r="E2817" t="str">
            <v>Financial Systems</v>
          </cell>
          <cell r="F2817" t="str">
            <v>NIS</v>
          </cell>
          <cell r="G2817" t="str">
            <v>Financial Systems</v>
          </cell>
          <cell r="H2817" t="str">
            <v>120</v>
          </cell>
          <cell r="I2817" t="str">
            <v>OT</v>
          </cell>
          <cell r="K2817">
            <v>414.09</v>
          </cell>
        </row>
        <row r="2818">
          <cell r="A2818" t="str">
            <v>O&amp;M</v>
          </cell>
          <cell r="B2818" t="str">
            <v>Collins, Carol A</v>
          </cell>
          <cell r="C2818">
            <v>23215</v>
          </cell>
          <cell r="D2818" t="str">
            <v>23215</v>
          </cell>
          <cell r="E2818" t="str">
            <v>4I - Financials</v>
          </cell>
          <cell r="F2818" t="str">
            <v>NIS</v>
          </cell>
          <cell r="G2818" t="str">
            <v>Financial Systems</v>
          </cell>
          <cell r="H2818" t="str">
            <v>120</v>
          </cell>
          <cell r="I2818" t="str">
            <v>TT</v>
          </cell>
          <cell r="J2818">
            <v>93.32</v>
          </cell>
        </row>
        <row r="2819">
          <cell r="A2819" t="str">
            <v>O&amp;M</v>
          </cell>
          <cell r="B2819" t="str">
            <v>Collins, Carol A</v>
          </cell>
          <cell r="C2819">
            <v>23216</v>
          </cell>
          <cell r="D2819" t="str">
            <v>23216</v>
          </cell>
          <cell r="E2819" t="str">
            <v>Customer Systems Extensions</v>
          </cell>
          <cell r="F2819" t="str">
            <v>NIS</v>
          </cell>
          <cell r="G2819" t="str">
            <v>Customer Support/Meter Reading</v>
          </cell>
          <cell r="H2819" t="str">
            <v>120</v>
          </cell>
          <cell r="I2819" t="str">
            <v>IT</v>
          </cell>
          <cell r="L2819">
            <v>35</v>
          </cell>
        </row>
        <row r="2820">
          <cell r="A2820" t="str">
            <v>O&amp;M</v>
          </cell>
          <cell r="B2820" t="str">
            <v>Collins, Carol A</v>
          </cell>
          <cell r="C2820">
            <v>23216</v>
          </cell>
          <cell r="D2820" t="str">
            <v>23216</v>
          </cell>
          <cell r="E2820" t="str">
            <v>Large Systems</v>
          </cell>
          <cell r="F2820" t="str">
            <v>NIS</v>
          </cell>
          <cell r="G2820" t="str">
            <v>Customer Support/Meter Reading</v>
          </cell>
          <cell r="H2820" t="str">
            <v>120</v>
          </cell>
          <cell r="I2820" t="str">
            <v>IT</v>
          </cell>
          <cell r="K2820">
            <v>17475.599999999999</v>
          </cell>
        </row>
        <row r="2821">
          <cell r="A2821" t="str">
            <v>O&amp;M</v>
          </cell>
          <cell r="B2821" t="str">
            <v>Collins, Carol A</v>
          </cell>
          <cell r="C2821">
            <v>23219</v>
          </cell>
          <cell r="D2821" t="str">
            <v>23219</v>
          </cell>
          <cell r="E2821" t="str">
            <v>NIS Asset Management</v>
          </cell>
          <cell r="F2821" t="str">
            <v>NIS</v>
          </cell>
          <cell r="G2821" t="str">
            <v>Operations</v>
          </cell>
          <cell r="H2821" t="str">
            <v>120</v>
          </cell>
          <cell r="I2821" t="str">
            <v>IT</v>
          </cell>
          <cell r="L2821">
            <v>3425.31</v>
          </cell>
        </row>
        <row r="2822">
          <cell r="A2822" t="str">
            <v>O&amp;M</v>
          </cell>
          <cell r="B2822" t="str">
            <v>Collins, Carol A</v>
          </cell>
          <cell r="C2822">
            <v>23220</v>
          </cell>
          <cell r="D2822" t="str">
            <v>23220</v>
          </cell>
          <cell r="E2822" t="str">
            <v>4J - Techinical Support Services</v>
          </cell>
          <cell r="F2822" t="str">
            <v>NIS</v>
          </cell>
          <cell r="G2822" t="str">
            <v>Data Base Management</v>
          </cell>
          <cell r="H2822" t="str">
            <v>120</v>
          </cell>
          <cell r="I2822" t="str">
            <v>BT</v>
          </cell>
          <cell r="J2822">
            <v>216940.96</v>
          </cell>
        </row>
        <row r="2823">
          <cell r="A2823" t="str">
            <v>O&amp;M</v>
          </cell>
          <cell r="B2823" t="str">
            <v>Collins, Carol A</v>
          </cell>
          <cell r="C2823">
            <v>23220</v>
          </cell>
          <cell r="D2823" t="str">
            <v>23220</v>
          </cell>
          <cell r="E2823" t="str">
            <v>Data Management</v>
          </cell>
          <cell r="F2823" t="str">
            <v>NIS</v>
          </cell>
          <cell r="G2823" t="str">
            <v>Data Base Management</v>
          </cell>
          <cell r="H2823" t="str">
            <v>120</v>
          </cell>
          <cell r="I2823" t="str">
            <v>BT</v>
          </cell>
          <cell r="K2823">
            <v>28787.37</v>
          </cell>
        </row>
        <row r="2824">
          <cell r="A2824" t="str">
            <v>O&amp;M</v>
          </cell>
          <cell r="B2824" t="str">
            <v>Collins, Carol A</v>
          </cell>
          <cell r="C2824">
            <v>23220</v>
          </cell>
          <cell r="D2824" t="str">
            <v>23220</v>
          </cell>
          <cell r="E2824" t="str">
            <v>4J - Techinical Support Services</v>
          </cell>
          <cell r="F2824" t="str">
            <v>NIS</v>
          </cell>
          <cell r="G2824" t="str">
            <v>Data Base Management</v>
          </cell>
          <cell r="H2824" t="str">
            <v>120</v>
          </cell>
          <cell r="I2824" t="str">
            <v>IT</v>
          </cell>
          <cell r="J2824">
            <v>263969.81</v>
          </cell>
        </row>
        <row r="2825">
          <cell r="A2825" t="str">
            <v>O&amp;M</v>
          </cell>
          <cell r="B2825" t="str">
            <v>Collins, Carol A</v>
          </cell>
          <cell r="C2825">
            <v>23220</v>
          </cell>
          <cell r="D2825" t="str">
            <v>23220</v>
          </cell>
          <cell r="E2825" t="str">
            <v>Data Management</v>
          </cell>
          <cell r="F2825" t="str">
            <v>NIS</v>
          </cell>
          <cell r="G2825" t="str">
            <v>Data Base Management</v>
          </cell>
          <cell r="H2825" t="str">
            <v>120</v>
          </cell>
          <cell r="I2825" t="str">
            <v>IT</v>
          </cell>
          <cell r="K2825">
            <v>7411.6</v>
          </cell>
        </row>
        <row r="2826">
          <cell r="A2826" t="str">
            <v>O&amp;M</v>
          </cell>
          <cell r="B2826" t="str">
            <v>Collins, Carol A</v>
          </cell>
          <cell r="C2826">
            <v>23220</v>
          </cell>
          <cell r="D2826" t="str">
            <v>23220</v>
          </cell>
          <cell r="E2826" t="str">
            <v>Database Administration</v>
          </cell>
          <cell r="F2826" t="str">
            <v>NIS</v>
          </cell>
          <cell r="G2826" t="str">
            <v>Data Base Management</v>
          </cell>
          <cell r="H2826" t="str">
            <v>120</v>
          </cell>
          <cell r="I2826" t="str">
            <v>IT</v>
          </cell>
          <cell r="L2826">
            <v>174.44</v>
          </cell>
          <cell r="M2826">
            <v>21220</v>
          </cell>
        </row>
        <row r="2827">
          <cell r="A2827" t="str">
            <v>O&amp;M</v>
          </cell>
          <cell r="B2827" t="str">
            <v>Collins, Carol A</v>
          </cell>
          <cell r="C2827">
            <v>23220</v>
          </cell>
          <cell r="D2827" t="str">
            <v>23220</v>
          </cell>
          <cell r="E2827" t="str">
            <v>4J - Techinical Support Services</v>
          </cell>
          <cell r="F2827" t="str">
            <v>NIS</v>
          </cell>
          <cell r="G2827" t="str">
            <v>Data Base Management</v>
          </cell>
          <cell r="H2827" t="str">
            <v>120</v>
          </cell>
          <cell r="I2827" t="str">
            <v>LT</v>
          </cell>
          <cell r="J2827">
            <v>678773.1</v>
          </cell>
        </row>
        <row r="2828">
          <cell r="A2828" t="str">
            <v>O&amp;M</v>
          </cell>
          <cell r="B2828" t="str">
            <v>Collins, Carol A</v>
          </cell>
          <cell r="C2828">
            <v>23220</v>
          </cell>
          <cell r="D2828" t="str">
            <v>23220</v>
          </cell>
          <cell r="E2828" t="str">
            <v>Data Management</v>
          </cell>
          <cell r="F2828" t="str">
            <v>NIS</v>
          </cell>
          <cell r="G2828" t="str">
            <v>Data Base Management</v>
          </cell>
          <cell r="H2828" t="str">
            <v>120</v>
          </cell>
          <cell r="I2828" t="str">
            <v>LT</v>
          </cell>
          <cell r="K2828">
            <v>86882.1</v>
          </cell>
        </row>
        <row r="2829">
          <cell r="A2829" t="str">
            <v>O&amp;M</v>
          </cell>
          <cell r="B2829" t="str">
            <v>Collins, Carol A</v>
          </cell>
          <cell r="C2829">
            <v>23220</v>
          </cell>
          <cell r="D2829" t="str">
            <v>23220</v>
          </cell>
          <cell r="E2829" t="str">
            <v>4J - Techinical Support Services</v>
          </cell>
          <cell r="F2829" t="str">
            <v>NIS</v>
          </cell>
          <cell r="G2829" t="str">
            <v>Data Base Management</v>
          </cell>
          <cell r="H2829" t="str">
            <v>120</v>
          </cell>
          <cell r="I2829" t="str">
            <v>OT</v>
          </cell>
          <cell r="J2829">
            <v>11229.99</v>
          </cell>
        </row>
        <row r="2830">
          <cell r="A2830" t="str">
            <v>O&amp;M</v>
          </cell>
          <cell r="B2830" t="str">
            <v>Collins, Carol A</v>
          </cell>
          <cell r="C2830">
            <v>23220</v>
          </cell>
          <cell r="D2830" t="str">
            <v>23220</v>
          </cell>
          <cell r="E2830" t="str">
            <v>Data Management</v>
          </cell>
          <cell r="F2830" t="str">
            <v>NIS</v>
          </cell>
          <cell r="G2830" t="str">
            <v>Data Base Management</v>
          </cell>
          <cell r="H2830" t="str">
            <v>120</v>
          </cell>
          <cell r="I2830" t="str">
            <v>OT</v>
          </cell>
          <cell r="K2830">
            <v>5992.65</v>
          </cell>
        </row>
        <row r="2831">
          <cell r="A2831" t="str">
            <v>O&amp;M</v>
          </cell>
          <cell r="B2831" t="str">
            <v>Collins, Carol A</v>
          </cell>
          <cell r="C2831">
            <v>23220</v>
          </cell>
          <cell r="D2831" t="str">
            <v>23220</v>
          </cell>
          <cell r="E2831" t="str">
            <v>4J - Techinical Support Services</v>
          </cell>
          <cell r="F2831" t="str">
            <v>NIS</v>
          </cell>
          <cell r="G2831" t="str">
            <v>Data Base Management</v>
          </cell>
          <cell r="H2831" t="str">
            <v>120</v>
          </cell>
          <cell r="I2831" t="str">
            <v>TT</v>
          </cell>
          <cell r="J2831">
            <v>5791.53</v>
          </cell>
        </row>
        <row r="2832">
          <cell r="A2832" t="str">
            <v>O&amp;M</v>
          </cell>
          <cell r="B2832" t="str">
            <v>Goldberg, Mannie</v>
          </cell>
          <cell r="C2832">
            <v>23225</v>
          </cell>
          <cell r="D2832" t="str">
            <v>23225</v>
          </cell>
          <cell r="E2832" t="str">
            <v>4M - Architecture and Technology</v>
          </cell>
          <cell r="F2832" t="str">
            <v>NIS</v>
          </cell>
          <cell r="G2832" t="str">
            <v>Planning &amp; Solutions</v>
          </cell>
          <cell r="H2832" t="str">
            <v>120</v>
          </cell>
          <cell r="I2832" t="str">
            <v>BT</v>
          </cell>
          <cell r="J2832">
            <v>290160.59999999998</v>
          </cell>
        </row>
        <row r="2833">
          <cell r="A2833" t="str">
            <v>O&amp;M</v>
          </cell>
          <cell r="B2833" t="str">
            <v>Goldberg, Mannie</v>
          </cell>
          <cell r="C2833">
            <v>23225</v>
          </cell>
          <cell r="D2833" t="str">
            <v>23225</v>
          </cell>
          <cell r="E2833" t="str">
            <v>Planning and Solutions</v>
          </cell>
          <cell r="F2833" t="str">
            <v>NIS</v>
          </cell>
          <cell r="G2833" t="str">
            <v>Planning &amp; Solutions</v>
          </cell>
          <cell r="H2833" t="str">
            <v>120</v>
          </cell>
          <cell r="I2833" t="str">
            <v>BT</v>
          </cell>
          <cell r="K2833">
            <v>53469.16</v>
          </cell>
        </row>
        <row r="2834">
          <cell r="A2834" t="str">
            <v>O&amp;M</v>
          </cell>
          <cell r="B2834" t="str">
            <v>Goldberg, Mannie</v>
          </cell>
          <cell r="C2834">
            <v>23225</v>
          </cell>
          <cell r="D2834" t="str">
            <v>23225</v>
          </cell>
          <cell r="E2834" t="str">
            <v>4M - Architecture and Technology</v>
          </cell>
          <cell r="F2834" t="str">
            <v>NIS</v>
          </cell>
          <cell r="G2834" t="str">
            <v>Planning &amp; Solutions</v>
          </cell>
          <cell r="H2834" t="str">
            <v>120</v>
          </cell>
          <cell r="I2834" t="str">
            <v>IT</v>
          </cell>
          <cell r="J2834">
            <v>1151690.1000000001</v>
          </cell>
        </row>
        <row r="2835">
          <cell r="A2835" t="str">
            <v>O&amp;M</v>
          </cell>
          <cell r="B2835" t="str">
            <v>Goldberg, Mannie</v>
          </cell>
          <cell r="C2835">
            <v>23225</v>
          </cell>
          <cell r="D2835" t="str">
            <v>23225</v>
          </cell>
          <cell r="E2835" t="str">
            <v>Planning and Solutions</v>
          </cell>
          <cell r="F2835" t="str">
            <v>NIS</v>
          </cell>
          <cell r="G2835" t="str">
            <v>Planning &amp; Solutions</v>
          </cell>
          <cell r="H2835" t="str">
            <v>120</v>
          </cell>
          <cell r="I2835" t="str">
            <v>IT</v>
          </cell>
          <cell r="K2835">
            <v>382936.95</v>
          </cell>
          <cell r="L2835">
            <v>26772.14</v>
          </cell>
          <cell r="M2835">
            <v>209831.99</v>
          </cell>
        </row>
        <row r="2836">
          <cell r="A2836" t="str">
            <v>O&amp;M</v>
          </cell>
          <cell r="B2836" t="str">
            <v>Goldberg, Mannie</v>
          </cell>
          <cell r="C2836">
            <v>23225</v>
          </cell>
          <cell r="D2836" t="str">
            <v>23225</v>
          </cell>
          <cell r="E2836" t="str">
            <v>4M - Architecture and Technology</v>
          </cell>
          <cell r="F2836" t="str">
            <v>NIS</v>
          </cell>
          <cell r="G2836" t="str">
            <v>Planning &amp; Solutions</v>
          </cell>
          <cell r="H2836" t="str">
            <v>120</v>
          </cell>
          <cell r="I2836" t="str">
            <v>LT</v>
          </cell>
          <cell r="J2836">
            <v>866789.68</v>
          </cell>
        </row>
        <row r="2837">
          <cell r="A2837" t="str">
            <v>O&amp;M</v>
          </cell>
          <cell r="B2837" t="str">
            <v>Goldberg, Mannie</v>
          </cell>
          <cell r="C2837">
            <v>23225</v>
          </cell>
          <cell r="D2837" t="str">
            <v>23225</v>
          </cell>
          <cell r="E2837" t="str">
            <v>Planning and Solutions</v>
          </cell>
          <cell r="F2837" t="str">
            <v>NIS</v>
          </cell>
          <cell r="G2837" t="str">
            <v>Planning &amp; Solutions</v>
          </cell>
          <cell r="H2837" t="str">
            <v>120</v>
          </cell>
          <cell r="I2837" t="str">
            <v>LT</v>
          </cell>
          <cell r="K2837">
            <v>153875.44</v>
          </cell>
          <cell r="L2837">
            <v>911.43</v>
          </cell>
        </row>
        <row r="2838">
          <cell r="A2838" t="str">
            <v>O&amp;M</v>
          </cell>
          <cell r="B2838" t="str">
            <v>Goldberg, Mannie</v>
          </cell>
          <cell r="C2838">
            <v>23225</v>
          </cell>
          <cell r="D2838" t="str">
            <v>23225</v>
          </cell>
          <cell r="E2838" t="str">
            <v>4M - Architecture and Technology</v>
          </cell>
          <cell r="F2838" t="str">
            <v>NIS</v>
          </cell>
          <cell r="G2838" t="str">
            <v>Planning &amp; Solutions</v>
          </cell>
          <cell r="H2838" t="str">
            <v>120</v>
          </cell>
          <cell r="I2838" t="str">
            <v>OT</v>
          </cell>
          <cell r="J2838">
            <v>29471.24</v>
          </cell>
        </row>
        <row r="2839">
          <cell r="A2839" t="str">
            <v>O&amp;M</v>
          </cell>
          <cell r="B2839" t="str">
            <v>Goldberg, Mannie</v>
          </cell>
          <cell r="C2839">
            <v>23225</v>
          </cell>
          <cell r="D2839" t="str">
            <v>23225</v>
          </cell>
          <cell r="E2839" t="str">
            <v>Planning and Solutions</v>
          </cell>
          <cell r="F2839" t="str">
            <v>NIS</v>
          </cell>
          <cell r="G2839" t="str">
            <v>Planning &amp; Solutions</v>
          </cell>
          <cell r="H2839" t="str">
            <v>120</v>
          </cell>
          <cell r="I2839" t="str">
            <v>OT</v>
          </cell>
          <cell r="K2839">
            <v>15100.72</v>
          </cell>
        </row>
        <row r="2840">
          <cell r="A2840" t="str">
            <v>O&amp;M</v>
          </cell>
          <cell r="B2840" t="str">
            <v>Goldberg, Mannie</v>
          </cell>
          <cell r="C2840">
            <v>23225</v>
          </cell>
          <cell r="D2840" t="str">
            <v>23225</v>
          </cell>
          <cell r="E2840" t="str">
            <v>4M - Architecture and Technology</v>
          </cell>
          <cell r="F2840" t="str">
            <v>NIS</v>
          </cell>
          <cell r="G2840" t="str">
            <v>Planning &amp; Solutions</v>
          </cell>
          <cell r="H2840" t="str">
            <v>120</v>
          </cell>
          <cell r="I2840" t="str">
            <v>TT</v>
          </cell>
          <cell r="J2840">
            <v>13183.27</v>
          </cell>
        </row>
        <row r="2841">
          <cell r="A2841" t="str">
            <v>O&amp;M</v>
          </cell>
          <cell r="B2841" t="str">
            <v>Goldberg, Mannie</v>
          </cell>
          <cell r="C2841">
            <v>23225</v>
          </cell>
          <cell r="D2841" t="str">
            <v>23225</v>
          </cell>
          <cell r="E2841" t="str">
            <v>Planning and Solutions</v>
          </cell>
          <cell r="F2841" t="str">
            <v>NIS</v>
          </cell>
          <cell r="G2841" t="str">
            <v>Planning &amp; Solutions</v>
          </cell>
          <cell r="H2841" t="str">
            <v>120</v>
          </cell>
          <cell r="I2841" t="str">
            <v>TT</v>
          </cell>
          <cell r="K2841">
            <v>73.650000000000006</v>
          </cell>
        </row>
        <row r="2842">
          <cell r="A2842" t="str">
            <v>O&amp;M</v>
          </cell>
          <cell r="B2842" t="str">
            <v>OLD NIS Cost Area</v>
          </cell>
          <cell r="C2842">
            <v>23226</v>
          </cell>
          <cell r="D2842" t="str">
            <v>23226</v>
          </cell>
          <cell r="E2842" t="str">
            <v>Architecture and Planning</v>
          </cell>
          <cell r="F2842" t="str">
            <v>NIS</v>
          </cell>
          <cell r="G2842" t="str">
            <v>OLD NIS Cost Area</v>
          </cell>
          <cell r="H2842" t="str">
            <v>120</v>
          </cell>
          <cell r="I2842" t="str">
            <v>BT</v>
          </cell>
          <cell r="K2842">
            <v>15758.32</v>
          </cell>
        </row>
        <row r="2843">
          <cell r="A2843" t="str">
            <v>O&amp;M</v>
          </cell>
          <cell r="B2843" t="str">
            <v>OLD NIS Cost Area</v>
          </cell>
          <cell r="C2843">
            <v>23226</v>
          </cell>
          <cell r="D2843" t="str">
            <v>23226</v>
          </cell>
          <cell r="E2843" t="str">
            <v>Architecture and Planning</v>
          </cell>
          <cell r="F2843" t="str">
            <v>NIS</v>
          </cell>
          <cell r="G2843" t="str">
            <v>OLD NIS Cost Area</v>
          </cell>
          <cell r="H2843" t="str">
            <v>120</v>
          </cell>
          <cell r="I2843" t="str">
            <v>IT</v>
          </cell>
          <cell r="K2843">
            <v>6162.17</v>
          </cell>
          <cell r="L2843">
            <v>10217.709999999999</v>
          </cell>
          <cell r="M2843">
            <v>-15918</v>
          </cell>
        </row>
        <row r="2844">
          <cell r="A2844" t="str">
            <v>O&amp;M</v>
          </cell>
          <cell r="B2844" t="str">
            <v>OLD NIS Cost Area</v>
          </cell>
          <cell r="C2844">
            <v>23226</v>
          </cell>
          <cell r="D2844" t="str">
            <v>23226</v>
          </cell>
          <cell r="E2844" t="str">
            <v>Architecture and Planning</v>
          </cell>
          <cell r="F2844" t="str">
            <v>NIS</v>
          </cell>
          <cell r="G2844" t="str">
            <v>OLD NIS Cost Area</v>
          </cell>
          <cell r="H2844" t="str">
            <v>120</v>
          </cell>
          <cell r="I2844" t="str">
            <v>LT</v>
          </cell>
          <cell r="K2844">
            <v>45023.85</v>
          </cell>
          <cell r="M2844">
            <v>53.37</v>
          </cell>
        </row>
        <row r="2845">
          <cell r="A2845" t="str">
            <v>O&amp;M</v>
          </cell>
          <cell r="B2845" t="str">
            <v>OBrien, Patricia</v>
          </cell>
          <cell r="C2845">
            <v>23227</v>
          </cell>
          <cell r="D2845" t="str">
            <v>23227</v>
          </cell>
          <cell r="E2845" t="str">
            <v>Security and Policy</v>
          </cell>
          <cell r="F2845" t="str">
            <v>NIS</v>
          </cell>
          <cell r="G2845" t="str">
            <v>Security &amp; Risk Management</v>
          </cell>
          <cell r="H2845" t="str">
            <v>120</v>
          </cell>
          <cell r="I2845" t="str">
            <v>IT</v>
          </cell>
          <cell r="K2845">
            <v>4722.6499999999996</v>
          </cell>
          <cell r="M2845">
            <v>27756.48</v>
          </cell>
        </row>
        <row r="2846">
          <cell r="A2846" t="str">
            <v>O&amp;M</v>
          </cell>
          <cell r="B2846" t="str">
            <v>OLD NIS Cost Area</v>
          </cell>
          <cell r="C2846">
            <v>23228</v>
          </cell>
          <cell r="D2846" t="str">
            <v>23228</v>
          </cell>
          <cell r="E2846" t="str">
            <v>Solutions Development</v>
          </cell>
          <cell r="F2846" t="str">
            <v>NIS</v>
          </cell>
          <cell r="G2846" t="str">
            <v>OLD NIS Cost Area</v>
          </cell>
          <cell r="H2846" t="str">
            <v>120</v>
          </cell>
          <cell r="I2846" t="str">
            <v>BT</v>
          </cell>
          <cell r="K2846">
            <v>1104.8</v>
          </cell>
        </row>
        <row r="2847">
          <cell r="A2847" t="str">
            <v>O&amp;M</v>
          </cell>
          <cell r="B2847" t="str">
            <v>OLD NIS Cost Area</v>
          </cell>
          <cell r="C2847">
            <v>23228</v>
          </cell>
          <cell r="D2847" t="str">
            <v>23228</v>
          </cell>
          <cell r="E2847" t="str">
            <v>Emerging Technologies</v>
          </cell>
          <cell r="F2847" t="str">
            <v>NIS</v>
          </cell>
          <cell r="G2847" t="str">
            <v>OLD NIS Cost Area</v>
          </cell>
          <cell r="H2847" t="str">
            <v>120</v>
          </cell>
          <cell r="I2847" t="str">
            <v>IT</v>
          </cell>
          <cell r="M2847">
            <v>-10692260.98</v>
          </cell>
        </row>
        <row r="2848">
          <cell r="A2848" t="str">
            <v>O&amp;M</v>
          </cell>
          <cell r="B2848" t="str">
            <v>OLD NIS Cost Area</v>
          </cell>
          <cell r="C2848">
            <v>23228</v>
          </cell>
          <cell r="D2848" t="str">
            <v>23228</v>
          </cell>
          <cell r="E2848" t="str">
            <v>Solutions Development</v>
          </cell>
          <cell r="F2848" t="str">
            <v>NIS</v>
          </cell>
          <cell r="G2848" t="str">
            <v>OLD NIS Cost Area</v>
          </cell>
          <cell r="H2848" t="str">
            <v>120</v>
          </cell>
          <cell r="I2848" t="str">
            <v>IT</v>
          </cell>
          <cell r="K2848">
            <v>517353.59</v>
          </cell>
          <cell r="M2848">
            <v>-3946</v>
          </cell>
        </row>
        <row r="2849">
          <cell r="A2849" t="str">
            <v>O&amp;M</v>
          </cell>
          <cell r="B2849" t="str">
            <v>OLD NIS Cost Area</v>
          </cell>
          <cell r="C2849">
            <v>23228</v>
          </cell>
          <cell r="D2849" t="str">
            <v>23228</v>
          </cell>
          <cell r="E2849" t="str">
            <v>Solutions Development for Internet &amp; New Technologies</v>
          </cell>
          <cell r="F2849" t="str">
            <v>NIS</v>
          </cell>
          <cell r="G2849" t="str">
            <v>OLD NIS Cost Area</v>
          </cell>
          <cell r="H2849" t="str">
            <v>120</v>
          </cell>
          <cell r="I2849" t="str">
            <v>IT</v>
          </cell>
          <cell r="L2849">
            <v>59070.35</v>
          </cell>
        </row>
        <row r="2850">
          <cell r="A2850" t="str">
            <v>O&amp;M</v>
          </cell>
          <cell r="B2850" t="str">
            <v>OLD NIS Cost Area</v>
          </cell>
          <cell r="C2850">
            <v>23228</v>
          </cell>
          <cell r="D2850" t="str">
            <v>23228</v>
          </cell>
          <cell r="E2850" t="str">
            <v>Solutions Development</v>
          </cell>
          <cell r="F2850" t="str">
            <v>NIS</v>
          </cell>
          <cell r="G2850" t="str">
            <v>OLD NIS Cost Area</v>
          </cell>
          <cell r="H2850" t="str">
            <v>120</v>
          </cell>
          <cell r="I2850" t="str">
            <v>LT</v>
          </cell>
          <cell r="K2850">
            <v>3156.76</v>
          </cell>
        </row>
        <row r="2851">
          <cell r="A2851" t="str">
            <v>O&amp;M</v>
          </cell>
          <cell r="B2851" t="str">
            <v>Weilandt, John C</v>
          </cell>
          <cell r="C2851">
            <v>23230</v>
          </cell>
          <cell r="D2851" t="str">
            <v>23230</v>
          </cell>
          <cell r="E2851" t="str">
            <v>4N - PLANNING AND ADMIN SERVICES</v>
          </cell>
          <cell r="F2851" t="str">
            <v>NIS</v>
          </cell>
          <cell r="G2851" t="str">
            <v>Application Integration and Testing Management</v>
          </cell>
          <cell r="H2851" t="str">
            <v>120</v>
          </cell>
          <cell r="I2851" t="str">
            <v>BT</v>
          </cell>
          <cell r="J2851">
            <v>8270.36</v>
          </cell>
        </row>
        <row r="2852">
          <cell r="A2852" t="str">
            <v>O&amp;M</v>
          </cell>
          <cell r="B2852" t="str">
            <v>Weilandt, John C</v>
          </cell>
          <cell r="C2852">
            <v>23230</v>
          </cell>
          <cell r="D2852" t="str">
            <v>23230</v>
          </cell>
          <cell r="E2852" t="str">
            <v>Solutions Design</v>
          </cell>
          <cell r="F2852" t="str">
            <v>NIS</v>
          </cell>
          <cell r="G2852" t="str">
            <v>Application Integration and Testing Management</v>
          </cell>
          <cell r="H2852" t="str">
            <v>120</v>
          </cell>
          <cell r="I2852" t="str">
            <v>BT</v>
          </cell>
          <cell r="K2852">
            <v>650.75</v>
          </cell>
        </row>
        <row r="2853">
          <cell r="A2853" t="str">
            <v>O&amp;M</v>
          </cell>
          <cell r="B2853" t="str">
            <v>Weilandt, John C</v>
          </cell>
          <cell r="C2853">
            <v>23230</v>
          </cell>
          <cell r="D2853" t="str">
            <v>23230</v>
          </cell>
          <cell r="E2853" t="str">
            <v>4N - PLANNING AND ADMIN SERVICES</v>
          </cell>
          <cell r="F2853" t="str">
            <v>NIS</v>
          </cell>
          <cell r="G2853" t="str">
            <v>Application Integration and Testing Management</v>
          </cell>
          <cell r="H2853" t="str">
            <v>120</v>
          </cell>
          <cell r="I2853" t="str">
            <v>IT</v>
          </cell>
          <cell r="J2853">
            <v>90.22</v>
          </cell>
        </row>
        <row r="2854">
          <cell r="A2854" t="str">
            <v>O&amp;M</v>
          </cell>
          <cell r="B2854" t="str">
            <v>Weilandt, John C</v>
          </cell>
          <cell r="C2854">
            <v>23230</v>
          </cell>
          <cell r="D2854" t="str">
            <v>23230</v>
          </cell>
          <cell r="E2854" t="str">
            <v>Application Integration &amp; Testing</v>
          </cell>
          <cell r="F2854" t="str">
            <v>NIS</v>
          </cell>
          <cell r="G2854" t="str">
            <v>Application Integration and Testing Management</v>
          </cell>
          <cell r="H2854" t="str">
            <v>120</v>
          </cell>
          <cell r="I2854" t="str">
            <v>IT</v>
          </cell>
          <cell r="L2854">
            <v>138750</v>
          </cell>
        </row>
        <row r="2855">
          <cell r="A2855" t="str">
            <v>O&amp;M</v>
          </cell>
          <cell r="B2855" t="str">
            <v>Weilandt, John C</v>
          </cell>
          <cell r="C2855">
            <v>23230</v>
          </cell>
          <cell r="D2855" t="str">
            <v>23230</v>
          </cell>
          <cell r="E2855" t="str">
            <v>Solutions Design</v>
          </cell>
          <cell r="F2855" t="str">
            <v>NIS</v>
          </cell>
          <cell r="G2855" t="str">
            <v>Application Integration and Testing Management</v>
          </cell>
          <cell r="H2855" t="str">
            <v>120</v>
          </cell>
          <cell r="I2855" t="str">
            <v>IT</v>
          </cell>
          <cell r="K2855">
            <v>9721.65</v>
          </cell>
        </row>
        <row r="2856">
          <cell r="A2856" t="str">
            <v>O&amp;M</v>
          </cell>
          <cell r="B2856" t="str">
            <v>Weilandt, John C</v>
          </cell>
          <cell r="C2856">
            <v>23230</v>
          </cell>
          <cell r="D2856" t="str">
            <v>23230</v>
          </cell>
          <cell r="E2856" t="str">
            <v>4N - PLANNING AND ADMIN SERVICES</v>
          </cell>
          <cell r="F2856" t="str">
            <v>NIS</v>
          </cell>
          <cell r="G2856" t="str">
            <v>Application Integration and Testing Management</v>
          </cell>
          <cell r="H2856" t="str">
            <v>120</v>
          </cell>
          <cell r="I2856" t="str">
            <v>LT</v>
          </cell>
          <cell r="J2856">
            <v>-8496.18</v>
          </cell>
        </row>
        <row r="2857">
          <cell r="A2857" t="str">
            <v>O&amp;M</v>
          </cell>
          <cell r="B2857" t="str">
            <v>Weilandt, John C</v>
          </cell>
          <cell r="C2857">
            <v>23230</v>
          </cell>
          <cell r="D2857" t="str">
            <v>23230</v>
          </cell>
          <cell r="E2857" t="str">
            <v>Solutions Design</v>
          </cell>
          <cell r="F2857" t="str">
            <v>NIS</v>
          </cell>
          <cell r="G2857" t="str">
            <v>Application Integration and Testing Management</v>
          </cell>
          <cell r="H2857" t="str">
            <v>120</v>
          </cell>
          <cell r="I2857" t="str">
            <v>LT</v>
          </cell>
          <cell r="K2857">
            <v>1859.29</v>
          </cell>
        </row>
        <row r="2858">
          <cell r="A2858" t="str">
            <v>O&amp;M</v>
          </cell>
          <cell r="B2858" t="str">
            <v>Weilandt, John C</v>
          </cell>
          <cell r="C2858">
            <v>23230</v>
          </cell>
          <cell r="D2858" t="str">
            <v>23230</v>
          </cell>
          <cell r="E2858" t="str">
            <v>4N - PLANNING AND ADMIN SERVICES</v>
          </cell>
          <cell r="F2858" t="str">
            <v>NIS</v>
          </cell>
          <cell r="G2858" t="str">
            <v>Application Integration and Testing Management</v>
          </cell>
          <cell r="H2858" t="str">
            <v>120</v>
          </cell>
          <cell r="I2858" t="str">
            <v>OT</v>
          </cell>
          <cell r="J2858">
            <v>-51.4</v>
          </cell>
        </row>
        <row r="2859">
          <cell r="A2859" t="str">
            <v>O&amp;M</v>
          </cell>
          <cell r="B2859" t="str">
            <v>Weilandt, John C</v>
          </cell>
          <cell r="C2859">
            <v>23230</v>
          </cell>
          <cell r="D2859" t="str">
            <v>23230</v>
          </cell>
          <cell r="E2859" t="str">
            <v>Solutions Design</v>
          </cell>
          <cell r="F2859" t="str">
            <v>NIS</v>
          </cell>
          <cell r="G2859" t="str">
            <v>Application Integration and Testing Management</v>
          </cell>
          <cell r="H2859" t="str">
            <v>120</v>
          </cell>
          <cell r="I2859" t="str">
            <v>OT</v>
          </cell>
          <cell r="K2859">
            <v>460.17</v>
          </cell>
        </row>
        <row r="2860">
          <cell r="A2860" t="str">
            <v>O&amp;M</v>
          </cell>
          <cell r="B2860" t="str">
            <v>Weilandt, John C</v>
          </cell>
          <cell r="C2860">
            <v>23230</v>
          </cell>
          <cell r="D2860" t="str">
            <v>23230</v>
          </cell>
          <cell r="E2860" t="str">
            <v>4N - PLANNING AND ADMIN SERVICES</v>
          </cell>
          <cell r="F2860" t="str">
            <v>NIS</v>
          </cell>
          <cell r="G2860" t="str">
            <v>Application Integration and Testing Management</v>
          </cell>
          <cell r="H2860" t="str">
            <v>120</v>
          </cell>
          <cell r="I2860" t="str">
            <v>TT</v>
          </cell>
          <cell r="J2860">
            <v>727.4</v>
          </cell>
        </row>
        <row r="2861">
          <cell r="A2861" t="str">
            <v>O&amp;M</v>
          </cell>
          <cell r="B2861" t="str">
            <v>Weilandt, John C</v>
          </cell>
          <cell r="C2861">
            <v>23230</v>
          </cell>
          <cell r="D2861" t="str">
            <v>23230</v>
          </cell>
          <cell r="E2861" t="str">
            <v>Solutions Design</v>
          </cell>
          <cell r="F2861" t="str">
            <v>NIS</v>
          </cell>
          <cell r="G2861" t="str">
            <v>Application Integration and Testing Management</v>
          </cell>
          <cell r="H2861" t="str">
            <v>120</v>
          </cell>
          <cell r="I2861" t="str">
            <v>TT</v>
          </cell>
          <cell r="K2861">
            <v>1441.72</v>
          </cell>
        </row>
        <row r="2862">
          <cell r="A2862" t="str">
            <v>O&amp;M</v>
          </cell>
          <cell r="B2862" t="str">
            <v>Weilandt, John C</v>
          </cell>
          <cell r="C2862">
            <v>23235</v>
          </cell>
          <cell r="D2862" t="str">
            <v>23235</v>
          </cell>
          <cell r="E2862" t="str">
            <v>4X - QUALITY MGMT AND TRAINING</v>
          </cell>
          <cell r="F2862" t="str">
            <v>NIS</v>
          </cell>
          <cell r="G2862" t="str">
            <v>Mainframe &amp; Mid-Range Operations</v>
          </cell>
          <cell r="H2862" t="str">
            <v>120</v>
          </cell>
          <cell r="I2862" t="str">
            <v>BT</v>
          </cell>
          <cell r="J2862">
            <v>0.7</v>
          </cell>
        </row>
        <row r="2863">
          <cell r="A2863" t="str">
            <v>O&amp;M</v>
          </cell>
          <cell r="B2863" t="str">
            <v>Weilandt, John C</v>
          </cell>
          <cell r="C2863">
            <v>23235</v>
          </cell>
          <cell r="D2863" t="str">
            <v>23235</v>
          </cell>
          <cell r="E2863" t="str">
            <v>Manged Operations</v>
          </cell>
          <cell r="F2863" t="str">
            <v>NIS</v>
          </cell>
          <cell r="G2863" t="str">
            <v>Mainframe &amp; Mid-Range Operations</v>
          </cell>
          <cell r="H2863" t="str">
            <v>120</v>
          </cell>
          <cell r="I2863" t="str">
            <v>IT</v>
          </cell>
          <cell r="K2863">
            <v>58.75</v>
          </cell>
        </row>
        <row r="2864">
          <cell r="A2864" t="str">
            <v>O&amp;M</v>
          </cell>
          <cell r="B2864" t="str">
            <v>Weilandt, John C</v>
          </cell>
          <cell r="C2864">
            <v>23235</v>
          </cell>
          <cell r="D2864" t="str">
            <v>23235</v>
          </cell>
          <cell r="E2864" t="str">
            <v>4X - QUALITY MGMT AND TRAINING</v>
          </cell>
          <cell r="F2864" t="str">
            <v>NIS</v>
          </cell>
          <cell r="G2864" t="str">
            <v>Mainframe &amp; Mid-Range Operations</v>
          </cell>
          <cell r="H2864" t="str">
            <v>120</v>
          </cell>
          <cell r="I2864" t="str">
            <v>LT</v>
          </cell>
          <cell r="J2864">
            <v>0</v>
          </cell>
        </row>
        <row r="2865">
          <cell r="A2865" t="str">
            <v>O&amp;M</v>
          </cell>
          <cell r="B2865" t="str">
            <v>Weilandt, John C</v>
          </cell>
          <cell r="C2865">
            <v>23235</v>
          </cell>
          <cell r="D2865" t="str">
            <v>23235</v>
          </cell>
          <cell r="E2865" t="str">
            <v>4X - QUALITY MGMT AND TRAINING</v>
          </cell>
          <cell r="F2865" t="str">
            <v>NIS</v>
          </cell>
          <cell r="G2865" t="str">
            <v>Mainframe &amp; Mid-Range Operations</v>
          </cell>
          <cell r="H2865" t="str">
            <v>120</v>
          </cell>
          <cell r="I2865" t="str">
            <v>OT</v>
          </cell>
          <cell r="J2865">
            <v>0.11</v>
          </cell>
        </row>
        <row r="2866">
          <cell r="A2866" t="str">
            <v>O&amp;M</v>
          </cell>
          <cell r="B2866" t="str">
            <v>Collins, Carol A</v>
          </cell>
          <cell r="C2866">
            <v>23240</v>
          </cell>
          <cell r="D2866" t="str">
            <v>23240</v>
          </cell>
          <cell r="E2866" t="str">
            <v>Customer</v>
          </cell>
          <cell r="F2866" t="str">
            <v>NIS</v>
          </cell>
          <cell r="G2866" t="str">
            <v>Customer Service &amp; Energy Supply</v>
          </cell>
          <cell r="H2866" t="str">
            <v>120</v>
          </cell>
          <cell r="I2866" t="str">
            <v>BT</v>
          </cell>
          <cell r="K2866">
            <v>0</v>
          </cell>
        </row>
        <row r="2867">
          <cell r="A2867" t="str">
            <v>O&amp;M</v>
          </cell>
          <cell r="B2867" t="str">
            <v>Collins, Carol A</v>
          </cell>
          <cell r="C2867">
            <v>23240</v>
          </cell>
          <cell r="D2867" t="str">
            <v>23240</v>
          </cell>
          <cell r="E2867" t="str">
            <v>M4 - HR / CIRS</v>
          </cell>
          <cell r="F2867" t="str">
            <v>NIS</v>
          </cell>
          <cell r="G2867" t="str">
            <v>Customer Service &amp; Energy Supply</v>
          </cell>
          <cell r="H2867" t="str">
            <v>120</v>
          </cell>
          <cell r="I2867" t="str">
            <v>BT</v>
          </cell>
          <cell r="J2867">
            <v>231241.96</v>
          </cell>
        </row>
        <row r="2868">
          <cell r="A2868" t="str">
            <v>CAP</v>
          </cell>
          <cell r="B2868" t="str">
            <v>Collins, Carol A</v>
          </cell>
          <cell r="C2868">
            <v>23240</v>
          </cell>
          <cell r="D2868" t="str">
            <v>23240</v>
          </cell>
          <cell r="E2868" t="str">
            <v>M4 - HR / CIRS</v>
          </cell>
          <cell r="F2868" t="str">
            <v>NIS</v>
          </cell>
          <cell r="G2868" t="str">
            <v>Customer Service &amp; Energy Supply</v>
          </cell>
          <cell r="H2868" t="str">
            <v>120</v>
          </cell>
          <cell r="I2868" t="str">
            <v>CB</v>
          </cell>
          <cell r="J2868">
            <v>1171.43</v>
          </cell>
        </row>
        <row r="2869">
          <cell r="A2869" t="str">
            <v>CAP</v>
          </cell>
          <cell r="B2869" t="str">
            <v>Collins, Carol A</v>
          </cell>
          <cell r="C2869">
            <v>23240</v>
          </cell>
          <cell r="D2869" t="str">
            <v>23240</v>
          </cell>
          <cell r="E2869" t="str">
            <v>M4 - HR / CIRS</v>
          </cell>
          <cell r="F2869" t="str">
            <v>NIS</v>
          </cell>
          <cell r="G2869" t="str">
            <v>Customer Service &amp; Energy Supply</v>
          </cell>
          <cell r="H2869" t="str">
            <v>120</v>
          </cell>
          <cell r="I2869" t="str">
            <v>CL</v>
          </cell>
          <cell r="J2869">
            <v>2662.1</v>
          </cell>
        </row>
        <row r="2870">
          <cell r="A2870" t="str">
            <v>O&amp;M</v>
          </cell>
          <cell r="B2870" t="str">
            <v>Collins, Carol A</v>
          </cell>
          <cell r="C2870">
            <v>23240</v>
          </cell>
          <cell r="D2870" t="str">
            <v>23240</v>
          </cell>
          <cell r="E2870" t="str">
            <v>Customer</v>
          </cell>
          <cell r="F2870" t="str">
            <v>NIS</v>
          </cell>
          <cell r="G2870" t="str">
            <v>Customer Service &amp; Energy Supply</v>
          </cell>
          <cell r="H2870" t="str">
            <v>120</v>
          </cell>
          <cell r="I2870" t="str">
            <v>IT</v>
          </cell>
          <cell r="K2870">
            <v>2495.9299999999998</v>
          </cell>
        </row>
        <row r="2871">
          <cell r="A2871" t="str">
            <v>O&amp;M</v>
          </cell>
          <cell r="B2871" t="str">
            <v>Collins, Carol A</v>
          </cell>
          <cell r="C2871">
            <v>23240</v>
          </cell>
          <cell r="D2871" t="str">
            <v>23240</v>
          </cell>
          <cell r="E2871" t="str">
            <v>Customer Service</v>
          </cell>
          <cell r="F2871" t="str">
            <v>NIS</v>
          </cell>
          <cell r="G2871" t="str">
            <v>Customer Service &amp; Energy Supply</v>
          </cell>
          <cell r="H2871" t="str">
            <v>120</v>
          </cell>
          <cell r="I2871" t="str">
            <v>IT</v>
          </cell>
          <cell r="L2871">
            <v>-4065.72</v>
          </cell>
          <cell r="M2871">
            <v>5791.96</v>
          </cell>
        </row>
        <row r="2872">
          <cell r="A2872" t="str">
            <v>O&amp;M</v>
          </cell>
          <cell r="B2872" t="str">
            <v>Collins, Carol A</v>
          </cell>
          <cell r="C2872">
            <v>23240</v>
          </cell>
          <cell r="D2872" t="str">
            <v>23240</v>
          </cell>
          <cell r="E2872" t="str">
            <v>Customer Service Systems</v>
          </cell>
          <cell r="F2872" t="str">
            <v>NIS</v>
          </cell>
          <cell r="G2872" t="str">
            <v>Customer Service &amp; Energy Supply</v>
          </cell>
          <cell r="H2872" t="str">
            <v>120</v>
          </cell>
          <cell r="I2872" t="str">
            <v>IT</v>
          </cell>
        </row>
        <row r="2873">
          <cell r="A2873" t="str">
            <v>O&amp;M</v>
          </cell>
          <cell r="B2873" t="str">
            <v>Collins, Carol A</v>
          </cell>
          <cell r="C2873">
            <v>23240</v>
          </cell>
          <cell r="D2873" t="str">
            <v>23240</v>
          </cell>
          <cell r="E2873" t="str">
            <v>M4 - HR / CIRS</v>
          </cell>
          <cell r="F2873" t="str">
            <v>NIS</v>
          </cell>
          <cell r="G2873" t="str">
            <v>Customer Service &amp; Energy Supply</v>
          </cell>
          <cell r="H2873" t="str">
            <v>120</v>
          </cell>
          <cell r="I2873" t="str">
            <v>IT</v>
          </cell>
          <cell r="J2873">
            <v>3464258.64</v>
          </cell>
          <cell r="M2873">
            <v>29.77</v>
          </cell>
        </row>
        <row r="2874">
          <cell r="A2874" t="str">
            <v>O&amp;M</v>
          </cell>
          <cell r="B2874" t="str">
            <v>Collins, Carol A</v>
          </cell>
          <cell r="C2874">
            <v>23240</v>
          </cell>
          <cell r="D2874" t="str">
            <v>23240</v>
          </cell>
          <cell r="E2874" t="str">
            <v>Customer</v>
          </cell>
          <cell r="F2874" t="str">
            <v>NIS</v>
          </cell>
          <cell r="G2874" t="str">
            <v>Customer Service &amp; Energy Supply</v>
          </cell>
          <cell r="H2874" t="str">
            <v>120</v>
          </cell>
          <cell r="I2874" t="str">
            <v>LT</v>
          </cell>
          <cell r="K2874">
            <v>4000</v>
          </cell>
        </row>
        <row r="2875">
          <cell r="A2875" t="str">
            <v>O&amp;M</v>
          </cell>
          <cell r="B2875" t="str">
            <v>Collins, Carol A</v>
          </cell>
          <cell r="C2875">
            <v>23240</v>
          </cell>
          <cell r="D2875" t="str">
            <v>23240</v>
          </cell>
          <cell r="E2875" t="str">
            <v>M4 - HR / CIRS</v>
          </cell>
          <cell r="F2875" t="str">
            <v>NIS</v>
          </cell>
          <cell r="G2875" t="str">
            <v>Customer Service &amp; Energy Supply</v>
          </cell>
          <cell r="H2875" t="str">
            <v>120</v>
          </cell>
          <cell r="I2875" t="str">
            <v>LT</v>
          </cell>
          <cell r="J2875">
            <v>796724.87</v>
          </cell>
          <cell r="M2875">
            <v>6661.52</v>
          </cell>
        </row>
        <row r="2876">
          <cell r="A2876" t="str">
            <v>O&amp;M</v>
          </cell>
          <cell r="B2876" t="str">
            <v>Collins, Carol A</v>
          </cell>
          <cell r="C2876">
            <v>23240</v>
          </cell>
          <cell r="D2876" t="str">
            <v>23240</v>
          </cell>
          <cell r="E2876" t="str">
            <v>Customer</v>
          </cell>
          <cell r="F2876" t="str">
            <v>NIS</v>
          </cell>
          <cell r="G2876" t="str">
            <v>Customer Service &amp; Energy Supply</v>
          </cell>
          <cell r="H2876" t="str">
            <v>120</v>
          </cell>
          <cell r="I2876" t="str">
            <v>OT</v>
          </cell>
          <cell r="K2876">
            <v>13184.02</v>
          </cell>
        </row>
        <row r="2877">
          <cell r="A2877" t="str">
            <v>O&amp;M</v>
          </cell>
          <cell r="B2877" t="str">
            <v>Collins, Carol A</v>
          </cell>
          <cell r="C2877">
            <v>23240</v>
          </cell>
          <cell r="D2877" t="str">
            <v>23240</v>
          </cell>
          <cell r="E2877" t="str">
            <v>Customer Service</v>
          </cell>
          <cell r="F2877" t="str">
            <v>NIS</v>
          </cell>
          <cell r="G2877" t="str">
            <v>Customer Service &amp; Energy Supply</v>
          </cell>
          <cell r="H2877" t="str">
            <v>120</v>
          </cell>
          <cell r="I2877" t="str">
            <v>OT</v>
          </cell>
          <cell r="L2877">
            <v>-6218.96</v>
          </cell>
        </row>
        <row r="2878">
          <cell r="A2878" t="str">
            <v>O&amp;M</v>
          </cell>
          <cell r="B2878" t="str">
            <v>Collins, Carol A</v>
          </cell>
          <cell r="C2878">
            <v>23240</v>
          </cell>
          <cell r="D2878" t="str">
            <v>23240</v>
          </cell>
          <cell r="E2878" t="str">
            <v>M4 - HR / CIRS</v>
          </cell>
          <cell r="F2878" t="str">
            <v>NIS</v>
          </cell>
          <cell r="G2878" t="str">
            <v>Customer Service &amp; Energy Supply</v>
          </cell>
          <cell r="H2878" t="str">
            <v>120</v>
          </cell>
          <cell r="I2878" t="str">
            <v>OT</v>
          </cell>
          <cell r="J2878">
            <v>16753.91</v>
          </cell>
        </row>
        <row r="2879">
          <cell r="A2879" t="str">
            <v>O&amp;M</v>
          </cell>
          <cell r="B2879" t="str">
            <v>Collins, Carol A</v>
          </cell>
          <cell r="C2879">
            <v>23240</v>
          </cell>
          <cell r="D2879" t="str">
            <v>23240</v>
          </cell>
          <cell r="E2879" t="str">
            <v>M4 - HR / CIRS</v>
          </cell>
          <cell r="F2879" t="str">
            <v>NIS</v>
          </cell>
          <cell r="G2879" t="str">
            <v>Customer Service &amp; Energy Supply</v>
          </cell>
          <cell r="H2879" t="str">
            <v>120</v>
          </cell>
          <cell r="I2879" t="str">
            <v>TT</v>
          </cell>
          <cell r="J2879">
            <v>20479.060000000001</v>
          </cell>
        </row>
        <row r="2880">
          <cell r="A2880" t="str">
            <v>O&amp;M</v>
          </cell>
          <cell r="B2880" t="str">
            <v>Collins, Carol A</v>
          </cell>
          <cell r="C2880">
            <v>23245</v>
          </cell>
          <cell r="D2880" t="str">
            <v>23245</v>
          </cell>
          <cell r="E2880" t="str">
            <v>4K - Work Management</v>
          </cell>
          <cell r="F2880" t="str">
            <v>NIS</v>
          </cell>
          <cell r="G2880" t="str">
            <v>Work Management Systems</v>
          </cell>
          <cell r="H2880" t="str">
            <v>120</v>
          </cell>
          <cell r="I2880" t="str">
            <v>BT</v>
          </cell>
          <cell r="J2880">
            <v>202493.36</v>
          </cell>
        </row>
        <row r="2881">
          <cell r="A2881" t="str">
            <v>O&amp;M</v>
          </cell>
          <cell r="B2881" t="str">
            <v>Collins, Carol A</v>
          </cell>
          <cell r="C2881">
            <v>23245</v>
          </cell>
          <cell r="D2881" t="str">
            <v>23245</v>
          </cell>
          <cell r="E2881" t="str">
            <v>Work Management</v>
          </cell>
          <cell r="F2881" t="str">
            <v>NIS</v>
          </cell>
          <cell r="G2881" t="str">
            <v>Work Management Systems</v>
          </cell>
          <cell r="H2881" t="str">
            <v>120</v>
          </cell>
          <cell r="I2881" t="str">
            <v>BT</v>
          </cell>
          <cell r="K2881">
            <v>19597.38</v>
          </cell>
          <cell r="M2881">
            <v>584822.94999999995</v>
          </cell>
        </row>
        <row r="2882">
          <cell r="A2882" t="str">
            <v>O&amp;M</v>
          </cell>
          <cell r="B2882" t="str">
            <v>Collins, Carol A</v>
          </cell>
          <cell r="C2882">
            <v>23245</v>
          </cell>
          <cell r="D2882" t="str">
            <v>23245</v>
          </cell>
          <cell r="E2882" t="str">
            <v>Work Management Systems</v>
          </cell>
          <cell r="F2882" t="str">
            <v>NIS</v>
          </cell>
          <cell r="G2882" t="str">
            <v>Work Management Systems</v>
          </cell>
          <cell r="H2882" t="str">
            <v>120</v>
          </cell>
          <cell r="I2882" t="str">
            <v>BT</v>
          </cell>
          <cell r="L2882">
            <v>187.37</v>
          </cell>
          <cell r="M2882">
            <v>36762.58</v>
          </cell>
        </row>
        <row r="2883">
          <cell r="A2883" t="str">
            <v>O&amp;M</v>
          </cell>
          <cell r="B2883" t="str">
            <v>Collins, Carol A</v>
          </cell>
          <cell r="C2883">
            <v>23245</v>
          </cell>
          <cell r="D2883" t="str">
            <v>23245</v>
          </cell>
          <cell r="E2883" t="str">
            <v>4K - Work Management</v>
          </cell>
          <cell r="F2883" t="str">
            <v>NIS</v>
          </cell>
          <cell r="G2883" t="str">
            <v>Work Management Systems</v>
          </cell>
          <cell r="H2883" t="str">
            <v>120</v>
          </cell>
          <cell r="I2883" t="str">
            <v>IT</v>
          </cell>
          <cell r="J2883">
            <v>258175.05</v>
          </cell>
          <cell r="M2883">
            <v>0</v>
          </cell>
        </row>
        <row r="2884">
          <cell r="A2884" t="str">
            <v>O&amp;M</v>
          </cell>
          <cell r="B2884" t="str">
            <v>Collins, Carol A</v>
          </cell>
          <cell r="C2884">
            <v>23245</v>
          </cell>
          <cell r="D2884" t="str">
            <v>23245</v>
          </cell>
          <cell r="E2884" t="str">
            <v>Work Management</v>
          </cell>
          <cell r="F2884" t="str">
            <v>NIS</v>
          </cell>
          <cell r="G2884" t="str">
            <v>Work Management Systems</v>
          </cell>
          <cell r="H2884" t="str">
            <v>120</v>
          </cell>
          <cell r="I2884" t="str">
            <v>IT</v>
          </cell>
          <cell r="K2884">
            <v>1699.65</v>
          </cell>
        </row>
        <row r="2885">
          <cell r="A2885" t="str">
            <v>O&amp;M</v>
          </cell>
          <cell r="B2885" t="str">
            <v>Collins, Carol A</v>
          </cell>
          <cell r="C2885">
            <v>23245</v>
          </cell>
          <cell r="D2885" t="str">
            <v>23245</v>
          </cell>
          <cell r="E2885" t="str">
            <v>Work Management Systems</v>
          </cell>
          <cell r="F2885" t="str">
            <v>NIS</v>
          </cell>
          <cell r="G2885" t="str">
            <v>Work Management Systems</v>
          </cell>
          <cell r="H2885" t="str">
            <v>120</v>
          </cell>
          <cell r="I2885" t="str">
            <v>IT</v>
          </cell>
        </row>
        <row r="2886">
          <cell r="A2886" t="str">
            <v>O&amp;M</v>
          </cell>
          <cell r="B2886" t="str">
            <v>Collins, Carol A</v>
          </cell>
          <cell r="C2886">
            <v>23245</v>
          </cell>
          <cell r="D2886" t="str">
            <v>23245</v>
          </cell>
          <cell r="E2886" t="str">
            <v>4K - Work Management</v>
          </cell>
          <cell r="F2886" t="str">
            <v>NIS</v>
          </cell>
          <cell r="G2886" t="str">
            <v>Work Management Systems</v>
          </cell>
          <cell r="H2886" t="str">
            <v>120</v>
          </cell>
          <cell r="I2886" t="str">
            <v>LT</v>
          </cell>
          <cell r="J2886">
            <v>668457.28</v>
          </cell>
          <cell r="M2886">
            <v>112.15</v>
          </cell>
        </row>
        <row r="2887">
          <cell r="A2887" t="str">
            <v>O&amp;M</v>
          </cell>
          <cell r="B2887" t="str">
            <v>Collins, Carol A</v>
          </cell>
          <cell r="C2887">
            <v>23245</v>
          </cell>
          <cell r="D2887" t="str">
            <v>23245</v>
          </cell>
          <cell r="E2887" t="str">
            <v>Work Management</v>
          </cell>
          <cell r="F2887" t="str">
            <v>NIS</v>
          </cell>
          <cell r="G2887" t="str">
            <v>Work Management Systems</v>
          </cell>
          <cell r="H2887" t="str">
            <v>120</v>
          </cell>
          <cell r="I2887" t="str">
            <v>LT</v>
          </cell>
          <cell r="K2887">
            <v>55994.06</v>
          </cell>
          <cell r="M2887">
            <v>1087943.27</v>
          </cell>
        </row>
        <row r="2888">
          <cell r="A2888" t="str">
            <v>O&amp;M</v>
          </cell>
          <cell r="B2888" t="str">
            <v>Collins, Carol A</v>
          </cell>
          <cell r="C2888">
            <v>23245</v>
          </cell>
          <cell r="D2888" t="str">
            <v>23245</v>
          </cell>
          <cell r="E2888" t="str">
            <v>Work Management Systems</v>
          </cell>
          <cell r="F2888" t="str">
            <v>NIS</v>
          </cell>
          <cell r="G2888" t="str">
            <v>Work Management Systems</v>
          </cell>
          <cell r="H2888" t="str">
            <v>120</v>
          </cell>
          <cell r="I2888" t="str">
            <v>LT</v>
          </cell>
          <cell r="L2888">
            <v>535.29</v>
          </cell>
          <cell r="M2888">
            <v>4881.74</v>
          </cell>
        </row>
        <row r="2889">
          <cell r="A2889" t="str">
            <v>O&amp;M</v>
          </cell>
          <cell r="B2889" t="str">
            <v>Collins, Carol A</v>
          </cell>
          <cell r="C2889">
            <v>23245</v>
          </cell>
          <cell r="D2889" t="str">
            <v>23245</v>
          </cell>
          <cell r="E2889" t="str">
            <v>4K - Work Management</v>
          </cell>
          <cell r="F2889" t="str">
            <v>NIS</v>
          </cell>
          <cell r="G2889" t="str">
            <v>Work Management Systems</v>
          </cell>
          <cell r="H2889" t="str">
            <v>120</v>
          </cell>
          <cell r="I2889" t="str">
            <v>OT</v>
          </cell>
          <cell r="J2889">
            <v>8419.1200000000008</v>
          </cell>
          <cell r="M2889">
            <v>117.32</v>
          </cell>
        </row>
        <row r="2890">
          <cell r="A2890" t="str">
            <v>O&amp;M</v>
          </cell>
          <cell r="B2890" t="str">
            <v>Collins, Carol A</v>
          </cell>
          <cell r="C2890">
            <v>23245</v>
          </cell>
          <cell r="D2890" t="str">
            <v>23245</v>
          </cell>
          <cell r="E2890" t="str">
            <v>Work Management</v>
          </cell>
          <cell r="F2890" t="str">
            <v>NIS</v>
          </cell>
          <cell r="G2890" t="str">
            <v>Work Management Systems</v>
          </cell>
          <cell r="H2890" t="str">
            <v>120</v>
          </cell>
          <cell r="I2890" t="str">
            <v>OT</v>
          </cell>
          <cell r="K2890">
            <v>3465.82</v>
          </cell>
          <cell r="M2890">
            <v>1574.03</v>
          </cell>
        </row>
        <row r="2891">
          <cell r="A2891" t="str">
            <v>O&amp;M</v>
          </cell>
          <cell r="B2891" t="str">
            <v>Collins, Carol A</v>
          </cell>
          <cell r="C2891">
            <v>23245</v>
          </cell>
          <cell r="D2891" t="str">
            <v>23245</v>
          </cell>
          <cell r="E2891" t="str">
            <v>4K - Work Management</v>
          </cell>
          <cell r="F2891" t="str">
            <v>NIS</v>
          </cell>
          <cell r="G2891" t="str">
            <v>Work Management Systems</v>
          </cell>
          <cell r="H2891" t="str">
            <v>120</v>
          </cell>
          <cell r="I2891" t="str">
            <v>TT</v>
          </cell>
          <cell r="J2891">
            <v>4632.2299999999996</v>
          </cell>
        </row>
        <row r="2892">
          <cell r="A2892" t="str">
            <v>O&amp;M</v>
          </cell>
          <cell r="B2892" t="str">
            <v>Collins, Carol A</v>
          </cell>
          <cell r="C2892">
            <v>23245</v>
          </cell>
          <cell r="D2892" t="str">
            <v>23245</v>
          </cell>
          <cell r="E2892" t="str">
            <v>Work Management</v>
          </cell>
          <cell r="F2892" t="str">
            <v>NIS</v>
          </cell>
          <cell r="G2892" t="str">
            <v>Work Management Systems</v>
          </cell>
          <cell r="H2892" t="str">
            <v>120</v>
          </cell>
          <cell r="I2892" t="str">
            <v>TT</v>
          </cell>
          <cell r="K2892">
            <v>3994.26</v>
          </cell>
        </row>
        <row r="2893">
          <cell r="A2893" t="str">
            <v>O&amp;M</v>
          </cell>
          <cell r="B2893" t="str">
            <v>Collins, Carol A</v>
          </cell>
          <cell r="C2893">
            <v>23250</v>
          </cell>
          <cell r="D2893" t="str">
            <v>23250</v>
          </cell>
          <cell r="E2893" t="str">
            <v>4L - SCADA Trouble Management</v>
          </cell>
          <cell r="F2893" t="str">
            <v>NIS</v>
          </cell>
          <cell r="G2893" t="str">
            <v>Electric and Gas SCADA</v>
          </cell>
          <cell r="H2893" t="str">
            <v>120</v>
          </cell>
          <cell r="I2893" t="str">
            <v>BT</v>
          </cell>
          <cell r="J2893">
            <v>212367.71</v>
          </cell>
          <cell r="M2893">
            <v>791722.6</v>
          </cell>
        </row>
        <row r="2894">
          <cell r="A2894" t="str">
            <v>O&amp;M</v>
          </cell>
          <cell r="B2894" t="str">
            <v>Collins, Carol A</v>
          </cell>
          <cell r="C2894">
            <v>23250</v>
          </cell>
          <cell r="D2894" t="str">
            <v>23250</v>
          </cell>
          <cell r="E2894" t="str">
            <v>SCADA</v>
          </cell>
          <cell r="F2894" t="str">
            <v>NIS</v>
          </cell>
          <cell r="G2894" t="str">
            <v>Electric and Gas SCADA</v>
          </cell>
          <cell r="H2894" t="str">
            <v>120</v>
          </cell>
          <cell r="I2894" t="str">
            <v>BT</v>
          </cell>
          <cell r="K2894">
            <v>17989.419999999998</v>
          </cell>
        </row>
        <row r="2895">
          <cell r="A2895" t="str">
            <v>O&amp;M</v>
          </cell>
          <cell r="B2895" t="str">
            <v>Collins, Carol A</v>
          </cell>
          <cell r="C2895">
            <v>23250</v>
          </cell>
          <cell r="D2895" t="str">
            <v>23250</v>
          </cell>
          <cell r="E2895" t="str">
            <v>4L - SCADA Trouble Management</v>
          </cell>
          <cell r="F2895" t="str">
            <v>NIS</v>
          </cell>
          <cell r="G2895" t="str">
            <v>Electric and Gas SCADA</v>
          </cell>
          <cell r="H2895" t="str">
            <v>120</v>
          </cell>
          <cell r="I2895" t="str">
            <v>IT</v>
          </cell>
          <cell r="J2895">
            <v>155518.96</v>
          </cell>
        </row>
        <row r="2896">
          <cell r="A2896" t="str">
            <v>O&amp;M</v>
          </cell>
          <cell r="B2896" t="str">
            <v>Collins, Carol A</v>
          </cell>
          <cell r="C2896">
            <v>23250</v>
          </cell>
          <cell r="D2896" t="str">
            <v>23250</v>
          </cell>
          <cell r="E2896" t="str">
            <v>Electric &amp; Gas SCADA</v>
          </cell>
          <cell r="F2896" t="str">
            <v>NIS</v>
          </cell>
          <cell r="G2896" t="str">
            <v>Electric and Gas SCADA</v>
          </cell>
          <cell r="H2896" t="str">
            <v>120</v>
          </cell>
          <cell r="I2896" t="str">
            <v>IT</v>
          </cell>
          <cell r="L2896">
            <v>100627.38</v>
          </cell>
        </row>
        <row r="2897">
          <cell r="A2897" t="str">
            <v>O&amp;M</v>
          </cell>
          <cell r="B2897" t="str">
            <v>Collins, Carol A</v>
          </cell>
          <cell r="C2897">
            <v>23250</v>
          </cell>
          <cell r="D2897" t="str">
            <v>23250</v>
          </cell>
          <cell r="E2897" t="str">
            <v>SCADA</v>
          </cell>
          <cell r="F2897" t="str">
            <v>NIS</v>
          </cell>
          <cell r="G2897" t="str">
            <v>Electric and Gas SCADA</v>
          </cell>
          <cell r="H2897" t="str">
            <v>120</v>
          </cell>
          <cell r="I2897" t="str">
            <v>IT</v>
          </cell>
          <cell r="K2897">
            <v>-1800.98</v>
          </cell>
          <cell r="M2897">
            <v>179291.51999999999</v>
          </cell>
        </row>
        <row r="2898">
          <cell r="A2898" t="str">
            <v>O&amp;M</v>
          </cell>
          <cell r="B2898" t="str">
            <v>Collins, Carol A</v>
          </cell>
          <cell r="C2898">
            <v>23250</v>
          </cell>
          <cell r="D2898" t="str">
            <v>23250</v>
          </cell>
          <cell r="E2898" t="str">
            <v>4L - SCADA Trouble Management</v>
          </cell>
          <cell r="F2898" t="str">
            <v>NIS</v>
          </cell>
          <cell r="G2898" t="str">
            <v>Electric and Gas SCADA</v>
          </cell>
          <cell r="H2898" t="str">
            <v>120</v>
          </cell>
          <cell r="I2898" t="str">
            <v>LT</v>
          </cell>
          <cell r="J2898">
            <v>669449.63</v>
          </cell>
        </row>
        <row r="2899">
          <cell r="A2899" t="str">
            <v>O&amp;M</v>
          </cell>
          <cell r="B2899" t="str">
            <v>Collins, Carol A</v>
          </cell>
          <cell r="C2899">
            <v>23250</v>
          </cell>
          <cell r="D2899" t="str">
            <v>23250</v>
          </cell>
          <cell r="E2899" t="str">
            <v>Electric &amp; Gas SCADA</v>
          </cell>
          <cell r="F2899" t="str">
            <v>NIS</v>
          </cell>
          <cell r="G2899" t="str">
            <v>Electric and Gas SCADA</v>
          </cell>
          <cell r="H2899" t="str">
            <v>120</v>
          </cell>
          <cell r="I2899" t="str">
            <v>LT</v>
          </cell>
        </row>
        <row r="2900">
          <cell r="A2900" t="str">
            <v>O&amp;M</v>
          </cell>
          <cell r="B2900" t="str">
            <v>Collins, Carol A</v>
          </cell>
          <cell r="C2900">
            <v>23250</v>
          </cell>
          <cell r="D2900" t="str">
            <v>23250</v>
          </cell>
          <cell r="E2900" t="str">
            <v>SCADA</v>
          </cell>
          <cell r="F2900" t="str">
            <v>NIS</v>
          </cell>
          <cell r="G2900" t="str">
            <v>Electric and Gas SCADA</v>
          </cell>
          <cell r="H2900" t="str">
            <v>120</v>
          </cell>
          <cell r="I2900" t="str">
            <v>LT</v>
          </cell>
          <cell r="K2900">
            <v>56954.64</v>
          </cell>
          <cell r="M2900">
            <v>1451.64</v>
          </cell>
        </row>
        <row r="2901">
          <cell r="A2901" t="str">
            <v>O&amp;M</v>
          </cell>
          <cell r="B2901" t="str">
            <v>Collins, Carol A</v>
          </cell>
          <cell r="C2901">
            <v>23250</v>
          </cell>
          <cell r="D2901" t="str">
            <v>23250</v>
          </cell>
          <cell r="E2901" t="str">
            <v>4L - SCADA Trouble Management</v>
          </cell>
          <cell r="F2901" t="str">
            <v>NIS</v>
          </cell>
          <cell r="G2901" t="str">
            <v>Electric and Gas SCADA</v>
          </cell>
          <cell r="H2901" t="str">
            <v>120</v>
          </cell>
          <cell r="I2901" t="str">
            <v>OT</v>
          </cell>
          <cell r="J2901">
            <v>12245.02</v>
          </cell>
          <cell r="M2901">
            <v>160.72</v>
          </cell>
        </row>
        <row r="2902">
          <cell r="A2902" t="str">
            <v>O&amp;M</v>
          </cell>
          <cell r="B2902" t="str">
            <v>Collins, Carol A</v>
          </cell>
          <cell r="C2902">
            <v>23250</v>
          </cell>
          <cell r="D2902" t="str">
            <v>23250</v>
          </cell>
          <cell r="E2902" t="str">
            <v>SCADA</v>
          </cell>
          <cell r="F2902" t="str">
            <v>NIS</v>
          </cell>
          <cell r="G2902" t="str">
            <v>Electric and Gas SCADA</v>
          </cell>
          <cell r="H2902" t="str">
            <v>120</v>
          </cell>
          <cell r="I2902" t="str">
            <v>OT</v>
          </cell>
          <cell r="K2902">
            <v>2771.97</v>
          </cell>
          <cell r="M2902">
            <v>92.55</v>
          </cell>
        </row>
        <row r="2903">
          <cell r="A2903" t="str">
            <v>O&amp;M</v>
          </cell>
          <cell r="B2903" t="str">
            <v>Collins, Carol A</v>
          </cell>
          <cell r="C2903">
            <v>23250</v>
          </cell>
          <cell r="D2903" t="str">
            <v>23250</v>
          </cell>
          <cell r="E2903" t="str">
            <v>4L - SCADA Trouble Management</v>
          </cell>
          <cell r="F2903" t="str">
            <v>NIS</v>
          </cell>
          <cell r="G2903" t="str">
            <v>Electric and Gas SCADA</v>
          </cell>
          <cell r="H2903" t="str">
            <v>120</v>
          </cell>
          <cell r="I2903" t="str">
            <v>TT</v>
          </cell>
          <cell r="J2903">
            <v>3686.96</v>
          </cell>
        </row>
        <row r="2904">
          <cell r="A2904" t="str">
            <v>O&amp;M</v>
          </cell>
          <cell r="B2904" t="str">
            <v>Collins, Carol A</v>
          </cell>
          <cell r="C2904">
            <v>23250</v>
          </cell>
          <cell r="D2904" t="str">
            <v>23250</v>
          </cell>
          <cell r="E2904" t="str">
            <v>SCADA</v>
          </cell>
          <cell r="F2904" t="str">
            <v>NIS</v>
          </cell>
          <cell r="G2904" t="str">
            <v>Electric and Gas SCADA</v>
          </cell>
          <cell r="H2904" t="str">
            <v>120</v>
          </cell>
          <cell r="I2904" t="str">
            <v>TT</v>
          </cell>
          <cell r="K2904">
            <v>155.38</v>
          </cell>
        </row>
        <row r="2905">
          <cell r="A2905" t="str">
            <v>O&amp;M</v>
          </cell>
          <cell r="B2905" t="str">
            <v>Collins, Carol A</v>
          </cell>
          <cell r="C2905">
            <v>23255</v>
          </cell>
          <cell r="D2905" t="str">
            <v>23255</v>
          </cell>
          <cell r="E2905" t="str">
            <v>4P - GIS</v>
          </cell>
          <cell r="F2905" t="str">
            <v>NIS</v>
          </cell>
          <cell r="G2905" t="str">
            <v>Geospatial Info Systems</v>
          </cell>
          <cell r="H2905" t="str">
            <v>120</v>
          </cell>
          <cell r="I2905" t="str">
            <v>BT</v>
          </cell>
          <cell r="J2905">
            <v>121386.37</v>
          </cell>
          <cell r="M2905">
            <v>167893.13</v>
          </cell>
        </row>
        <row r="2906">
          <cell r="A2906" t="str">
            <v>O&amp;M</v>
          </cell>
          <cell r="B2906" t="str">
            <v>Collins, Carol A</v>
          </cell>
          <cell r="C2906">
            <v>23255</v>
          </cell>
          <cell r="D2906" t="str">
            <v>23255</v>
          </cell>
          <cell r="E2906" t="str">
            <v>GIS</v>
          </cell>
          <cell r="F2906" t="str">
            <v>NIS</v>
          </cell>
          <cell r="G2906" t="str">
            <v>Geospatial Info Systems</v>
          </cell>
          <cell r="H2906" t="str">
            <v>120</v>
          </cell>
          <cell r="I2906" t="str">
            <v>BT</v>
          </cell>
          <cell r="K2906">
            <v>12790</v>
          </cell>
          <cell r="L2906">
            <v>0.01</v>
          </cell>
        </row>
        <row r="2907">
          <cell r="A2907" t="str">
            <v>O&amp;M</v>
          </cell>
          <cell r="B2907" t="str">
            <v>Collins, Carol A</v>
          </cell>
          <cell r="C2907">
            <v>23255</v>
          </cell>
          <cell r="D2907" t="str">
            <v>23255</v>
          </cell>
          <cell r="E2907" t="str">
            <v>4P - GIS</v>
          </cell>
          <cell r="F2907" t="str">
            <v>NIS</v>
          </cell>
          <cell r="G2907" t="str">
            <v>Geospatial Info Systems</v>
          </cell>
          <cell r="H2907" t="str">
            <v>120</v>
          </cell>
          <cell r="I2907" t="str">
            <v>IT</v>
          </cell>
          <cell r="J2907">
            <v>3422.47</v>
          </cell>
          <cell r="M2907">
            <v>164.34</v>
          </cell>
        </row>
        <row r="2908">
          <cell r="A2908" t="str">
            <v>O&amp;M</v>
          </cell>
          <cell r="B2908" t="str">
            <v>Collins, Carol A</v>
          </cell>
          <cell r="C2908">
            <v>23255</v>
          </cell>
          <cell r="D2908" t="str">
            <v>23255</v>
          </cell>
          <cell r="E2908" t="str">
            <v>GIS</v>
          </cell>
          <cell r="F2908" t="str">
            <v>NIS</v>
          </cell>
          <cell r="G2908" t="str">
            <v>Geospatial Info Systems</v>
          </cell>
          <cell r="H2908" t="str">
            <v>120</v>
          </cell>
          <cell r="I2908" t="str">
            <v>IT</v>
          </cell>
          <cell r="K2908">
            <v>0</v>
          </cell>
          <cell r="L2908">
            <v>1619.55</v>
          </cell>
          <cell r="M2908">
            <v>245080.24</v>
          </cell>
        </row>
        <row r="2909">
          <cell r="A2909" t="str">
            <v>O&amp;M</v>
          </cell>
          <cell r="B2909" t="str">
            <v>Collins, Carol A</v>
          </cell>
          <cell r="C2909">
            <v>23255</v>
          </cell>
          <cell r="D2909" t="str">
            <v>23255</v>
          </cell>
          <cell r="E2909" t="str">
            <v>4P - GIS</v>
          </cell>
          <cell r="F2909" t="str">
            <v>NIS</v>
          </cell>
          <cell r="G2909" t="str">
            <v>Geospatial Info Systems</v>
          </cell>
          <cell r="H2909" t="str">
            <v>120</v>
          </cell>
          <cell r="I2909" t="str">
            <v>LT</v>
          </cell>
          <cell r="J2909">
            <v>352323.97</v>
          </cell>
        </row>
        <row r="2910">
          <cell r="A2910" t="str">
            <v>O&amp;M</v>
          </cell>
          <cell r="B2910" t="str">
            <v>Collins, Carol A</v>
          </cell>
          <cell r="C2910">
            <v>23255</v>
          </cell>
          <cell r="D2910" t="str">
            <v>23255</v>
          </cell>
          <cell r="E2910" t="str">
            <v>GIS</v>
          </cell>
          <cell r="F2910" t="str">
            <v>NIS</v>
          </cell>
          <cell r="G2910" t="str">
            <v>Geospatial Info Systems</v>
          </cell>
          <cell r="H2910" t="str">
            <v>120</v>
          </cell>
          <cell r="I2910" t="str">
            <v>LT</v>
          </cell>
          <cell r="K2910">
            <v>36624.019999999997</v>
          </cell>
          <cell r="L2910">
            <v>-54.38</v>
          </cell>
          <cell r="M2910">
            <v>4087.75</v>
          </cell>
        </row>
        <row r="2911">
          <cell r="A2911" t="str">
            <v>O&amp;M</v>
          </cell>
          <cell r="B2911" t="str">
            <v>Collins, Carol A</v>
          </cell>
          <cell r="C2911">
            <v>23255</v>
          </cell>
          <cell r="D2911" t="str">
            <v>23255</v>
          </cell>
          <cell r="E2911" t="str">
            <v>4P - GIS</v>
          </cell>
          <cell r="F2911" t="str">
            <v>NIS</v>
          </cell>
          <cell r="G2911" t="str">
            <v>Geospatial Info Systems</v>
          </cell>
          <cell r="H2911" t="str">
            <v>120</v>
          </cell>
          <cell r="I2911" t="str">
            <v>OT</v>
          </cell>
          <cell r="J2911">
            <v>60953.42</v>
          </cell>
          <cell r="M2911">
            <v>133264</v>
          </cell>
        </row>
        <row r="2912">
          <cell r="A2912" t="str">
            <v>O&amp;M</v>
          </cell>
          <cell r="B2912" t="str">
            <v>Collins, Carol A</v>
          </cell>
          <cell r="C2912">
            <v>23255</v>
          </cell>
          <cell r="D2912" t="str">
            <v>23255</v>
          </cell>
          <cell r="E2912" t="str">
            <v>GIS</v>
          </cell>
          <cell r="F2912" t="str">
            <v>NIS</v>
          </cell>
          <cell r="G2912" t="str">
            <v>Geospatial Info Systems</v>
          </cell>
          <cell r="H2912" t="str">
            <v>120</v>
          </cell>
          <cell r="I2912" t="str">
            <v>OT</v>
          </cell>
          <cell r="K2912">
            <v>2043.39</v>
          </cell>
        </row>
        <row r="2913">
          <cell r="A2913" t="str">
            <v>O&amp;M</v>
          </cell>
          <cell r="B2913" t="str">
            <v>Collins, Carol A</v>
          </cell>
          <cell r="C2913">
            <v>23255</v>
          </cell>
          <cell r="D2913" t="str">
            <v>23255</v>
          </cell>
          <cell r="E2913" t="str">
            <v>4P - GIS</v>
          </cell>
          <cell r="F2913" t="str">
            <v>NIS</v>
          </cell>
          <cell r="G2913" t="str">
            <v>Geospatial Info Systems</v>
          </cell>
          <cell r="H2913" t="str">
            <v>120</v>
          </cell>
          <cell r="I2913" t="str">
            <v>TT</v>
          </cell>
          <cell r="J2913">
            <v>29061.91</v>
          </cell>
        </row>
        <row r="2914">
          <cell r="A2914" t="str">
            <v>O&amp;M</v>
          </cell>
          <cell r="B2914" t="str">
            <v>Collins, Carol A</v>
          </cell>
          <cell r="C2914">
            <v>23255</v>
          </cell>
          <cell r="D2914" t="str">
            <v>23255</v>
          </cell>
          <cell r="E2914" t="str">
            <v>GIS</v>
          </cell>
          <cell r="F2914" t="str">
            <v>NIS</v>
          </cell>
          <cell r="G2914" t="str">
            <v>Geospatial Info Systems</v>
          </cell>
          <cell r="H2914" t="str">
            <v>120</v>
          </cell>
          <cell r="I2914" t="str">
            <v>TT</v>
          </cell>
          <cell r="K2914">
            <v>10740.15</v>
          </cell>
        </row>
        <row r="2915">
          <cell r="A2915" t="str">
            <v>O&amp;M</v>
          </cell>
          <cell r="B2915" t="str">
            <v>Collins, Carol A</v>
          </cell>
          <cell r="C2915">
            <v>23260</v>
          </cell>
          <cell r="D2915" t="str">
            <v>23260</v>
          </cell>
          <cell r="E2915" t="str">
            <v>4Q - APPLICATIONS SUPPORT</v>
          </cell>
          <cell r="F2915" t="str">
            <v>NIS</v>
          </cell>
          <cell r="G2915" t="str">
            <v>Dispatch &amp; Restoration Systems</v>
          </cell>
          <cell r="H2915" t="str">
            <v>120</v>
          </cell>
          <cell r="I2915" t="str">
            <v>BT</v>
          </cell>
          <cell r="J2915">
            <v>0.2</v>
          </cell>
        </row>
        <row r="2916">
          <cell r="A2916" t="str">
            <v>O&amp;M</v>
          </cell>
          <cell r="B2916" t="str">
            <v>Collins, Carol A</v>
          </cell>
          <cell r="C2916">
            <v>23260</v>
          </cell>
          <cell r="D2916" t="str">
            <v>23260</v>
          </cell>
          <cell r="E2916" t="str">
            <v>Dispatch &amp; Restoration</v>
          </cell>
          <cell r="F2916" t="str">
            <v>NIS</v>
          </cell>
          <cell r="G2916" t="str">
            <v>Dispatch &amp; Restoration Systems</v>
          </cell>
          <cell r="H2916" t="str">
            <v>120</v>
          </cell>
          <cell r="I2916" t="str">
            <v>BT</v>
          </cell>
        </row>
        <row r="2917">
          <cell r="A2917" t="str">
            <v>O&amp;M</v>
          </cell>
          <cell r="B2917" t="str">
            <v>Collins, Carol A</v>
          </cell>
          <cell r="C2917">
            <v>23260</v>
          </cell>
          <cell r="D2917" t="str">
            <v>23260</v>
          </cell>
          <cell r="E2917" t="str">
            <v>Trouble</v>
          </cell>
          <cell r="F2917" t="str">
            <v>NIS</v>
          </cell>
          <cell r="G2917" t="str">
            <v>Dispatch &amp; Restoration Systems</v>
          </cell>
          <cell r="H2917" t="str">
            <v>120</v>
          </cell>
          <cell r="I2917" t="str">
            <v>BT</v>
          </cell>
          <cell r="K2917">
            <v>1053.1300000000001</v>
          </cell>
        </row>
        <row r="2918">
          <cell r="A2918" t="str">
            <v>O&amp;M</v>
          </cell>
          <cell r="B2918" t="str">
            <v>Collins, Carol A</v>
          </cell>
          <cell r="C2918">
            <v>23260</v>
          </cell>
          <cell r="D2918" t="str">
            <v>23260</v>
          </cell>
          <cell r="E2918" t="str">
            <v>4Q - APPLICATIONS SUPPORT</v>
          </cell>
          <cell r="F2918" t="str">
            <v>NIS</v>
          </cell>
          <cell r="G2918" t="str">
            <v>Dispatch &amp; Restoration Systems</v>
          </cell>
          <cell r="H2918" t="str">
            <v>120</v>
          </cell>
          <cell r="I2918" t="str">
            <v>IT</v>
          </cell>
          <cell r="J2918">
            <v>12662.83</v>
          </cell>
          <cell r="M2918">
            <v>195549.1</v>
          </cell>
        </row>
        <row r="2919">
          <cell r="A2919" t="str">
            <v>O&amp;M</v>
          </cell>
          <cell r="B2919" t="str">
            <v>Collins, Carol A</v>
          </cell>
          <cell r="C2919">
            <v>23260</v>
          </cell>
          <cell r="D2919" t="str">
            <v>23260</v>
          </cell>
          <cell r="E2919" t="str">
            <v>Dispatch &amp; Restoration</v>
          </cell>
          <cell r="F2919" t="str">
            <v>NIS</v>
          </cell>
          <cell r="G2919" t="str">
            <v>Dispatch &amp; Restoration Systems</v>
          </cell>
          <cell r="H2919" t="str">
            <v>120</v>
          </cell>
          <cell r="I2919" t="str">
            <v>IT</v>
          </cell>
          <cell r="L2919">
            <v>5909.46</v>
          </cell>
          <cell r="M2919">
            <v>12397.74</v>
          </cell>
        </row>
        <row r="2920">
          <cell r="A2920" t="str">
            <v>O&amp;M</v>
          </cell>
          <cell r="B2920" t="str">
            <v>Collins, Carol A</v>
          </cell>
          <cell r="C2920">
            <v>23260</v>
          </cell>
          <cell r="D2920" t="str">
            <v>23260</v>
          </cell>
          <cell r="E2920" t="str">
            <v>Trouble</v>
          </cell>
          <cell r="F2920" t="str">
            <v>NIS</v>
          </cell>
          <cell r="G2920" t="str">
            <v>Dispatch &amp; Restoration Systems</v>
          </cell>
          <cell r="H2920" t="str">
            <v>120</v>
          </cell>
          <cell r="I2920" t="str">
            <v>IT</v>
          </cell>
          <cell r="K2920">
            <v>13856.21</v>
          </cell>
          <cell r="M2920">
            <v>268692.3</v>
          </cell>
        </row>
        <row r="2921">
          <cell r="A2921" t="str">
            <v>O&amp;M</v>
          </cell>
          <cell r="B2921" t="str">
            <v>Collins, Carol A</v>
          </cell>
          <cell r="C2921">
            <v>23260</v>
          </cell>
          <cell r="D2921" t="str">
            <v>23260</v>
          </cell>
          <cell r="E2921" t="str">
            <v>4Q - APPLICATIONS SUPPORT</v>
          </cell>
          <cell r="F2921" t="str">
            <v>NIS</v>
          </cell>
          <cell r="G2921" t="str">
            <v>Dispatch &amp; Restoration Systems</v>
          </cell>
          <cell r="H2921" t="str">
            <v>120</v>
          </cell>
          <cell r="I2921" t="str">
            <v>LT</v>
          </cell>
          <cell r="J2921">
            <v>-430.12</v>
          </cell>
          <cell r="M2921">
            <v>1449.22</v>
          </cell>
        </row>
        <row r="2922">
          <cell r="A2922" t="str">
            <v>O&amp;M</v>
          </cell>
          <cell r="B2922" t="str">
            <v>Collins, Carol A</v>
          </cell>
          <cell r="C2922">
            <v>23260</v>
          </cell>
          <cell r="D2922" t="str">
            <v>23260</v>
          </cell>
          <cell r="E2922" t="str">
            <v>Dispatch &amp; Restoration</v>
          </cell>
          <cell r="F2922" t="str">
            <v>NIS</v>
          </cell>
          <cell r="G2922" t="str">
            <v>Dispatch &amp; Restoration Systems</v>
          </cell>
          <cell r="H2922" t="str">
            <v>120</v>
          </cell>
          <cell r="I2922" t="str">
            <v>LT</v>
          </cell>
          <cell r="L2922">
            <v>743.06</v>
          </cell>
        </row>
        <row r="2923">
          <cell r="A2923" t="str">
            <v>O&amp;M</v>
          </cell>
          <cell r="B2923" t="str">
            <v>Collins, Carol A</v>
          </cell>
          <cell r="C2923">
            <v>23260</v>
          </cell>
          <cell r="D2923" t="str">
            <v>23260</v>
          </cell>
          <cell r="E2923" t="str">
            <v>Trouble</v>
          </cell>
          <cell r="F2923" t="str">
            <v>NIS</v>
          </cell>
          <cell r="G2923" t="str">
            <v>Dispatch &amp; Restoration Systems</v>
          </cell>
          <cell r="H2923" t="str">
            <v>120</v>
          </cell>
          <cell r="I2923" t="str">
            <v>LT</v>
          </cell>
          <cell r="K2923">
            <v>2307.54</v>
          </cell>
        </row>
        <row r="2924">
          <cell r="A2924" t="str">
            <v>O&amp;M</v>
          </cell>
          <cell r="B2924" t="str">
            <v>Collins, Carol A</v>
          </cell>
          <cell r="C2924">
            <v>23260</v>
          </cell>
          <cell r="D2924" t="str">
            <v>23260</v>
          </cell>
          <cell r="E2924" t="str">
            <v>4Q - APPLICATIONS SUPPORT</v>
          </cell>
          <cell r="F2924" t="str">
            <v>NIS</v>
          </cell>
          <cell r="G2924" t="str">
            <v>Dispatch &amp; Restoration Systems</v>
          </cell>
          <cell r="H2924" t="str">
            <v>120</v>
          </cell>
          <cell r="I2924" t="str">
            <v>OT</v>
          </cell>
          <cell r="J2924">
            <v>0</v>
          </cell>
          <cell r="M2924">
            <v>3499.69</v>
          </cell>
        </row>
        <row r="2925">
          <cell r="A2925" t="str">
            <v>O&amp;M</v>
          </cell>
          <cell r="B2925" t="str">
            <v>Collins, Carol A</v>
          </cell>
          <cell r="C2925">
            <v>23260</v>
          </cell>
          <cell r="D2925" t="str">
            <v>23260</v>
          </cell>
          <cell r="E2925" t="str">
            <v>Dispatch &amp; Restoration</v>
          </cell>
          <cell r="F2925" t="str">
            <v>NIS</v>
          </cell>
          <cell r="G2925" t="str">
            <v>Dispatch &amp; Restoration Systems</v>
          </cell>
          <cell r="H2925" t="str">
            <v>120</v>
          </cell>
          <cell r="I2925" t="str">
            <v>OT</v>
          </cell>
          <cell r="L2925">
            <v>0</v>
          </cell>
        </row>
        <row r="2926">
          <cell r="A2926" t="str">
            <v>O&amp;M</v>
          </cell>
          <cell r="B2926" t="str">
            <v>Collins, Carol A</v>
          </cell>
          <cell r="C2926">
            <v>23260</v>
          </cell>
          <cell r="D2926" t="str">
            <v>23260</v>
          </cell>
          <cell r="E2926" t="str">
            <v>Trouble</v>
          </cell>
          <cell r="F2926" t="str">
            <v>NIS</v>
          </cell>
          <cell r="G2926" t="str">
            <v>Dispatch &amp; Restoration Systems</v>
          </cell>
          <cell r="H2926" t="str">
            <v>120</v>
          </cell>
          <cell r="I2926" t="str">
            <v>OT</v>
          </cell>
          <cell r="K2926">
            <v>1090.8399999999999</v>
          </cell>
        </row>
        <row r="2927">
          <cell r="A2927" t="str">
            <v>O&amp;M</v>
          </cell>
          <cell r="B2927" t="str">
            <v>Collins, Carol A</v>
          </cell>
          <cell r="C2927">
            <v>23260</v>
          </cell>
          <cell r="D2927" t="str">
            <v>23260</v>
          </cell>
          <cell r="E2927" t="str">
            <v>4Q - APPLICATIONS SUPPORT</v>
          </cell>
          <cell r="F2927" t="str">
            <v>NIS</v>
          </cell>
          <cell r="G2927" t="str">
            <v>Dispatch &amp; Restoration Systems</v>
          </cell>
          <cell r="H2927" t="str">
            <v>120</v>
          </cell>
          <cell r="I2927" t="str">
            <v>TT</v>
          </cell>
          <cell r="J2927">
            <v>430.8</v>
          </cell>
        </row>
        <row r="2928">
          <cell r="A2928" t="str">
            <v>O&amp;M</v>
          </cell>
          <cell r="B2928" t="str">
            <v>OLD NIS Cost Area</v>
          </cell>
          <cell r="C2928">
            <v>23265</v>
          </cell>
          <cell r="D2928" t="str">
            <v>23265</v>
          </cell>
          <cell r="E2928" t="str">
            <v>4R - Supply Chain</v>
          </cell>
          <cell r="F2928" t="str">
            <v>NIS</v>
          </cell>
          <cell r="G2928" t="str">
            <v>OLD NIS Cost Area</v>
          </cell>
          <cell r="H2928" t="str">
            <v>120</v>
          </cell>
          <cell r="I2928" t="str">
            <v>BT</v>
          </cell>
          <cell r="J2928">
            <v>131487.64000000001</v>
          </cell>
          <cell r="M2928">
            <v>0</v>
          </cell>
        </row>
        <row r="2929">
          <cell r="A2929" t="str">
            <v>O&amp;M</v>
          </cell>
          <cell r="B2929" t="str">
            <v>OLD NIS Cost Area</v>
          </cell>
          <cell r="C2929">
            <v>23265</v>
          </cell>
          <cell r="D2929" t="str">
            <v>23265</v>
          </cell>
          <cell r="E2929" t="str">
            <v>Supply Chain</v>
          </cell>
          <cell r="F2929" t="str">
            <v>NIS</v>
          </cell>
          <cell r="G2929" t="str">
            <v>OLD NIS Cost Area</v>
          </cell>
          <cell r="H2929" t="str">
            <v>120</v>
          </cell>
          <cell r="I2929" t="str">
            <v>BT</v>
          </cell>
          <cell r="K2929">
            <v>6373.66</v>
          </cell>
        </row>
        <row r="2930">
          <cell r="A2930" t="str">
            <v>O&amp;M</v>
          </cell>
          <cell r="B2930" t="str">
            <v>OLD NIS Cost Area</v>
          </cell>
          <cell r="C2930">
            <v>23265</v>
          </cell>
          <cell r="D2930" t="str">
            <v>23265</v>
          </cell>
          <cell r="E2930" t="str">
            <v>4R - Supply Chain</v>
          </cell>
          <cell r="F2930" t="str">
            <v>NIS</v>
          </cell>
          <cell r="G2930" t="str">
            <v>OLD NIS Cost Area</v>
          </cell>
          <cell r="H2930" t="str">
            <v>120</v>
          </cell>
          <cell r="I2930" t="str">
            <v>IT</v>
          </cell>
          <cell r="J2930">
            <v>87133.61</v>
          </cell>
          <cell r="M2930">
            <v>21510.21</v>
          </cell>
        </row>
        <row r="2931">
          <cell r="A2931" t="str">
            <v>O&amp;M</v>
          </cell>
          <cell r="B2931" t="str">
            <v>OLD NIS Cost Area</v>
          </cell>
          <cell r="C2931">
            <v>23265</v>
          </cell>
          <cell r="D2931" t="str">
            <v>23265</v>
          </cell>
          <cell r="E2931" t="str">
            <v>Supply Chain</v>
          </cell>
          <cell r="F2931" t="str">
            <v>NIS</v>
          </cell>
          <cell r="G2931" t="str">
            <v>OLD NIS Cost Area</v>
          </cell>
          <cell r="H2931" t="str">
            <v>120</v>
          </cell>
          <cell r="I2931" t="str">
            <v>IT</v>
          </cell>
          <cell r="K2931">
            <v>433.16</v>
          </cell>
          <cell r="M2931">
            <v>21.42</v>
          </cell>
        </row>
        <row r="2932">
          <cell r="A2932" t="str">
            <v>O&amp;M</v>
          </cell>
          <cell r="B2932" t="str">
            <v>OLD NIS Cost Area</v>
          </cell>
          <cell r="C2932">
            <v>23265</v>
          </cell>
          <cell r="D2932" t="str">
            <v>23265</v>
          </cell>
          <cell r="E2932" t="str">
            <v>4R - Supply Chain</v>
          </cell>
          <cell r="F2932" t="str">
            <v>NIS</v>
          </cell>
          <cell r="G2932" t="str">
            <v>OLD NIS Cost Area</v>
          </cell>
          <cell r="H2932" t="str">
            <v>120</v>
          </cell>
          <cell r="I2932" t="str">
            <v>LT</v>
          </cell>
          <cell r="J2932">
            <v>445165.53</v>
          </cell>
        </row>
        <row r="2933">
          <cell r="A2933" t="str">
            <v>O&amp;M</v>
          </cell>
          <cell r="B2933" t="str">
            <v>OLD NIS Cost Area</v>
          </cell>
          <cell r="C2933">
            <v>23265</v>
          </cell>
          <cell r="D2933" t="str">
            <v>23265</v>
          </cell>
          <cell r="E2933" t="str">
            <v>Supply Chain</v>
          </cell>
          <cell r="F2933" t="str">
            <v>NIS</v>
          </cell>
          <cell r="G2933" t="str">
            <v>OLD NIS Cost Area</v>
          </cell>
          <cell r="H2933" t="str">
            <v>120</v>
          </cell>
          <cell r="I2933" t="str">
            <v>LT</v>
          </cell>
          <cell r="K2933">
            <v>33250.32</v>
          </cell>
        </row>
        <row r="2934">
          <cell r="A2934" t="str">
            <v>O&amp;M</v>
          </cell>
          <cell r="B2934" t="str">
            <v>OLD NIS Cost Area</v>
          </cell>
          <cell r="C2934">
            <v>23265</v>
          </cell>
          <cell r="D2934" t="str">
            <v>23265</v>
          </cell>
          <cell r="E2934" t="str">
            <v>4R - Supply Chain</v>
          </cell>
          <cell r="F2934" t="str">
            <v>NIS</v>
          </cell>
          <cell r="G2934" t="str">
            <v>OLD NIS Cost Area</v>
          </cell>
          <cell r="H2934" t="str">
            <v>120</v>
          </cell>
          <cell r="I2934" t="str">
            <v>OT</v>
          </cell>
          <cell r="J2934">
            <v>15600.94</v>
          </cell>
        </row>
        <row r="2935">
          <cell r="A2935" t="str">
            <v>O&amp;M</v>
          </cell>
          <cell r="B2935" t="str">
            <v>OLD NIS Cost Area</v>
          </cell>
          <cell r="C2935">
            <v>23265</v>
          </cell>
          <cell r="D2935" t="str">
            <v>23265</v>
          </cell>
          <cell r="E2935" t="str">
            <v>Supply Chain</v>
          </cell>
          <cell r="F2935" t="str">
            <v>NIS</v>
          </cell>
          <cell r="G2935" t="str">
            <v>OLD NIS Cost Area</v>
          </cell>
          <cell r="H2935" t="str">
            <v>120</v>
          </cell>
          <cell r="I2935" t="str">
            <v>OT</v>
          </cell>
          <cell r="K2935">
            <v>739.85</v>
          </cell>
        </row>
        <row r="2936">
          <cell r="A2936" t="str">
            <v>O&amp;M</v>
          </cell>
          <cell r="B2936" t="str">
            <v>OLD NIS Cost Area</v>
          </cell>
          <cell r="C2936">
            <v>23265</v>
          </cell>
          <cell r="D2936" t="str">
            <v>23265</v>
          </cell>
          <cell r="E2936" t="str">
            <v>4R - Supply Chain</v>
          </cell>
          <cell r="F2936" t="str">
            <v>NIS</v>
          </cell>
          <cell r="G2936" t="str">
            <v>OLD NIS Cost Area</v>
          </cell>
          <cell r="H2936" t="str">
            <v>120</v>
          </cell>
          <cell r="I2936" t="str">
            <v>TT</v>
          </cell>
          <cell r="J2936">
            <v>708.5</v>
          </cell>
        </row>
        <row r="2937">
          <cell r="A2937" t="str">
            <v>O&amp;M</v>
          </cell>
          <cell r="B2937" t="str">
            <v>Bergen, John G</v>
          </cell>
          <cell r="C2937">
            <v>23270</v>
          </cell>
          <cell r="D2937" t="str">
            <v>23270</v>
          </cell>
          <cell r="E2937" t="str">
            <v>Application Enhancement &amp; Maintenance</v>
          </cell>
          <cell r="F2937" t="str">
            <v>NIS</v>
          </cell>
          <cell r="G2937" t="str">
            <v>NIS Process Development &amp; Communications Coordination</v>
          </cell>
          <cell r="H2937" t="str">
            <v>120</v>
          </cell>
          <cell r="I2937" t="str">
            <v>BT</v>
          </cell>
          <cell r="K2937">
            <v>3869</v>
          </cell>
        </row>
        <row r="2938">
          <cell r="A2938" t="str">
            <v>O&amp;M</v>
          </cell>
          <cell r="B2938" t="str">
            <v>Bergen, John G</v>
          </cell>
          <cell r="C2938">
            <v>23270</v>
          </cell>
          <cell r="D2938" t="str">
            <v>23270</v>
          </cell>
          <cell r="E2938" t="str">
            <v>M5 - BUSINESS APPLICATIONS</v>
          </cell>
          <cell r="F2938" t="str">
            <v>NIS</v>
          </cell>
          <cell r="G2938" t="str">
            <v>NIS Process Development &amp; Communications Coordination</v>
          </cell>
          <cell r="H2938" t="str">
            <v>120</v>
          </cell>
          <cell r="I2938" t="str">
            <v>BT</v>
          </cell>
          <cell r="J2938">
            <v>47172.7</v>
          </cell>
        </row>
        <row r="2939">
          <cell r="A2939" t="str">
            <v>O&amp;M</v>
          </cell>
          <cell r="B2939" t="str">
            <v>Bergen, John G</v>
          </cell>
          <cell r="C2939">
            <v>23270</v>
          </cell>
          <cell r="D2939" t="str">
            <v>23270</v>
          </cell>
          <cell r="E2939" t="str">
            <v>Application Enhancement &amp; Maintenance</v>
          </cell>
          <cell r="F2939" t="str">
            <v>NIS</v>
          </cell>
          <cell r="G2939" t="str">
            <v>NIS Process Development &amp; Communications Coordination</v>
          </cell>
          <cell r="H2939" t="str">
            <v>120</v>
          </cell>
          <cell r="I2939" t="str">
            <v>IT</v>
          </cell>
          <cell r="K2939">
            <v>16202.58</v>
          </cell>
        </row>
        <row r="2940">
          <cell r="A2940" t="str">
            <v>O&amp;M</v>
          </cell>
          <cell r="B2940" t="str">
            <v>Bergen, John G</v>
          </cell>
          <cell r="C2940">
            <v>23270</v>
          </cell>
          <cell r="D2940" t="str">
            <v>23270</v>
          </cell>
          <cell r="E2940" t="str">
            <v>M5 - BUSINESS APPLICATIONS</v>
          </cell>
          <cell r="F2940" t="str">
            <v>NIS</v>
          </cell>
          <cell r="G2940" t="str">
            <v>NIS Process Development &amp; Communications Coordination</v>
          </cell>
          <cell r="H2940" t="str">
            <v>120</v>
          </cell>
          <cell r="I2940" t="str">
            <v>IT</v>
          </cell>
          <cell r="J2940">
            <v>53249.53</v>
          </cell>
        </row>
        <row r="2941">
          <cell r="A2941" t="str">
            <v>O&amp;M</v>
          </cell>
          <cell r="B2941" t="str">
            <v>Bergen, John G</v>
          </cell>
          <cell r="C2941">
            <v>23270</v>
          </cell>
          <cell r="D2941" t="str">
            <v>23270</v>
          </cell>
          <cell r="E2941" t="str">
            <v>NIS Process Development</v>
          </cell>
          <cell r="F2941" t="str">
            <v>NIS</v>
          </cell>
          <cell r="G2941" t="str">
            <v>NIS Process Development &amp; Communications Coordination</v>
          </cell>
          <cell r="H2941" t="str">
            <v>120</v>
          </cell>
          <cell r="I2941" t="str">
            <v>IT</v>
          </cell>
          <cell r="L2941">
            <v>0</v>
          </cell>
        </row>
        <row r="2942">
          <cell r="A2942" t="str">
            <v>O&amp;M</v>
          </cell>
          <cell r="B2942" t="str">
            <v>Bergen, John G</v>
          </cell>
          <cell r="C2942">
            <v>23270</v>
          </cell>
          <cell r="D2942" t="str">
            <v>23270</v>
          </cell>
          <cell r="E2942" t="str">
            <v>Application Enhancement &amp; Maintenance</v>
          </cell>
          <cell r="F2942" t="str">
            <v>NIS</v>
          </cell>
          <cell r="G2942" t="str">
            <v>NIS Process Development &amp; Communications Coordination</v>
          </cell>
          <cell r="H2942" t="str">
            <v>120</v>
          </cell>
          <cell r="I2942" t="str">
            <v>LT</v>
          </cell>
          <cell r="K2942">
            <v>11362.16</v>
          </cell>
        </row>
        <row r="2943">
          <cell r="A2943" t="str">
            <v>O&amp;M</v>
          </cell>
          <cell r="B2943" t="str">
            <v>Bergen, John G</v>
          </cell>
          <cell r="C2943">
            <v>23270</v>
          </cell>
          <cell r="D2943" t="str">
            <v>23270</v>
          </cell>
          <cell r="E2943" t="str">
            <v>M5 - BUSINESS APPLICATIONS</v>
          </cell>
          <cell r="F2943" t="str">
            <v>NIS</v>
          </cell>
          <cell r="G2943" t="str">
            <v>NIS Process Development &amp; Communications Coordination</v>
          </cell>
          <cell r="H2943" t="str">
            <v>120</v>
          </cell>
          <cell r="I2943" t="str">
            <v>LT</v>
          </cell>
          <cell r="J2943">
            <v>148446.43</v>
          </cell>
          <cell r="M2943">
            <v>106.45</v>
          </cell>
        </row>
        <row r="2944">
          <cell r="A2944" t="str">
            <v>O&amp;M</v>
          </cell>
          <cell r="B2944" t="str">
            <v>Bergen, John G</v>
          </cell>
          <cell r="C2944">
            <v>23270</v>
          </cell>
          <cell r="D2944" t="str">
            <v>23270</v>
          </cell>
          <cell r="E2944" t="str">
            <v>Application Enhancement &amp; Maintenance</v>
          </cell>
          <cell r="F2944" t="str">
            <v>NIS</v>
          </cell>
          <cell r="G2944" t="str">
            <v>NIS Process Development &amp; Communications Coordination</v>
          </cell>
          <cell r="H2944" t="str">
            <v>120</v>
          </cell>
          <cell r="I2944" t="str">
            <v>OT</v>
          </cell>
          <cell r="K2944">
            <v>1120.76</v>
          </cell>
        </row>
        <row r="2945">
          <cell r="A2945" t="str">
            <v>O&amp;M</v>
          </cell>
          <cell r="B2945" t="str">
            <v>Bergen, John G</v>
          </cell>
          <cell r="C2945">
            <v>23270</v>
          </cell>
          <cell r="D2945" t="str">
            <v>23270</v>
          </cell>
          <cell r="E2945" t="str">
            <v>M5 - BUSINESS APPLICATIONS</v>
          </cell>
          <cell r="F2945" t="str">
            <v>NIS</v>
          </cell>
          <cell r="G2945" t="str">
            <v>NIS Process Development &amp; Communications Coordination</v>
          </cell>
          <cell r="H2945" t="str">
            <v>120</v>
          </cell>
          <cell r="I2945" t="str">
            <v>OT</v>
          </cell>
          <cell r="J2945">
            <v>13124.16</v>
          </cell>
        </row>
        <row r="2946">
          <cell r="A2946" t="str">
            <v>O&amp;M</v>
          </cell>
          <cell r="B2946" t="str">
            <v>Bergen, John G</v>
          </cell>
          <cell r="C2946">
            <v>23270</v>
          </cell>
          <cell r="D2946" t="str">
            <v>23270</v>
          </cell>
          <cell r="E2946" t="str">
            <v>M5 - BUSINESS APPLICATIONS</v>
          </cell>
          <cell r="F2946" t="str">
            <v>NIS</v>
          </cell>
          <cell r="G2946" t="str">
            <v>NIS Process Development &amp; Communications Coordination</v>
          </cell>
          <cell r="H2946" t="str">
            <v>120</v>
          </cell>
          <cell r="I2946" t="str">
            <v>TT</v>
          </cell>
          <cell r="J2946">
            <v>1327.28</v>
          </cell>
          <cell r="M2946">
            <v>-47216.4</v>
          </cell>
        </row>
        <row r="2947">
          <cell r="A2947" t="str">
            <v>O&amp;M</v>
          </cell>
          <cell r="B2947" t="str">
            <v>Bergen, John G</v>
          </cell>
          <cell r="C2947">
            <v>23275</v>
          </cell>
          <cell r="D2947" t="str">
            <v>23275</v>
          </cell>
          <cell r="E2947" t="str">
            <v>M6 - ACCOUNT MANAGER</v>
          </cell>
          <cell r="F2947" t="str">
            <v>NIS</v>
          </cell>
          <cell r="G2947" t="str">
            <v>Project Control &amp; Resource Management</v>
          </cell>
          <cell r="H2947" t="str">
            <v>120</v>
          </cell>
          <cell r="I2947" t="str">
            <v>BT</v>
          </cell>
          <cell r="J2947">
            <v>0.85</v>
          </cell>
        </row>
        <row r="2948">
          <cell r="A2948" t="str">
            <v>O&amp;M</v>
          </cell>
          <cell r="B2948" t="str">
            <v>Bergen, John G</v>
          </cell>
          <cell r="C2948">
            <v>23275</v>
          </cell>
          <cell r="D2948" t="str">
            <v>23275</v>
          </cell>
          <cell r="E2948" t="str">
            <v>Demand and Resource</v>
          </cell>
          <cell r="F2948" t="str">
            <v>NIS</v>
          </cell>
          <cell r="G2948" t="str">
            <v>Project Control &amp; Resource Management</v>
          </cell>
          <cell r="H2948" t="str">
            <v>120</v>
          </cell>
          <cell r="I2948" t="str">
            <v>IT</v>
          </cell>
          <cell r="K2948">
            <v>6723.95</v>
          </cell>
        </row>
        <row r="2949">
          <cell r="A2949" t="str">
            <v>O&amp;M</v>
          </cell>
          <cell r="B2949" t="str">
            <v>Bergen, John G</v>
          </cell>
          <cell r="C2949">
            <v>23275</v>
          </cell>
          <cell r="D2949" t="str">
            <v>23275</v>
          </cell>
          <cell r="E2949" t="str">
            <v>M6 - ACCOUNT MANAGER</v>
          </cell>
          <cell r="F2949" t="str">
            <v>NIS</v>
          </cell>
          <cell r="G2949" t="str">
            <v>Project Control &amp; Resource Management</v>
          </cell>
          <cell r="H2949" t="str">
            <v>120</v>
          </cell>
          <cell r="I2949" t="str">
            <v>IT</v>
          </cell>
          <cell r="J2949">
            <v>0.63</v>
          </cell>
        </row>
        <row r="2950">
          <cell r="A2950" t="str">
            <v>O&amp;M</v>
          </cell>
          <cell r="B2950" t="str">
            <v>Bergen, John G</v>
          </cell>
          <cell r="C2950">
            <v>23275</v>
          </cell>
          <cell r="D2950" t="str">
            <v>23275</v>
          </cell>
          <cell r="E2950" t="str">
            <v>Project Control</v>
          </cell>
          <cell r="F2950" t="str">
            <v>NIS</v>
          </cell>
          <cell r="G2950" t="str">
            <v>Project Control &amp; Resource Management</v>
          </cell>
          <cell r="H2950" t="str">
            <v>120</v>
          </cell>
          <cell r="I2950" t="str">
            <v>IT</v>
          </cell>
          <cell r="L2950">
            <v>180</v>
          </cell>
        </row>
        <row r="2951">
          <cell r="A2951" t="str">
            <v>O&amp;M</v>
          </cell>
          <cell r="B2951" t="str">
            <v>Bergen, John G</v>
          </cell>
          <cell r="C2951">
            <v>23275</v>
          </cell>
          <cell r="D2951" t="str">
            <v>23275</v>
          </cell>
          <cell r="E2951" t="str">
            <v>M6 - ACCOUNT MANAGER</v>
          </cell>
          <cell r="F2951" t="str">
            <v>NIS</v>
          </cell>
          <cell r="G2951" t="str">
            <v>Project Control &amp; Resource Management</v>
          </cell>
          <cell r="H2951" t="str">
            <v>120</v>
          </cell>
          <cell r="I2951" t="str">
            <v>LT</v>
          </cell>
          <cell r="J2951">
            <v>1.54</v>
          </cell>
        </row>
        <row r="2952">
          <cell r="A2952" t="str">
            <v>O&amp;M</v>
          </cell>
          <cell r="B2952" t="str">
            <v>Bergen, John G</v>
          </cell>
          <cell r="C2952">
            <v>23275</v>
          </cell>
          <cell r="D2952" t="str">
            <v>23275</v>
          </cell>
          <cell r="E2952" t="str">
            <v>Demand and Resource</v>
          </cell>
          <cell r="F2952" t="str">
            <v>NIS</v>
          </cell>
          <cell r="G2952" t="str">
            <v>Project Control &amp; Resource Management</v>
          </cell>
          <cell r="H2952" t="str">
            <v>120</v>
          </cell>
          <cell r="I2952" t="str">
            <v>OT</v>
          </cell>
          <cell r="K2952">
            <v>2.21</v>
          </cell>
          <cell r="M2952">
            <v>20</v>
          </cell>
        </row>
        <row r="2953">
          <cell r="A2953" t="str">
            <v>O&amp;M</v>
          </cell>
          <cell r="B2953" t="str">
            <v>Bergen, John G</v>
          </cell>
          <cell r="C2953">
            <v>23275</v>
          </cell>
          <cell r="D2953" t="str">
            <v>23275</v>
          </cell>
          <cell r="E2953" t="str">
            <v>M6 - ACCOUNT MANAGER</v>
          </cell>
          <cell r="F2953" t="str">
            <v>NIS</v>
          </cell>
          <cell r="G2953" t="str">
            <v>Project Control &amp; Resource Management</v>
          </cell>
          <cell r="H2953" t="str">
            <v>120</v>
          </cell>
          <cell r="I2953" t="str">
            <v>OT</v>
          </cell>
          <cell r="J2953">
            <v>0.31</v>
          </cell>
        </row>
        <row r="2954">
          <cell r="A2954" t="str">
            <v>O&amp;M</v>
          </cell>
          <cell r="B2954" t="str">
            <v>Collins, Carol A</v>
          </cell>
          <cell r="C2954">
            <v>23280</v>
          </cell>
          <cell r="D2954" t="str">
            <v>23280</v>
          </cell>
          <cell r="E2954" t="str">
            <v>Buisness Integration</v>
          </cell>
          <cell r="F2954" t="str">
            <v>NIS</v>
          </cell>
          <cell r="G2954" t="str">
            <v>Internet Development</v>
          </cell>
          <cell r="H2954" t="str">
            <v>120</v>
          </cell>
          <cell r="I2954" t="str">
            <v>BT</v>
          </cell>
          <cell r="J2954">
            <v>20908.27</v>
          </cell>
        </row>
        <row r="2955">
          <cell r="A2955" t="str">
            <v>O&amp;M</v>
          </cell>
          <cell r="B2955" t="str">
            <v>Collins, Carol A</v>
          </cell>
          <cell r="C2955">
            <v>23280</v>
          </cell>
          <cell r="D2955" t="str">
            <v>23280</v>
          </cell>
          <cell r="E2955" t="str">
            <v>Client Mangement</v>
          </cell>
          <cell r="F2955" t="str">
            <v>NIS</v>
          </cell>
          <cell r="G2955" t="str">
            <v>Internet Development</v>
          </cell>
          <cell r="H2955" t="str">
            <v>120</v>
          </cell>
          <cell r="I2955" t="str">
            <v>BT</v>
          </cell>
          <cell r="K2955">
            <v>2925.25</v>
          </cell>
        </row>
        <row r="2956">
          <cell r="A2956" t="str">
            <v>O&amp;M</v>
          </cell>
          <cell r="B2956" t="str">
            <v>Collins, Carol A</v>
          </cell>
          <cell r="C2956">
            <v>23280</v>
          </cell>
          <cell r="D2956" t="str">
            <v>23280</v>
          </cell>
          <cell r="E2956" t="str">
            <v>Buisness Integration</v>
          </cell>
          <cell r="F2956" t="str">
            <v>NIS</v>
          </cell>
          <cell r="G2956" t="str">
            <v>Internet Development</v>
          </cell>
          <cell r="H2956" t="str">
            <v>120</v>
          </cell>
          <cell r="I2956" t="str">
            <v>IT</v>
          </cell>
          <cell r="J2956">
            <v>35669.85</v>
          </cell>
        </row>
        <row r="2957">
          <cell r="A2957" t="str">
            <v>O&amp;M</v>
          </cell>
          <cell r="B2957" t="str">
            <v>Collins, Carol A</v>
          </cell>
          <cell r="C2957">
            <v>23280</v>
          </cell>
          <cell r="D2957" t="str">
            <v>23280</v>
          </cell>
          <cell r="E2957" t="str">
            <v>Client Mangement</v>
          </cell>
          <cell r="F2957" t="str">
            <v>NIS</v>
          </cell>
          <cell r="G2957" t="str">
            <v>Internet Development</v>
          </cell>
          <cell r="H2957" t="str">
            <v>120</v>
          </cell>
          <cell r="I2957" t="str">
            <v>IT</v>
          </cell>
          <cell r="K2957">
            <v>52544.55</v>
          </cell>
        </row>
        <row r="2958">
          <cell r="A2958" t="str">
            <v>O&amp;M</v>
          </cell>
          <cell r="B2958" t="str">
            <v>Collins, Carol A</v>
          </cell>
          <cell r="C2958">
            <v>23280</v>
          </cell>
          <cell r="D2958" t="str">
            <v>23280</v>
          </cell>
          <cell r="E2958" t="str">
            <v>System Integration Svcs</v>
          </cell>
          <cell r="F2958" t="str">
            <v>NIS</v>
          </cell>
          <cell r="G2958" t="str">
            <v>Internet Development</v>
          </cell>
          <cell r="H2958" t="str">
            <v>120</v>
          </cell>
          <cell r="I2958" t="str">
            <v>IT</v>
          </cell>
          <cell r="L2958">
            <v>6</v>
          </cell>
        </row>
        <row r="2959">
          <cell r="A2959" t="str">
            <v>O&amp;M</v>
          </cell>
          <cell r="B2959" t="str">
            <v>Collins, Carol A</v>
          </cell>
          <cell r="C2959">
            <v>23280</v>
          </cell>
          <cell r="D2959" t="str">
            <v>23280</v>
          </cell>
          <cell r="E2959" t="str">
            <v>Buisness Integration</v>
          </cell>
          <cell r="F2959" t="str">
            <v>NIS</v>
          </cell>
          <cell r="G2959" t="str">
            <v>Internet Development</v>
          </cell>
          <cell r="H2959" t="str">
            <v>120</v>
          </cell>
          <cell r="I2959" t="str">
            <v>LT</v>
          </cell>
          <cell r="J2959">
            <v>61037.279999999999</v>
          </cell>
        </row>
        <row r="2960">
          <cell r="A2960" t="str">
            <v>O&amp;M</v>
          </cell>
          <cell r="B2960" t="str">
            <v>Collins, Carol A</v>
          </cell>
          <cell r="C2960">
            <v>23280</v>
          </cell>
          <cell r="D2960" t="str">
            <v>23280</v>
          </cell>
          <cell r="E2960" t="str">
            <v>Client Mangement</v>
          </cell>
          <cell r="F2960" t="str">
            <v>NIS</v>
          </cell>
          <cell r="G2960" t="str">
            <v>Internet Development</v>
          </cell>
          <cell r="H2960" t="str">
            <v>120</v>
          </cell>
          <cell r="I2960" t="str">
            <v>LT</v>
          </cell>
          <cell r="K2960">
            <v>8357.9</v>
          </cell>
        </row>
        <row r="2961">
          <cell r="A2961" t="str">
            <v>O&amp;M</v>
          </cell>
          <cell r="B2961" t="str">
            <v>Collins, Carol A</v>
          </cell>
          <cell r="C2961">
            <v>23280</v>
          </cell>
          <cell r="D2961" t="str">
            <v>23280</v>
          </cell>
          <cell r="E2961" t="str">
            <v>Buisness Integration</v>
          </cell>
          <cell r="F2961" t="str">
            <v>NIS</v>
          </cell>
          <cell r="G2961" t="str">
            <v>Internet Development</v>
          </cell>
          <cell r="H2961" t="str">
            <v>120</v>
          </cell>
          <cell r="I2961" t="str">
            <v>OT</v>
          </cell>
          <cell r="J2961">
            <v>3218.22</v>
          </cell>
        </row>
        <row r="2962">
          <cell r="A2962" t="str">
            <v>O&amp;M</v>
          </cell>
          <cell r="B2962" t="str">
            <v>Collins, Carol A</v>
          </cell>
          <cell r="C2962">
            <v>23280</v>
          </cell>
          <cell r="D2962" t="str">
            <v>23280</v>
          </cell>
          <cell r="E2962" t="str">
            <v>Client Mangement</v>
          </cell>
          <cell r="F2962" t="str">
            <v>NIS</v>
          </cell>
          <cell r="G2962" t="str">
            <v>Internet Development</v>
          </cell>
          <cell r="H2962" t="str">
            <v>120</v>
          </cell>
          <cell r="I2962" t="str">
            <v>OT</v>
          </cell>
          <cell r="K2962">
            <v>2581.4899999999998</v>
          </cell>
        </row>
        <row r="2963">
          <cell r="A2963" t="str">
            <v>O&amp;M</v>
          </cell>
          <cell r="B2963" t="str">
            <v>Collins, Carol A</v>
          </cell>
          <cell r="C2963">
            <v>23280</v>
          </cell>
          <cell r="D2963" t="str">
            <v>23280</v>
          </cell>
          <cell r="E2963" t="str">
            <v>Buisness Integration</v>
          </cell>
          <cell r="F2963" t="str">
            <v>NIS</v>
          </cell>
          <cell r="G2963" t="str">
            <v>Internet Development</v>
          </cell>
          <cell r="H2963" t="str">
            <v>120</v>
          </cell>
          <cell r="I2963" t="str">
            <v>TT</v>
          </cell>
          <cell r="J2963">
            <v>143</v>
          </cell>
        </row>
        <row r="2964">
          <cell r="A2964" t="str">
            <v>O&amp;M</v>
          </cell>
          <cell r="B2964" t="str">
            <v>Bergen, John G</v>
          </cell>
          <cell r="C2964">
            <v>23285</v>
          </cell>
          <cell r="D2964" t="str">
            <v>23285</v>
          </cell>
          <cell r="E2964" t="str">
            <v>Business Management</v>
          </cell>
          <cell r="F2964" t="str">
            <v>NIS</v>
          </cell>
          <cell r="G2964" t="str">
            <v>Business Management</v>
          </cell>
          <cell r="H2964" t="str">
            <v>120</v>
          </cell>
          <cell r="I2964" t="str">
            <v>BT</v>
          </cell>
          <cell r="J2964">
            <v>32290.18</v>
          </cell>
        </row>
        <row r="2965">
          <cell r="A2965" t="str">
            <v>O&amp;M</v>
          </cell>
          <cell r="B2965" t="str">
            <v>Bergen, John G</v>
          </cell>
          <cell r="C2965">
            <v>23285</v>
          </cell>
          <cell r="D2965" t="str">
            <v>23285</v>
          </cell>
          <cell r="E2965" t="str">
            <v>Business Management</v>
          </cell>
          <cell r="F2965" t="str">
            <v>NIS</v>
          </cell>
          <cell r="G2965" t="str">
            <v>Business Management</v>
          </cell>
          <cell r="H2965" t="str">
            <v>120</v>
          </cell>
          <cell r="I2965" t="str">
            <v>IT</v>
          </cell>
          <cell r="J2965">
            <v>505809.35</v>
          </cell>
          <cell r="K2965">
            <v>151218.45000000001</v>
          </cell>
          <cell r="L2965">
            <v>63725.25</v>
          </cell>
        </row>
        <row r="2966">
          <cell r="A2966" t="str">
            <v>O&amp;M</v>
          </cell>
          <cell r="B2966" t="str">
            <v>Bergen, John G</v>
          </cell>
          <cell r="C2966">
            <v>23285</v>
          </cell>
          <cell r="D2966" t="str">
            <v>23285</v>
          </cell>
          <cell r="E2966" t="str">
            <v>Business Management</v>
          </cell>
          <cell r="F2966" t="str">
            <v>NIS</v>
          </cell>
          <cell r="G2966" t="str">
            <v>Business Management</v>
          </cell>
          <cell r="H2966" t="str">
            <v>120</v>
          </cell>
          <cell r="I2966" t="str">
            <v>LT</v>
          </cell>
          <cell r="J2966">
            <v>92331.13</v>
          </cell>
          <cell r="M2966">
            <v>51.47</v>
          </cell>
        </row>
        <row r="2967">
          <cell r="A2967" t="str">
            <v>O&amp;M</v>
          </cell>
          <cell r="B2967" t="str">
            <v>Bergen, John G</v>
          </cell>
          <cell r="C2967">
            <v>23285</v>
          </cell>
          <cell r="D2967" t="str">
            <v>23285</v>
          </cell>
          <cell r="E2967" t="str">
            <v>Business Management</v>
          </cell>
          <cell r="F2967" t="str">
            <v>NIS</v>
          </cell>
          <cell r="G2967" t="str">
            <v>Business Management</v>
          </cell>
          <cell r="H2967" t="str">
            <v>120</v>
          </cell>
          <cell r="I2967" t="str">
            <v>OT</v>
          </cell>
          <cell r="J2967">
            <v>7262.66</v>
          </cell>
          <cell r="K2967">
            <v>2361.89</v>
          </cell>
        </row>
        <row r="2968">
          <cell r="A2968" t="str">
            <v>O&amp;M</v>
          </cell>
          <cell r="B2968" t="str">
            <v>Bergen, John G</v>
          </cell>
          <cell r="C2968">
            <v>23285</v>
          </cell>
          <cell r="D2968" t="str">
            <v>23285</v>
          </cell>
          <cell r="E2968" t="str">
            <v>Business Management</v>
          </cell>
          <cell r="F2968" t="str">
            <v>NIS</v>
          </cell>
          <cell r="G2968" t="str">
            <v>Business Management</v>
          </cell>
          <cell r="H2968" t="str">
            <v>120</v>
          </cell>
          <cell r="I2968" t="str">
            <v>TT</v>
          </cell>
          <cell r="J2968">
            <v>1519.27</v>
          </cell>
        </row>
        <row r="2969">
          <cell r="A2969" t="str">
            <v>O&amp;M</v>
          </cell>
          <cell r="B2969" t="str">
            <v>OLD NIS Cost Area</v>
          </cell>
          <cell r="C2969">
            <v>23290</v>
          </cell>
          <cell r="D2969" t="str">
            <v>23290</v>
          </cell>
          <cell r="E2969" t="str">
            <v>Contracts</v>
          </cell>
          <cell r="F2969" t="str">
            <v>NIS</v>
          </cell>
          <cell r="G2969" t="str">
            <v>OLD NIS Cost Area</v>
          </cell>
          <cell r="H2969" t="str">
            <v>120</v>
          </cell>
          <cell r="I2969" t="str">
            <v>BT</v>
          </cell>
          <cell r="K2969">
            <v>13441.3</v>
          </cell>
        </row>
        <row r="2970">
          <cell r="A2970" t="str">
            <v>O&amp;M</v>
          </cell>
          <cell r="B2970" t="str">
            <v>OLD NIS Cost Area</v>
          </cell>
          <cell r="C2970">
            <v>23290</v>
          </cell>
          <cell r="D2970" t="str">
            <v>23290</v>
          </cell>
          <cell r="E2970" t="str">
            <v>Performance Management</v>
          </cell>
          <cell r="F2970" t="str">
            <v>NIS</v>
          </cell>
          <cell r="G2970" t="str">
            <v>OLD NIS Cost Area</v>
          </cell>
          <cell r="H2970" t="str">
            <v>120</v>
          </cell>
          <cell r="I2970" t="str">
            <v>BT</v>
          </cell>
          <cell r="J2970">
            <v>114312.04</v>
          </cell>
        </row>
        <row r="2971">
          <cell r="A2971" t="str">
            <v>O&amp;M</v>
          </cell>
          <cell r="B2971" t="str">
            <v>OLD NIS Cost Area</v>
          </cell>
          <cell r="C2971">
            <v>23290</v>
          </cell>
          <cell r="D2971" t="str">
            <v>23290</v>
          </cell>
          <cell r="E2971" t="str">
            <v>Contracts</v>
          </cell>
          <cell r="F2971" t="str">
            <v>NIS</v>
          </cell>
          <cell r="G2971" t="str">
            <v>OLD NIS Cost Area</v>
          </cell>
          <cell r="H2971" t="str">
            <v>120</v>
          </cell>
          <cell r="I2971" t="str">
            <v>IT</v>
          </cell>
          <cell r="K2971">
            <v>549522.24</v>
          </cell>
          <cell r="L2971">
            <v>1486.32</v>
          </cell>
          <cell r="M2971">
            <v>168559.87</v>
          </cell>
        </row>
        <row r="2972">
          <cell r="A2972" t="str">
            <v>O&amp;M</v>
          </cell>
          <cell r="B2972" t="str">
            <v>OLD NIS Cost Area</v>
          </cell>
          <cell r="C2972">
            <v>23290</v>
          </cell>
          <cell r="D2972" t="str">
            <v>23290</v>
          </cell>
          <cell r="E2972" t="str">
            <v>Performance Management</v>
          </cell>
          <cell r="F2972" t="str">
            <v>NIS</v>
          </cell>
          <cell r="G2972" t="str">
            <v>OLD NIS Cost Area</v>
          </cell>
          <cell r="H2972" t="str">
            <v>120</v>
          </cell>
          <cell r="I2972" t="str">
            <v>IT</v>
          </cell>
          <cell r="J2972">
            <v>4349437.78</v>
          </cell>
        </row>
        <row r="2973">
          <cell r="A2973" t="str">
            <v>O&amp;M</v>
          </cell>
          <cell r="B2973" t="str">
            <v>OLD NIS Cost Area</v>
          </cell>
          <cell r="C2973">
            <v>23290</v>
          </cell>
          <cell r="D2973" t="str">
            <v>23290</v>
          </cell>
          <cell r="E2973" t="str">
            <v>Contracts</v>
          </cell>
          <cell r="F2973" t="str">
            <v>NIS</v>
          </cell>
          <cell r="G2973" t="str">
            <v>OLD NIS Cost Area</v>
          </cell>
          <cell r="H2973" t="str">
            <v>120</v>
          </cell>
          <cell r="I2973" t="str">
            <v>LT</v>
          </cell>
          <cell r="K2973">
            <v>38403.86</v>
          </cell>
        </row>
        <row r="2974">
          <cell r="A2974" t="str">
            <v>O&amp;M</v>
          </cell>
          <cell r="B2974" t="str">
            <v>OLD NIS Cost Area</v>
          </cell>
          <cell r="C2974">
            <v>23290</v>
          </cell>
          <cell r="D2974" t="str">
            <v>23290</v>
          </cell>
          <cell r="E2974" t="str">
            <v>Performance Management</v>
          </cell>
          <cell r="F2974" t="str">
            <v>NIS</v>
          </cell>
          <cell r="G2974" t="str">
            <v>OLD NIS Cost Area</v>
          </cell>
          <cell r="H2974" t="str">
            <v>120</v>
          </cell>
          <cell r="I2974" t="str">
            <v>LT</v>
          </cell>
          <cell r="J2974">
            <v>331707.33</v>
          </cell>
        </row>
        <row r="2975">
          <cell r="A2975" t="str">
            <v>O&amp;M</v>
          </cell>
          <cell r="B2975" t="str">
            <v>OLD NIS Cost Area</v>
          </cell>
          <cell r="C2975">
            <v>23290</v>
          </cell>
          <cell r="D2975" t="str">
            <v>23290</v>
          </cell>
          <cell r="E2975" t="str">
            <v>Contracts</v>
          </cell>
          <cell r="F2975" t="str">
            <v>NIS</v>
          </cell>
          <cell r="G2975" t="str">
            <v>OLD NIS Cost Area</v>
          </cell>
          <cell r="H2975" t="str">
            <v>120</v>
          </cell>
          <cell r="I2975" t="str">
            <v>OT</v>
          </cell>
          <cell r="K2975">
            <v>62609.19</v>
          </cell>
        </row>
        <row r="2976">
          <cell r="A2976" t="str">
            <v>O&amp;M</v>
          </cell>
          <cell r="B2976" t="str">
            <v>OLD NIS Cost Area</v>
          </cell>
          <cell r="C2976">
            <v>23290</v>
          </cell>
          <cell r="D2976" t="str">
            <v>23290</v>
          </cell>
          <cell r="E2976" t="str">
            <v>Performance Management</v>
          </cell>
          <cell r="F2976" t="str">
            <v>NIS</v>
          </cell>
          <cell r="G2976" t="str">
            <v>OLD NIS Cost Area</v>
          </cell>
          <cell r="H2976" t="str">
            <v>120</v>
          </cell>
          <cell r="I2976" t="str">
            <v>OT</v>
          </cell>
          <cell r="J2976">
            <v>176875</v>
          </cell>
        </row>
        <row r="2977">
          <cell r="A2977" t="str">
            <v>O&amp;M</v>
          </cell>
          <cell r="B2977" t="str">
            <v>OLD NIS Cost Area</v>
          </cell>
          <cell r="C2977">
            <v>23290</v>
          </cell>
          <cell r="D2977" t="str">
            <v>23290</v>
          </cell>
          <cell r="E2977" t="str">
            <v>Contracts</v>
          </cell>
          <cell r="F2977" t="str">
            <v>NIS</v>
          </cell>
          <cell r="G2977" t="str">
            <v>OLD NIS Cost Area</v>
          </cell>
          <cell r="H2977" t="str">
            <v>120</v>
          </cell>
          <cell r="I2977" t="str">
            <v>TT</v>
          </cell>
          <cell r="K2977">
            <v>522.38</v>
          </cell>
        </row>
        <row r="2978">
          <cell r="A2978" t="str">
            <v>O&amp;M</v>
          </cell>
          <cell r="B2978" t="str">
            <v>OLD NIS Cost Area</v>
          </cell>
          <cell r="C2978">
            <v>23290</v>
          </cell>
          <cell r="D2978" t="str">
            <v>23290</v>
          </cell>
          <cell r="E2978" t="str">
            <v>Performance Management</v>
          </cell>
          <cell r="F2978" t="str">
            <v>NIS</v>
          </cell>
          <cell r="G2978" t="str">
            <v>OLD NIS Cost Area</v>
          </cell>
          <cell r="H2978" t="str">
            <v>120</v>
          </cell>
          <cell r="I2978" t="str">
            <v>TT</v>
          </cell>
          <cell r="J2978">
            <v>575.34</v>
          </cell>
        </row>
        <row r="2979">
          <cell r="A2979" t="str">
            <v>O&amp;M</v>
          </cell>
          <cell r="B2979" t="str">
            <v>Collins, Carol A</v>
          </cell>
          <cell r="C2979">
            <v>23293</v>
          </cell>
          <cell r="D2979" t="str">
            <v>23293</v>
          </cell>
          <cell r="E2979" t="str">
            <v>Performance Management</v>
          </cell>
          <cell r="F2979" t="str">
            <v>NIS</v>
          </cell>
          <cell r="G2979" t="str">
            <v>Engineering</v>
          </cell>
          <cell r="H2979" t="str">
            <v>120</v>
          </cell>
          <cell r="I2979" t="str">
            <v>IT</v>
          </cell>
          <cell r="K2979">
            <v>176.34</v>
          </cell>
          <cell r="M2979">
            <v>-6240</v>
          </cell>
        </row>
        <row r="2980">
          <cell r="A2980" t="str">
            <v>O&amp;M</v>
          </cell>
          <cell r="B2980" t="str">
            <v>Bergen, John G</v>
          </cell>
          <cell r="C2980">
            <v>23295</v>
          </cell>
          <cell r="D2980" t="str">
            <v>23295</v>
          </cell>
          <cell r="E2980" t="str">
            <v>Project Management</v>
          </cell>
          <cell r="F2980" t="str">
            <v>NIS</v>
          </cell>
          <cell r="G2980" t="str">
            <v>Project Management Office</v>
          </cell>
          <cell r="H2980" t="str">
            <v>120</v>
          </cell>
          <cell r="I2980" t="str">
            <v>BT</v>
          </cell>
          <cell r="J2980">
            <v>32758.01</v>
          </cell>
          <cell r="K2980">
            <v>3740.4</v>
          </cell>
        </row>
        <row r="2981">
          <cell r="A2981" t="str">
            <v>O&amp;M</v>
          </cell>
          <cell r="B2981" t="str">
            <v>Bergen, John G</v>
          </cell>
          <cell r="C2981">
            <v>23295</v>
          </cell>
          <cell r="D2981" t="str">
            <v>23295</v>
          </cell>
          <cell r="E2981" t="str">
            <v>Project Management</v>
          </cell>
          <cell r="F2981" t="str">
            <v>NIS</v>
          </cell>
          <cell r="G2981" t="str">
            <v>Project Management Office</v>
          </cell>
          <cell r="H2981" t="str">
            <v>120</v>
          </cell>
          <cell r="I2981" t="str">
            <v>IT</v>
          </cell>
          <cell r="J2981">
            <v>141517.26</v>
          </cell>
          <cell r="K2981">
            <v>919.45</v>
          </cell>
          <cell r="M2981">
            <v>135.09</v>
          </cell>
        </row>
        <row r="2982">
          <cell r="A2982" t="str">
            <v>O&amp;M</v>
          </cell>
          <cell r="B2982" t="str">
            <v>Bergen, John G</v>
          </cell>
          <cell r="C2982">
            <v>23295</v>
          </cell>
          <cell r="D2982" t="str">
            <v>23295</v>
          </cell>
          <cell r="E2982" t="str">
            <v>Project Management</v>
          </cell>
          <cell r="F2982" t="str">
            <v>NIS</v>
          </cell>
          <cell r="G2982" t="str">
            <v>Project Management Office</v>
          </cell>
          <cell r="H2982" t="str">
            <v>120</v>
          </cell>
          <cell r="I2982" t="str">
            <v>LT</v>
          </cell>
          <cell r="J2982">
            <v>93706.69</v>
          </cell>
          <cell r="K2982">
            <v>10687.56</v>
          </cell>
        </row>
        <row r="2983">
          <cell r="A2983" t="str">
            <v>O&amp;M</v>
          </cell>
          <cell r="B2983" t="str">
            <v>Bergen, John G</v>
          </cell>
          <cell r="C2983">
            <v>23295</v>
          </cell>
          <cell r="D2983" t="str">
            <v>23295</v>
          </cell>
          <cell r="E2983" t="str">
            <v>Project Management Office</v>
          </cell>
          <cell r="F2983" t="str">
            <v>NIS</v>
          </cell>
          <cell r="G2983" t="str">
            <v>Project Management Office</v>
          </cell>
          <cell r="H2983" t="str">
            <v>120</v>
          </cell>
          <cell r="I2983" t="str">
            <v>MT</v>
          </cell>
          <cell r="M2983">
            <v>384.39</v>
          </cell>
        </row>
        <row r="2984">
          <cell r="A2984" t="str">
            <v>O&amp;M</v>
          </cell>
          <cell r="B2984" t="str">
            <v>Bergen, John G</v>
          </cell>
          <cell r="C2984">
            <v>23295</v>
          </cell>
          <cell r="D2984" t="str">
            <v>23295</v>
          </cell>
          <cell r="E2984" t="str">
            <v>Project Management</v>
          </cell>
          <cell r="F2984" t="str">
            <v>NIS</v>
          </cell>
          <cell r="G2984" t="str">
            <v>Project Management Office</v>
          </cell>
          <cell r="H2984" t="str">
            <v>120</v>
          </cell>
          <cell r="I2984" t="str">
            <v>OT</v>
          </cell>
          <cell r="J2984">
            <v>2073.14</v>
          </cell>
          <cell r="K2984">
            <v>1085.08</v>
          </cell>
          <cell r="M2984">
            <v>32460.400000000001</v>
          </cell>
        </row>
        <row r="2985">
          <cell r="A2985" t="str">
            <v>O&amp;M</v>
          </cell>
          <cell r="B2985" t="str">
            <v>Bergen, John G</v>
          </cell>
          <cell r="C2985">
            <v>23295</v>
          </cell>
          <cell r="D2985" t="str">
            <v>23295</v>
          </cell>
          <cell r="E2985" t="str">
            <v>Project Management</v>
          </cell>
          <cell r="F2985" t="str">
            <v>NIS</v>
          </cell>
          <cell r="G2985" t="str">
            <v>Project Management Office</v>
          </cell>
          <cell r="H2985" t="str">
            <v>120</v>
          </cell>
          <cell r="I2985" t="str">
            <v>TT</v>
          </cell>
          <cell r="J2985">
            <v>0</v>
          </cell>
        </row>
        <row r="2986">
          <cell r="A2986" t="str">
            <v>O&amp;M</v>
          </cell>
          <cell r="C2986">
            <v>23300</v>
          </cell>
          <cell r="D2986" t="str">
            <v>23300</v>
          </cell>
          <cell r="E2986" t="str">
            <v>D3 - LOGISTICS GROUP</v>
          </cell>
          <cell r="H2986" t="str">
            <v>120</v>
          </cell>
          <cell r="I2986" t="str">
            <v>BT</v>
          </cell>
          <cell r="J2986">
            <v>13431.67</v>
          </cell>
          <cell r="K2986">
            <v>870.03</v>
          </cell>
        </row>
        <row r="2987">
          <cell r="A2987" t="str">
            <v>O&amp;M</v>
          </cell>
          <cell r="C2987">
            <v>23300</v>
          </cell>
          <cell r="D2987" t="str">
            <v>23300</v>
          </cell>
          <cell r="E2987" t="str">
            <v>D3 - LOGISTICS GROUP</v>
          </cell>
          <cell r="H2987" t="str">
            <v>120</v>
          </cell>
          <cell r="I2987" t="str">
            <v>IT</v>
          </cell>
          <cell r="J2987">
            <v>16205.09</v>
          </cell>
          <cell r="K2987">
            <v>4474.13</v>
          </cell>
        </row>
        <row r="2988">
          <cell r="A2988" t="str">
            <v>O&amp;M</v>
          </cell>
          <cell r="C2988">
            <v>23300</v>
          </cell>
          <cell r="D2988" t="str">
            <v>23300</v>
          </cell>
          <cell r="E2988" t="str">
            <v>D3 - LOGISTICS GROUP</v>
          </cell>
          <cell r="H2988" t="str">
            <v>120</v>
          </cell>
          <cell r="I2988" t="str">
            <v>LT</v>
          </cell>
          <cell r="J2988">
            <v>24134.15</v>
          </cell>
          <cell r="K2988">
            <v>1849.52</v>
          </cell>
        </row>
        <row r="2989">
          <cell r="A2989" t="str">
            <v>O&amp;M</v>
          </cell>
          <cell r="C2989">
            <v>23300</v>
          </cell>
          <cell r="D2989" t="str">
            <v>23300</v>
          </cell>
          <cell r="E2989" t="str">
            <v>D3 - LOGISTICS GROUP</v>
          </cell>
          <cell r="H2989" t="str">
            <v>120</v>
          </cell>
          <cell r="I2989" t="str">
            <v>MT</v>
          </cell>
          <cell r="J2989">
            <v>1563.35</v>
          </cell>
          <cell r="K2989">
            <v>360.05</v>
          </cell>
        </row>
        <row r="2990">
          <cell r="A2990" t="str">
            <v>O&amp;M</v>
          </cell>
          <cell r="C2990">
            <v>23300</v>
          </cell>
          <cell r="D2990" t="str">
            <v>23300</v>
          </cell>
          <cell r="E2990" t="str">
            <v>D3 - LOGISTICS GROUP</v>
          </cell>
          <cell r="H2990" t="str">
            <v>120</v>
          </cell>
          <cell r="I2990" t="str">
            <v>OT</v>
          </cell>
          <cell r="J2990">
            <v>96986.79</v>
          </cell>
          <cell r="K2990">
            <v>7955.11</v>
          </cell>
          <cell r="M2990">
            <v>276.83999999999997</v>
          </cell>
        </row>
        <row r="2991">
          <cell r="A2991" t="str">
            <v>O&amp;M</v>
          </cell>
          <cell r="C2991">
            <v>23300</v>
          </cell>
          <cell r="D2991" t="str">
            <v>23300</v>
          </cell>
          <cell r="E2991" t="str">
            <v>D3 - LOGISTICS GROUP</v>
          </cell>
          <cell r="H2991" t="str">
            <v>120</v>
          </cell>
          <cell r="I2991" t="str">
            <v>TT</v>
          </cell>
          <cell r="J2991">
            <v>12007.94</v>
          </cell>
          <cell r="K2991">
            <v>1989.64</v>
          </cell>
        </row>
        <row r="2992">
          <cell r="A2992" t="str">
            <v>O&amp;M</v>
          </cell>
          <cell r="C2992">
            <v>23305</v>
          </cell>
          <cell r="D2992" t="str">
            <v>23305</v>
          </cell>
          <cell r="E2992" t="str">
            <v>4F - PROCESS MGMT PROJECT</v>
          </cell>
          <cell r="H2992" t="str">
            <v>120</v>
          </cell>
          <cell r="I2992" t="str">
            <v>BT</v>
          </cell>
          <cell r="J2992">
            <v>0</v>
          </cell>
        </row>
        <row r="2993">
          <cell r="A2993" t="str">
            <v>O&amp;M</v>
          </cell>
          <cell r="C2993">
            <v>23305</v>
          </cell>
          <cell r="D2993" t="str">
            <v>23305</v>
          </cell>
          <cell r="E2993" t="str">
            <v>4F - PROCESS MGMT PROJECT</v>
          </cell>
          <cell r="H2993" t="str">
            <v>120</v>
          </cell>
          <cell r="I2993" t="str">
            <v>IT</v>
          </cell>
          <cell r="J2993">
            <v>51227.23</v>
          </cell>
          <cell r="K2993">
            <v>325770.63</v>
          </cell>
          <cell r="L2993">
            <v>0</v>
          </cell>
        </row>
        <row r="2994">
          <cell r="A2994" t="str">
            <v>O&amp;M</v>
          </cell>
          <cell r="C2994">
            <v>23305</v>
          </cell>
          <cell r="D2994" t="str">
            <v>23305</v>
          </cell>
          <cell r="E2994" t="str">
            <v>4F - PROCESS MGMT PROJECT</v>
          </cell>
          <cell r="H2994" t="str">
            <v>120</v>
          </cell>
          <cell r="I2994" t="str">
            <v>LT</v>
          </cell>
          <cell r="J2994">
            <v>1368.97</v>
          </cell>
        </row>
        <row r="2995">
          <cell r="A2995" t="str">
            <v>O&amp;M</v>
          </cell>
          <cell r="C2995">
            <v>23305</v>
          </cell>
          <cell r="D2995" t="str">
            <v>23305</v>
          </cell>
          <cell r="E2995" t="str">
            <v>4F - PROCESS MGMT PROJECT</v>
          </cell>
          <cell r="H2995" t="str">
            <v>120</v>
          </cell>
          <cell r="I2995" t="str">
            <v>MT</v>
          </cell>
          <cell r="J2995">
            <v>1331.79</v>
          </cell>
          <cell r="L2995">
            <v>5635.27</v>
          </cell>
        </row>
        <row r="2996">
          <cell r="A2996" t="str">
            <v>O&amp;M</v>
          </cell>
          <cell r="C2996">
            <v>23305</v>
          </cell>
          <cell r="D2996" t="str">
            <v>23305</v>
          </cell>
          <cell r="E2996" t="str">
            <v>4F - PROCESS MGMT PROJECT</v>
          </cell>
          <cell r="H2996" t="str">
            <v>120</v>
          </cell>
          <cell r="I2996" t="str">
            <v>OT</v>
          </cell>
          <cell r="J2996">
            <v>0</v>
          </cell>
          <cell r="M2996">
            <v>46919.040000000001</v>
          </cell>
        </row>
        <row r="2997">
          <cell r="A2997" t="str">
            <v>O&amp;M</v>
          </cell>
          <cell r="C2997">
            <v>23305</v>
          </cell>
          <cell r="D2997" t="str">
            <v>23305</v>
          </cell>
          <cell r="E2997" t="str">
            <v>4F - PROCESS MGMT PROJECT</v>
          </cell>
          <cell r="H2997" t="str">
            <v>120</v>
          </cell>
          <cell r="I2997" t="str">
            <v>TT</v>
          </cell>
          <cell r="J2997">
            <v>101.14</v>
          </cell>
        </row>
        <row r="2998">
          <cell r="A2998" t="str">
            <v>O&amp;M</v>
          </cell>
          <cell r="B2998" t="str">
            <v>Rotty, Paul L</v>
          </cell>
          <cell r="C2998">
            <v>23310</v>
          </cell>
          <cell r="D2998" t="str">
            <v>23310</v>
          </cell>
          <cell r="E2998" t="str">
            <v>4G - MATERIALS DISPOSAL PROJECT</v>
          </cell>
          <cell r="F2998" t="str">
            <v>Mat Mgmt-Trans</v>
          </cell>
          <cell r="G2998" t="str">
            <v>CYCLE COUNT ADJUSTMENTS</v>
          </cell>
          <cell r="H2998" t="str">
            <v>120</v>
          </cell>
          <cell r="I2998" t="str">
            <v>IT</v>
          </cell>
          <cell r="J2998">
            <v>94921.01</v>
          </cell>
          <cell r="K2998">
            <v>3035.43</v>
          </cell>
        </row>
        <row r="2999">
          <cell r="A2999" t="str">
            <v>O&amp;M</v>
          </cell>
          <cell r="B2999" t="str">
            <v>Rotty, Paul L</v>
          </cell>
          <cell r="C2999">
            <v>23310</v>
          </cell>
          <cell r="D2999" t="str">
            <v>23310</v>
          </cell>
          <cell r="E2999" t="str">
            <v>CYCLE COUNT ADJUSTMENTS</v>
          </cell>
          <cell r="F2999" t="str">
            <v>Mat Mgmt-Trans</v>
          </cell>
          <cell r="G2999" t="str">
            <v>CYCLE COUNT ADJUSTMENTS</v>
          </cell>
          <cell r="H2999" t="str">
            <v>120</v>
          </cell>
          <cell r="I2999" t="str">
            <v>IT</v>
          </cell>
          <cell r="L2999">
            <v>4859.07</v>
          </cell>
        </row>
        <row r="3000">
          <cell r="A3000" t="str">
            <v>O&amp;M</v>
          </cell>
          <cell r="B3000" t="str">
            <v>Rotty, Paul L</v>
          </cell>
          <cell r="C3000">
            <v>23310</v>
          </cell>
          <cell r="D3000" t="str">
            <v>23310</v>
          </cell>
          <cell r="E3000" t="str">
            <v>4G - MATERIALS DISPOSAL PROJECT</v>
          </cell>
          <cell r="F3000" t="str">
            <v>Mat Mgmt-Trans</v>
          </cell>
          <cell r="G3000" t="str">
            <v>CYCLE COUNT ADJUSTMENTS</v>
          </cell>
          <cell r="H3000" t="str">
            <v>120</v>
          </cell>
          <cell r="I3000" t="str">
            <v>MT</v>
          </cell>
          <cell r="J3000">
            <v>-915968.24</v>
          </cell>
          <cell r="K3000">
            <v>-87101.85</v>
          </cell>
        </row>
        <row r="3001">
          <cell r="A3001" t="str">
            <v>O&amp;M</v>
          </cell>
          <cell r="B3001" t="str">
            <v>Rotty, Paul L</v>
          </cell>
          <cell r="C3001">
            <v>23310</v>
          </cell>
          <cell r="D3001" t="str">
            <v>23310</v>
          </cell>
          <cell r="E3001" t="str">
            <v>CYCLE COUNT ADJUSTMENTS</v>
          </cell>
          <cell r="F3001" t="str">
            <v>Mat Mgmt-Trans</v>
          </cell>
          <cell r="G3001" t="str">
            <v>CYCLE COUNT ADJUSTMENTS</v>
          </cell>
          <cell r="H3001" t="str">
            <v>120</v>
          </cell>
          <cell r="I3001" t="str">
            <v>MT</v>
          </cell>
          <cell r="L3001">
            <v>-82154.91</v>
          </cell>
          <cell r="M3001">
            <v>495</v>
          </cell>
        </row>
        <row r="3002">
          <cell r="A3002" t="str">
            <v>O&amp;M</v>
          </cell>
          <cell r="B3002" t="str">
            <v>Rotty, Paul L</v>
          </cell>
          <cell r="C3002">
            <v>23310</v>
          </cell>
          <cell r="D3002" t="str">
            <v>23310</v>
          </cell>
          <cell r="E3002" t="str">
            <v>4G - MATERIALS DISPOSAL PROJECT</v>
          </cell>
          <cell r="F3002" t="str">
            <v>Mat Mgmt-Trans</v>
          </cell>
          <cell r="G3002" t="str">
            <v>CYCLE COUNT ADJUSTMENTS</v>
          </cell>
          <cell r="H3002" t="str">
            <v>120</v>
          </cell>
          <cell r="I3002" t="str">
            <v>OT</v>
          </cell>
          <cell r="J3002">
            <v>202000</v>
          </cell>
        </row>
        <row r="3003">
          <cell r="A3003" t="str">
            <v>O&amp;M</v>
          </cell>
          <cell r="C3003">
            <v>23315</v>
          </cell>
          <cell r="D3003" t="str">
            <v>23315</v>
          </cell>
          <cell r="E3003" t="str">
            <v>L0 - PLANNING AND ACQUISITION</v>
          </cell>
          <cell r="H3003" t="str">
            <v>120</v>
          </cell>
          <cell r="I3003" t="str">
            <v>BT</v>
          </cell>
          <cell r="J3003">
            <v>58503.58</v>
          </cell>
          <cell r="K3003">
            <v>852.15</v>
          </cell>
        </row>
        <row r="3004">
          <cell r="A3004" t="str">
            <v>O&amp;M</v>
          </cell>
          <cell r="C3004">
            <v>23315</v>
          </cell>
          <cell r="D3004" t="str">
            <v>23315</v>
          </cell>
          <cell r="E3004" t="str">
            <v>L0 - PLANNING AND ACQUISITION</v>
          </cell>
          <cell r="H3004" t="str">
            <v>120</v>
          </cell>
          <cell r="I3004" t="str">
            <v>IT</v>
          </cell>
          <cell r="J3004">
            <v>30137.11</v>
          </cell>
          <cell r="K3004">
            <v>12059.46</v>
          </cell>
        </row>
        <row r="3005">
          <cell r="A3005" t="str">
            <v>O&amp;M</v>
          </cell>
          <cell r="C3005">
            <v>23315</v>
          </cell>
          <cell r="D3005" t="str">
            <v>23315</v>
          </cell>
          <cell r="E3005" t="str">
            <v>L0 - PLANNING AND ACQUISITION</v>
          </cell>
          <cell r="H3005" t="str">
            <v>120</v>
          </cell>
          <cell r="I3005" t="str">
            <v>LT</v>
          </cell>
          <cell r="J3005">
            <v>159174.76999999999</v>
          </cell>
          <cell r="K3005">
            <v>-217.92</v>
          </cell>
        </row>
        <row r="3006">
          <cell r="A3006" t="str">
            <v>O&amp;M</v>
          </cell>
          <cell r="C3006">
            <v>23315</v>
          </cell>
          <cell r="D3006" t="str">
            <v>23315</v>
          </cell>
          <cell r="E3006" t="str">
            <v>L0 - PLANNING AND ACQUISITION</v>
          </cell>
          <cell r="H3006" t="str">
            <v>120</v>
          </cell>
          <cell r="I3006" t="str">
            <v>MT</v>
          </cell>
          <cell r="J3006">
            <v>651.33000000000004</v>
          </cell>
        </row>
        <row r="3007">
          <cell r="A3007" t="str">
            <v>O&amp;M</v>
          </cell>
          <cell r="C3007">
            <v>23315</v>
          </cell>
          <cell r="D3007" t="str">
            <v>23315</v>
          </cell>
          <cell r="E3007" t="str">
            <v>L0 - PLANNING AND ACQUISITION</v>
          </cell>
          <cell r="H3007" t="str">
            <v>120</v>
          </cell>
          <cell r="I3007" t="str">
            <v>OT</v>
          </cell>
          <cell r="J3007">
            <v>3094.05</v>
          </cell>
          <cell r="M3007">
            <v>3902.12</v>
          </cell>
        </row>
        <row r="3008">
          <cell r="A3008" t="str">
            <v>O&amp;M</v>
          </cell>
          <cell r="C3008">
            <v>23315</v>
          </cell>
          <cell r="D3008" t="str">
            <v>23315</v>
          </cell>
          <cell r="E3008" t="str">
            <v>L0 - PLANNING AND ACQUISITION</v>
          </cell>
          <cell r="H3008" t="str">
            <v>120</v>
          </cell>
          <cell r="I3008" t="str">
            <v>TT</v>
          </cell>
          <cell r="J3008">
            <v>4961.6499999999996</v>
          </cell>
          <cell r="K3008">
            <v>1113.78</v>
          </cell>
        </row>
        <row r="3009">
          <cell r="A3009" t="str">
            <v>O&amp;M</v>
          </cell>
          <cell r="C3009">
            <v>23320</v>
          </cell>
          <cell r="D3009" t="str">
            <v>23320</v>
          </cell>
          <cell r="E3009" t="str">
            <v>M1 - DISTRIBUTION AND WAREHOUSING</v>
          </cell>
          <cell r="H3009" t="str">
            <v>120</v>
          </cell>
          <cell r="I3009" t="str">
            <v>BT</v>
          </cell>
          <cell r="J3009">
            <v>2304.52</v>
          </cell>
          <cell r="K3009">
            <v>7217.12</v>
          </cell>
          <cell r="M3009">
            <v>473404.79</v>
          </cell>
        </row>
        <row r="3010">
          <cell r="A3010" t="str">
            <v>O&amp;M</v>
          </cell>
          <cell r="C3010">
            <v>23320</v>
          </cell>
          <cell r="D3010" t="str">
            <v>23320</v>
          </cell>
          <cell r="E3010" t="str">
            <v>M1 - DISTRIBUTION AND WAREHOUSING</v>
          </cell>
          <cell r="H3010" t="str">
            <v>120</v>
          </cell>
          <cell r="I3010" t="str">
            <v>IT</v>
          </cell>
          <cell r="J3010">
            <v>113144.71</v>
          </cell>
          <cell r="K3010">
            <v>151419.01</v>
          </cell>
          <cell r="L3010">
            <v>14490.59</v>
          </cell>
        </row>
        <row r="3011">
          <cell r="A3011" t="str">
            <v>O&amp;M</v>
          </cell>
          <cell r="C3011">
            <v>23320</v>
          </cell>
          <cell r="D3011" t="str">
            <v>23320</v>
          </cell>
          <cell r="E3011" t="str">
            <v>M1 - DISTRIBUTION AND WAREHOUSING</v>
          </cell>
          <cell r="H3011" t="str">
            <v>120</v>
          </cell>
          <cell r="I3011" t="str">
            <v>LT</v>
          </cell>
          <cell r="J3011">
            <v>9563.7900000000009</v>
          </cell>
          <cell r="K3011">
            <v>17635.22</v>
          </cell>
        </row>
        <row r="3012">
          <cell r="A3012" t="str">
            <v>O&amp;M</v>
          </cell>
          <cell r="C3012">
            <v>23320</v>
          </cell>
          <cell r="D3012" t="str">
            <v>23320</v>
          </cell>
          <cell r="E3012" t="str">
            <v>M1 - DISTRIBUTION AND WAREHOUSING</v>
          </cell>
          <cell r="H3012" t="str">
            <v>120</v>
          </cell>
          <cell r="I3012" t="str">
            <v>MT</v>
          </cell>
          <cell r="J3012">
            <v>76.599999999999994</v>
          </cell>
          <cell r="L3012">
            <v>0</v>
          </cell>
          <cell r="M3012">
            <v>4505.07</v>
          </cell>
        </row>
        <row r="3013">
          <cell r="A3013" t="str">
            <v>O&amp;M</v>
          </cell>
          <cell r="C3013">
            <v>23320</v>
          </cell>
          <cell r="D3013" t="str">
            <v>23320</v>
          </cell>
          <cell r="E3013" t="str">
            <v>M1 - DISTRIBUTION AND WAREHOUSING</v>
          </cell>
          <cell r="H3013" t="str">
            <v>120</v>
          </cell>
          <cell r="I3013" t="str">
            <v>OT</v>
          </cell>
          <cell r="J3013">
            <v>-342.92</v>
          </cell>
          <cell r="K3013">
            <v>170.59</v>
          </cell>
          <cell r="M3013">
            <v>957.15</v>
          </cell>
        </row>
        <row r="3014">
          <cell r="A3014" t="str">
            <v>O&amp;M</v>
          </cell>
          <cell r="C3014">
            <v>23320</v>
          </cell>
          <cell r="D3014" t="str">
            <v>23320</v>
          </cell>
          <cell r="E3014" t="str">
            <v>M1 - DISTRIBUTION AND WAREHOUSING</v>
          </cell>
          <cell r="H3014" t="str">
            <v>120</v>
          </cell>
          <cell r="I3014" t="str">
            <v>TT</v>
          </cell>
          <cell r="J3014">
            <v>2631.97</v>
          </cell>
          <cell r="K3014">
            <v>4353.8999999999996</v>
          </cell>
        </row>
        <row r="3015">
          <cell r="A3015" t="str">
            <v>O&amp;M</v>
          </cell>
          <cell r="C3015">
            <v>23325</v>
          </cell>
          <cell r="D3015" t="str">
            <v>23325</v>
          </cell>
          <cell r="E3015" t="str">
            <v>5B-Meter Lab</v>
          </cell>
          <cell r="H3015" t="str">
            <v>120</v>
          </cell>
          <cell r="I3015" t="str">
            <v>BT</v>
          </cell>
          <cell r="J3015">
            <v>18640.84</v>
          </cell>
          <cell r="K3015">
            <v>3433.12</v>
          </cell>
          <cell r="M3015">
            <v>3118077.68</v>
          </cell>
        </row>
        <row r="3016">
          <cell r="A3016" t="str">
            <v>O&amp;M</v>
          </cell>
          <cell r="C3016">
            <v>23325</v>
          </cell>
          <cell r="D3016" t="str">
            <v>23325</v>
          </cell>
          <cell r="E3016" t="str">
            <v>5B-Meter Lab</v>
          </cell>
          <cell r="H3016" t="str">
            <v>120</v>
          </cell>
          <cell r="I3016" t="str">
            <v>IT</v>
          </cell>
          <cell r="J3016">
            <v>23609.32</v>
          </cell>
          <cell r="K3016">
            <v>17434.099999999999</v>
          </cell>
        </row>
        <row r="3017">
          <cell r="A3017" t="str">
            <v>O&amp;M</v>
          </cell>
          <cell r="C3017">
            <v>23325</v>
          </cell>
          <cell r="D3017" t="str">
            <v>23325</v>
          </cell>
          <cell r="E3017" t="str">
            <v>5B-Meter Lab</v>
          </cell>
          <cell r="H3017" t="str">
            <v>120</v>
          </cell>
          <cell r="I3017" t="str">
            <v>LT</v>
          </cell>
          <cell r="J3017">
            <v>76814.03</v>
          </cell>
          <cell r="K3017">
            <v>24596.240000000002</v>
          </cell>
        </row>
        <row r="3018">
          <cell r="A3018" t="str">
            <v>O&amp;M</v>
          </cell>
          <cell r="C3018">
            <v>23325</v>
          </cell>
          <cell r="D3018" t="str">
            <v>23325</v>
          </cell>
          <cell r="E3018" t="str">
            <v>5B-Meter Lab</v>
          </cell>
          <cell r="H3018" t="str">
            <v>120</v>
          </cell>
          <cell r="I3018" t="str">
            <v>MT</v>
          </cell>
          <cell r="J3018">
            <v>1550.56</v>
          </cell>
          <cell r="K3018">
            <v>-36527.53</v>
          </cell>
        </row>
        <row r="3019">
          <cell r="A3019" t="str">
            <v>O&amp;M</v>
          </cell>
          <cell r="C3019">
            <v>23325</v>
          </cell>
          <cell r="D3019" t="str">
            <v>23325</v>
          </cell>
          <cell r="E3019" t="str">
            <v>5B-Meter Lab</v>
          </cell>
          <cell r="H3019" t="str">
            <v>120</v>
          </cell>
          <cell r="I3019" t="str">
            <v>OT</v>
          </cell>
          <cell r="J3019">
            <v>6307.31</v>
          </cell>
          <cell r="M3019">
            <v>667.7</v>
          </cell>
        </row>
        <row r="3020">
          <cell r="A3020" t="str">
            <v>O&amp;M</v>
          </cell>
          <cell r="C3020">
            <v>23325</v>
          </cell>
          <cell r="D3020" t="str">
            <v>23325</v>
          </cell>
          <cell r="E3020" t="str">
            <v>5B-Meter Lab</v>
          </cell>
          <cell r="H3020" t="str">
            <v>120</v>
          </cell>
          <cell r="I3020" t="str">
            <v>TT</v>
          </cell>
          <cell r="J3020">
            <v>18150.580000000002</v>
          </cell>
          <cell r="K3020">
            <v>1279.8499999999999</v>
          </cell>
        </row>
        <row r="3021">
          <cell r="A3021" t="str">
            <v>O&amp;M</v>
          </cell>
          <cell r="C3021">
            <v>23330</v>
          </cell>
          <cell r="D3021" t="str">
            <v>23330</v>
          </cell>
          <cell r="E3021" t="str">
            <v>S4 -  Facilities Services</v>
          </cell>
          <cell r="H3021" t="str">
            <v>120</v>
          </cell>
          <cell r="I3021" t="str">
            <v>BT</v>
          </cell>
          <cell r="J3021">
            <v>744.01</v>
          </cell>
          <cell r="K3021">
            <v>1258.72</v>
          </cell>
          <cell r="M3021">
            <v>615901.47</v>
          </cell>
        </row>
        <row r="3022">
          <cell r="A3022" t="str">
            <v>CAP</v>
          </cell>
          <cell r="C3022">
            <v>23330</v>
          </cell>
          <cell r="D3022" t="str">
            <v>23330</v>
          </cell>
          <cell r="E3022" t="str">
            <v>Hyde Park Facilities</v>
          </cell>
          <cell r="H3022" t="str">
            <v>120</v>
          </cell>
          <cell r="I3022" t="str">
            <v>CB</v>
          </cell>
          <cell r="M3022">
            <v>727.76</v>
          </cell>
        </row>
        <row r="3023">
          <cell r="A3023" t="str">
            <v>CAP</v>
          </cell>
          <cell r="C3023">
            <v>23330</v>
          </cell>
          <cell r="D3023" t="str">
            <v>23330</v>
          </cell>
          <cell r="E3023" t="str">
            <v>Hyde Park Facilities</v>
          </cell>
          <cell r="H3023" t="str">
            <v>120</v>
          </cell>
          <cell r="I3023" t="str">
            <v>CI</v>
          </cell>
        </row>
        <row r="3024">
          <cell r="A3024" t="str">
            <v>CAP</v>
          </cell>
          <cell r="C3024">
            <v>23330</v>
          </cell>
          <cell r="D3024" t="str">
            <v>23330</v>
          </cell>
          <cell r="E3024" t="str">
            <v>S4 -  Facilities Services</v>
          </cell>
          <cell r="H3024" t="str">
            <v>120</v>
          </cell>
          <cell r="I3024" t="str">
            <v>CI</v>
          </cell>
          <cell r="J3024">
            <v>-278779.09000000003</v>
          </cell>
          <cell r="K3024">
            <v>65</v>
          </cell>
          <cell r="L3024">
            <v>0</v>
          </cell>
        </row>
        <row r="3025">
          <cell r="A3025" t="str">
            <v>CAP</v>
          </cell>
          <cell r="C3025">
            <v>23330</v>
          </cell>
          <cell r="D3025" t="str">
            <v>23330</v>
          </cell>
          <cell r="E3025" t="str">
            <v>Hyde Park Facilities</v>
          </cell>
          <cell r="H3025" t="str">
            <v>120</v>
          </cell>
          <cell r="I3025" t="str">
            <v>CL</v>
          </cell>
        </row>
        <row r="3026">
          <cell r="A3026" t="str">
            <v>CAP</v>
          </cell>
          <cell r="C3026">
            <v>23330</v>
          </cell>
          <cell r="D3026" t="str">
            <v>23330</v>
          </cell>
          <cell r="E3026" t="str">
            <v>Hyde Park Facilities</v>
          </cell>
          <cell r="H3026" t="str">
            <v>120</v>
          </cell>
          <cell r="I3026" t="str">
            <v>CT</v>
          </cell>
        </row>
        <row r="3027">
          <cell r="A3027" t="str">
            <v>O&amp;M</v>
          </cell>
          <cell r="C3027">
            <v>23330</v>
          </cell>
          <cell r="D3027" t="str">
            <v>23330</v>
          </cell>
          <cell r="E3027" t="str">
            <v>Hyde Park Facilities</v>
          </cell>
          <cell r="H3027" t="str">
            <v>120</v>
          </cell>
          <cell r="I3027" t="str">
            <v>IT</v>
          </cell>
        </row>
        <row r="3028">
          <cell r="A3028" t="str">
            <v>O&amp;M</v>
          </cell>
          <cell r="C3028">
            <v>23330</v>
          </cell>
          <cell r="D3028" t="str">
            <v>23330</v>
          </cell>
          <cell r="E3028" t="str">
            <v>S4 -  Facilities Services</v>
          </cell>
          <cell r="H3028" t="str">
            <v>120</v>
          </cell>
          <cell r="I3028" t="str">
            <v>IT</v>
          </cell>
          <cell r="J3028">
            <v>49680.73</v>
          </cell>
          <cell r="K3028">
            <v>17378.82</v>
          </cell>
          <cell r="L3028">
            <v>142.5</v>
          </cell>
        </row>
        <row r="3029">
          <cell r="A3029" t="str">
            <v>O&amp;M</v>
          </cell>
          <cell r="C3029">
            <v>23330</v>
          </cell>
          <cell r="D3029" t="str">
            <v>23330</v>
          </cell>
          <cell r="E3029" t="str">
            <v>S4 -  Facilities Services</v>
          </cell>
          <cell r="H3029" t="str">
            <v>120</v>
          </cell>
          <cell r="I3029" t="str">
            <v>LT</v>
          </cell>
          <cell r="J3029">
            <v>8047.94</v>
          </cell>
          <cell r="K3029">
            <v>6053.34</v>
          </cell>
        </row>
        <row r="3030">
          <cell r="A3030" t="str">
            <v>O&amp;M</v>
          </cell>
          <cell r="C3030">
            <v>23330</v>
          </cell>
          <cell r="D3030" t="str">
            <v>23330</v>
          </cell>
          <cell r="E3030" t="str">
            <v>S4 -  Facilities Services</v>
          </cell>
          <cell r="H3030" t="str">
            <v>120</v>
          </cell>
          <cell r="I3030" t="str">
            <v>MT</v>
          </cell>
          <cell r="J3030">
            <v>2089.6999999999998</v>
          </cell>
          <cell r="K3030">
            <v>17078.400000000001</v>
          </cell>
        </row>
        <row r="3031">
          <cell r="A3031" t="str">
            <v>O&amp;M</v>
          </cell>
          <cell r="C3031">
            <v>23330</v>
          </cell>
          <cell r="D3031" t="str">
            <v>23330</v>
          </cell>
          <cell r="E3031" t="str">
            <v>S4 -  Facilities Services</v>
          </cell>
          <cell r="H3031" t="str">
            <v>120</v>
          </cell>
          <cell r="I3031" t="str">
            <v>OT</v>
          </cell>
          <cell r="J3031">
            <v>0</v>
          </cell>
          <cell r="K3031">
            <v>14.54</v>
          </cell>
          <cell r="M3031">
            <v>1311.12</v>
          </cell>
        </row>
        <row r="3032">
          <cell r="A3032" t="str">
            <v>O&amp;M</v>
          </cell>
          <cell r="C3032">
            <v>23330</v>
          </cell>
          <cell r="D3032" t="str">
            <v>23330</v>
          </cell>
          <cell r="E3032" t="str">
            <v>S4 -  Facilities Services</v>
          </cell>
          <cell r="H3032" t="str">
            <v>120</v>
          </cell>
          <cell r="I3032" t="str">
            <v>TT</v>
          </cell>
          <cell r="J3032">
            <v>7371.95</v>
          </cell>
          <cell r="K3032">
            <v>6411.09</v>
          </cell>
        </row>
        <row r="3033">
          <cell r="A3033" t="str">
            <v>O&amp;M</v>
          </cell>
          <cell r="C3033">
            <v>23340</v>
          </cell>
          <cell r="D3033" t="str">
            <v>23340</v>
          </cell>
          <cell r="E3033" t="str">
            <v>M2 - SUPPORT SERVICES DEPT</v>
          </cell>
          <cell r="H3033" t="str">
            <v>120</v>
          </cell>
          <cell r="I3033" t="str">
            <v>BT</v>
          </cell>
          <cell r="J3033">
            <v>23883.47</v>
          </cell>
          <cell r="K3033">
            <v>2065.9299999999998</v>
          </cell>
          <cell r="M3033">
            <v>-408787.96</v>
          </cell>
        </row>
        <row r="3034">
          <cell r="A3034" t="str">
            <v>CAP</v>
          </cell>
          <cell r="C3034">
            <v>23340</v>
          </cell>
          <cell r="D3034" t="str">
            <v>23340</v>
          </cell>
          <cell r="E3034" t="str">
            <v>M2 - SUPPORT SERVICES DEPT</v>
          </cell>
          <cell r="H3034" t="str">
            <v>120</v>
          </cell>
          <cell r="I3034" t="str">
            <v>CB</v>
          </cell>
          <cell r="J3034">
            <v>1712.66</v>
          </cell>
          <cell r="M3034">
            <v>887.52</v>
          </cell>
        </row>
        <row r="3035">
          <cell r="A3035" t="str">
            <v>CAP</v>
          </cell>
          <cell r="C3035">
            <v>23340</v>
          </cell>
          <cell r="D3035" t="str">
            <v>23340</v>
          </cell>
          <cell r="E3035" t="str">
            <v>M2 - SUPPORT SERVICES DEPT</v>
          </cell>
          <cell r="H3035" t="str">
            <v>120</v>
          </cell>
          <cell r="I3035" t="str">
            <v>CI</v>
          </cell>
          <cell r="J3035">
            <v>496593.02</v>
          </cell>
          <cell r="K3035">
            <v>362562.27</v>
          </cell>
          <cell r="L3035">
            <v>87401.22</v>
          </cell>
        </row>
        <row r="3036">
          <cell r="A3036" t="str">
            <v>CAP</v>
          </cell>
          <cell r="C3036">
            <v>23340</v>
          </cell>
          <cell r="D3036" t="str">
            <v>23340</v>
          </cell>
          <cell r="E3036" t="str">
            <v>M2 - SUPPORT SERVICES DEPT</v>
          </cell>
          <cell r="H3036" t="str">
            <v>120</v>
          </cell>
          <cell r="I3036" t="str">
            <v>CL</v>
          </cell>
          <cell r="J3036">
            <v>3892.51</v>
          </cell>
        </row>
        <row r="3037">
          <cell r="A3037" t="str">
            <v>CAP</v>
          </cell>
          <cell r="C3037">
            <v>23340</v>
          </cell>
          <cell r="D3037" t="str">
            <v>23340</v>
          </cell>
          <cell r="E3037" t="str">
            <v>M2 - SUPPORT SERVICES DEPT</v>
          </cell>
          <cell r="H3037" t="str">
            <v>120</v>
          </cell>
          <cell r="I3037" t="str">
            <v>CO</v>
          </cell>
          <cell r="J3037">
            <v>-11333.2</v>
          </cell>
          <cell r="K3037">
            <v>-99196.62</v>
          </cell>
          <cell r="L3037">
            <v>-72644.75</v>
          </cell>
        </row>
        <row r="3038">
          <cell r="A3038" t="str">
            <v>CAP</v>
          </cell>
          <cell r="C3038">
            <v>23340</v>
          </cell>
          <cell r="D3038" t="str">
            <v>23340</v>
          </cell>
          <cell r="E3038" t="str">
            <v>M2 - SUPPORT SERVICES DEPT</v>
          </cell>
          <cell r="H3038" t="str">
            <v>120</v>
          </cell>
          <cell r="I3038" t="str">
            <v>CT</v>
          </cell>
          <cell r="J3038">
            <v>1920.38</v>
          </cell>
        </row>
        <row r="3039">
          <cell r="A3039" t="str">
            <v>O&amp;M</v>
          </cell>
          <cell r="C3039">
            <v>23340</v>
          </cell>
          <cell r="D3039" t="str">
            <v>23340</v>
          </cell>
          <cell r="E3039" t="str">
            <v>M2 - SUPPORT SERVICES DEPT</v>
          </cell>
          <cell r="H3039" t="str">
            <v>120</v>
          </cell>
          <cell r="I3039" t="str">
            <v>IT</v>
          </cell>
          <cell r="J3039">
            <v>500224.6</v>
          </cell>
          <cell r="K3039">
            <v>150694.74</v>
          </cell>
          <cell r="L3039">
            <v>0</v>
          </cell>
        </row>
        <row r="3040">
          <cell r="A3040" t="str">
            <v>O&amp;M</v>
          </cell>
          <cell r="C3040">
            <v>23340</v>
          </cell>
          <cell r="D3040" t="str">
            <v>23340</v>
          </cell>
          <cell r="E3040" t="str">
            <v>M2 - SUPPORT SERVICES DEPT</v>
          </cell>
          <cell r="H3040" t="str">
            <v>120</v>
          </cell>
          <cell r="I3040" t="str">
            <v>LT</v>
          </cell>
          <cell r="J3040">
            <v>43002.23</v>
          </cell>
          <cell r="K3040">
            <v>6205.48</v>
          </cell>
        </row>
        <row r="3041">
          <cell r="A3041" t="str">
            <v>O&amp;M</v>
          </cell>
          <cell r="C3041">
            <v>23340</v>
          </cell>
          <cell r="D3041" t="str">
            <v>23340</v>
          </cell>
          <cell r="E3041" t="str">
            <v>M2 - SUPPORT SERVICES DEPT</v>
          </cell>
          <cell r="H3041" t="str">
            <v>120</v>
          </cell>
          <cell r="I3041" t="str">
            <v>MT</v>
          </cell>
          <cell r="J3041">
            <v>-130700.86</v>
          </cell>
          <cell r="K3041">
            <v>56.57</v>
          </cell>
        </row>
        <row r="3042">
          <cell r="A3042" t="str">
            <v>O&amp;M</v>
          </cell>
          <cell r="C3042">
            <v>23340</v>
          </cell>
          <cell r="D3042" t="str">
            <v>23340</v>
          </cell>
          <cell r="E3042" t="str">
            <v>M2 - SUPPORT SERVICES DEPT</v>
          </cell>
          <cell r="H3042" t="str">
            <v>120</v>
          </cell>
          <cell r="I3042" t="str">
            <v>OT</v>
          </cell>
          <cell r="J3042">
            <v>48830.27</v>
          </cell>
          <cell r="K3042">
            <v>119.11</v>
          </cell>
          <cell r="M3042">
            <v>1649.97</v>
          </cell>
        </row>
        <row r="3043">
          <cell r="A3043" t="str">
            <v>O&amp;M</v>
          </cell>
          <cell r="C3043">
            <v>23340</v>
          </cell>
          <cell r="D3043" t="str">
            <v>23340</v>
          </cell>
          <cell r="E3043" t="str">
            <v>M2 - SUPPORT SERVICES DEPT</v>
          </cell>
          <cell r="H3043" t="str">
            <v>120</v>
          </cell>
          <cell r="I3043" t="str">
            <v>TT</v>
          </cell>
          <cell r="J3043">
            <v>10611.29</v>
          </cell>
        </row>
        <row r="3044">
          <cell r="A3044" t="str">
            <v>O&amp;M</v>
          </cell>
          <cell r="C3044">
            <v>23350</v>
          </cell>
          <cell r="D3044" t="str">
            <v>23350</v>
          </cell>
          <cell r="E3044" t="str">
            <v>FL - FLEET</v>
          </cell>
          <cell r="H3044" t="str">
            <v>120</v>
          </cell>
          <cell r="I3044" t="str">
            <v>IT</v>
          </cell>
          <cell r="J3044">
            <v>50047.17</v>
          </cell>
          <cell r="K3044">
            <v>-957.03</v>
          </cell>
        </row>
        <row r="3045">
          <cell r="A3045" t="str">
            <v>O&amp;M</v>
          </cell>
          <cell r="C3045">
            <v>23351</v>
          </cell>
          <cell r="D3045" t="str">
            <v>23351</v>
          </cell>
          <cell r="E3045" t="str">
            <v>5A-Fleet Service</v>
          </cell>
          <cell r="H3045" t="str">
            <v>120</v>
          </cell>
          <cell r="I3045" t="str">
            <v>BT</v>
          </cell>
          <cell r="J3045">
            <v>0.79</v>
          </cell>
          <cell r="M3045">
            <v>-6032.11</v>
          </cell>
        </row>
        <row r="3046">
          <cell r="A3046" t="str">
            <v>O&amp;M</v>
          </cell>
          <cell r="C3046">
            <v>23351</v>
          </cell>
          <cell r="D3046" t="str">
            <v>23351</v>
          </cell>
          <cell r="E3046" t="str">
            <v>5A-Fleet Service</v>
          </cell>
          <cell r="H3046" t="str">
            <v>120</v>
          </cell>
          <cell r="I3046" t="str">
            <v>IT</v>
          </cell>
          <cell r="J3046">
            <v>79957.179999999993</v>
          </cell>
          <cell r="K3046">
            <v>-51573.51</v>
          </cell>
          <cell r="L3046">
            <v>1.36</v>
          </cell>
        </row>
        <row r="3047">
          <cell r="A3047" t="str">
            <v>O&amp;M</v>
          </cell>
          <cell r="C3047">
            <v>23351</v>
          </cell>
          <cell r="D3047" t="str">
            <v>23351</v>
          </cell>
          <cell r="E3047" t="str">
            <v>5A-Fleet Service</v>
          </cell>
          <cell r="H3047" t="str">
            <v>120</v>
          </cell>
          <cell r="I3047" t="str">
            <v>LT</v>
          </cell>
          <cell r="J3047">
            <v>0</v>
          </cell>
        </row>
        <row r="3048">
          <cell r="A3048" t="str">
            <v>O&amp;M</v>
          </cell>
          <cell r="C3048">
            <v>23351</v>
          </cell>
          <cell r="D3048" t="str">
            <v>23351</v>
          </cell>
          <cell r="E3048" t="str">
            <v>5A-Fleet Service</v>
          </cell>
          <cell r="H3048" t="str">
            <v>120</v>
          </cell>
          <cell r="I3048" t="str">
            <v>MT</v>
          </cell>
          <cell r="J3048">
            <v>27891.360000000001</v>
          </cell>
        </row>
        <row r="3049">
          <cell r="A3049" t="str">
            <v>O&amp;M</v>
          </cell>
          <cell r="C3049">
            <v>23351</v>
          </cell>
          <cell r="D3049" t="str">
            <v>23351</v>
          </cell>
          <cell r="E3049" t="str">
            <v>5A-Fleet Service</v>
          </cell>
          <cell r="H3049" t="str">
            <v>120</v>
          </cell>
          <cell r="I3049" t="str">
            <v>OT</v>
          </cell>
          <cell r="J3049">
            <v>0.1</v>
          </cell>
          <cell r="M3049">
            <v>175947.66</v>
          </cell>
        </row>
        <row r="3050">
          <cell r="A3050" t="str">
            <v>O&amp;M</v>
          </cell>
          <cell r="C3050">
            <v>23351</v>
          </cell>
          <cell r="D3050" t="str">
            <v>23351</v>
          </cell>
          <cell r="E3050" t="str">
            <v>5A-Fleet Service</v>
          </cell>
          <cell r="H3050" t="str">
            <v>120</v>
          </cell>
          <cell r="I3050" t="str">
            <v>TT</v>
          </cell>
          <cell r="J3050">
            <v>0</v>
          </cell>
        </row>
        <row r="3051">
          <cell r="A3051" t="str">
            <v>O&amp;M</v>
          </cell>
          <cell r="C3051">
            <v>23360</v>
          </cell>
          <cell r="D3051" t="str">
            <v>23360</v>
          </cell>
          <cell r="E3051" t="str">
            <v>M9 - Tool Management</v>
          </cell>
          <cell r="H3051" t="str">
            <v>120</v>
          </cell>
          <cell r="I3051" t="str">
            <v>BT</v>
          </cell>
          <cell r="J3051">
            <v>80640.789999999994</v>
          </cell>
          <cell r="K3051">
            <v>3642.16</v>
          </cell>
          <cell r="M3051">
            <v>83790.289999999994</v>
          </cell>
        </row>
        <row r="3052">
          <cell r="A3052" t="str">
            <v>O&amp;M</v>
          </cell>
          <cell r="C3052">
            <v>23360</v>
          </cell>
          <cell r="D3052" t="str">
            <v>23360</v>
          </cell>
          <cell r="E3052" t="str">
            <v>M9 - Tool Management</v>
          </cell>
          <cell r="H3052" t="str">
            <v>120</v>
          </cell>
          <cell r="I3052" t="str">
            <v>IT</v>
          </cell>
          <cell r="J3052">
            <v>11425.42</v>
          </cell>
          <cell r="K3052">
            <v>4214.2299999999996</v>
          </cell>
          <cell r="L3052">
            <v>0</v>
          </cell>
        </row>
        <row r="3053">
          <cell r="A3053" t="str">
            <v>O&amp;M</v>
          </cell>
          <cell r="C3053">
            <v>23360</v>
          </cell>
          <cell r="D3053" t="str">
            <v>23360</v>
          </cell>
          <cell r="E3053" t="str">
            <v>M9 - Tool Management</v>
          </cell>
          <cell r="H3053" t="str">
            <v>120</v>
          </cell>
          <cell r="I3053" t="str">
            <v>LT</v>
          </cell>
          <cell r="J3053">
            <v>219871.67</v>
          </cell>
          <cell r="K3053">
            <v>9848.91</v>
          </cell>
          <cell r="M3053">
            <v>0</v>
          </cell>
        </row>
        <row r="3054">
          <cell r="A3054" t="str">
            <v>O&amp;M</v>
          </cell>
          <cell r="C3054">
            <v>23360</v>
          </cell>
          <cell r="D3054" t="str">
            <v>23360</v>
          </cell>
          <cell r="E3054" t="str">
            <v>M9 - Tool Management</v>
          </cell>
          <cell r="H3054" t="str">
            <v>120</v>
          </cell>
          <cell r="I3054" t="str">
            <v>MT</v>
          </cell>
          <cell r="J3054">
            <v>196801.85</v>
          </cell>
          <cell r="K3054">
            <v>188733.39</v>
          </cell>
          <cell r="L3054">
            <v>7046.67</v>
          </cell>
        </row>
        <row r="3055">
          <cell r="A3055" t="str">
            <v>O&amp;M</v>
          </cell>
          <cell r="C3055">
            <v>23360</v>
          </cell>
          <cell r="D3055" t="str">
            <v>23360</v>
          </cell>
          <cell r="E3055" t="str">
            <v>M9 - Tool Management</v>
          </cell>
          <cell r="H3055" t="str">
            <v>120</v>
          </cell>
          <cell r="I3055" t="str">
            <v>OT</v>
          </cell>
          <cell r="J3055">
            <v>13549.99</v>
          </cell>
          <cell r="M3055">
            <v>1222.76</v>
          </cell>
        </row>
        <row r="3056">
          <cell r="A3056" t="str">
            <v>O&amp;M</v>
          </cell>
          <cell r="C3056">
            <v>23360</v>
          </cell>
          <cell r="D3056" t="str">
            <v>23360</v>
          </cell>
          <cell r="E3056" t="str">
            <v>M9 - Tool Management</v>
          </cell>
          <cell r="H3056" t="str">
            <v>120</v>
          </cell>
          <cell r="I3056" t="str">
            <v>TT</v>
          </cell>
          <cell r="J3056">
            <v>73758.87</v>
          </cell>
          <cell r="K3056">
            <v>5900.69</v>
          </cell>
        </row>
        <row r="3057">
          <cell r="A3057" t="str">
            <v>O&amp;M</v>
          </cell>
          <cell r="C3057">
            <v>23400</v>
          </cell>
          <cell r="D3057" t="str">
            <v>23400</v>
          </cell>
          <cell r="E3057" t="str">
            <v>D2 - ENGINEERING SERVICES GROUP XXX</v>
          </cell>
          <cell r="H3057" t="str">
            <v>120</v>
          </cell>
          <cell r="I3057" t="str">
            <v>BT</v>
          </cell>
          <cell r="J3057">
            <v>1144.6099999999999</v>
          </cell>
        </row>
        <row r="3058">
          <cell r="A3058" t="str">
            <v>O&amp;M</v>
          </cell>
          <cell r="C3058">
            <v>23400</v>
          </cell>
          <cell r="D3058" t="str">
            <v>23400</v>
          </cell>
          <cell r="E3058" t="str">
            <v>D2 - ENGINEERING SERVICES GROUP XXX</v>
          </cell>
          <cell r="H3058" t="str">
            <v>120</v>
          </cell>
          <cell r="I3058" t="str">
            <v>IT</v>
          </cell>
          <cell r="J3058">
            <v>-4102.1000000000004</v>
          </cell>
          <cell r="K3058">
            <v>40.98</v>
          </cell>
        </row>
        <row r="3059">
          <cell r="A3059" t="str">
            <v>O&amp;M</v>
          </cell>
          <cell r="C3059">
            <v>23400</v>
          </cell>
          <cell r="D3059" t="str">
            <v>23400</v>
          </cell>
          <cell r="E3059" t="str">
            <v>D2 - ENGINEERING SERVICES GROUP XXX</v>
          </cell>
          <cell r="H3059" t="str">
            <v>120</v>
          </cell>
          <cell r="I3059" t="str">
            <v>LT</v>
          </cell>
          <cell r="J3059">
            <v>2409.75</v>
          </cell>
        </row>
        <row r="3060">
          <cell r="A3060" t="str">
            <v>O&amp;M</v>
          </cell>
          <cell r="C3060">
            <v>23400</v>
          </cell>
          <cell r="D3060" t="str">
            <v>23400</v>
          </cell>
          <cell r="E3060" t="str">
            <v>D2 - ENGINEERING SERVICES GROUP XXX</v>
          </cell>
          <cell r="H3060" t="str">
            <v>120</v>
          </cell>
          <cell r="I3060" t="str">
            <v>OT</v>
          </cell>
          <cell r="J3060">
            <v>695.34</v>
          </cell>
          <cell r="K3060">
            <v>47.13</v>
          </cell>
        </row>
        <row r="3061">
          <cell r="A3061" t="str">
            <v>O&amp;M</v>
          </cell>
          <cell r="C3061">
            <v>23405</v>
          </cell>
          <cell r="D3061" t="str">
            <v>23405</v>
          </cell>
          <cell r="E3061" t="str">
            <v>4E - PROJECTS AND CONSTRUCTION XXX</v>
          </cell>
          <cell r="H3061" t="str">
            <v>120</v>
          </cell>
          <cell r="I3061" t="str">
            <v>BT</v>
          </cell>
          <cell r="J3061">
            <v>654.02</v>
          </cell>
        </row>
        <row r="3062">
          <cell r="A3062" t="str">
            <v>O&amp;M</v>
          </cell>
          <cell r="C3062">
            <v>23405</v>
          </cell>
          <cell r="D3062" t="str">
            <v>23405</v>
          </cell>
          <cell r="E3062" t="str">
            <v>4E - PROJECTS AND CONSTRUCTION XXX</v>
          </cell>
          <cell r="H3062" t="str">
            <v>120</v>
          </cell>
          <cell r="I3062" t="str">
            <v>IT</v>
          </cell>
          <cell r="J3062">
            <v>-17889.63</v>
          </cell>
          <cell r="K3062">
            <v>66.959999999999994</v>
          </cell>
        </row>
        <row r="3063">
          <cell r="A3063" t="str">
            <v>O&amp;M</v>
          </cell>
          <cell r="C3063">
            <v>23405</v>
          </cell>
          <cell r="D3063" t="str">
            <v>23405</v>
          </cell>
          <cell r="E3063" t="str">
            <v>4E - PROJECTS AND CONSTRUCTION XXX</v>
          </cell>
          <cell r="H3063" t="str">
            <v>120</v>
          </cell>
          <cell r="I3063" t="str">
            <v>LT</v>
          </cell>
          <cell r="J3063">
            <v>24388.38</v>
          </cell>
          <cell r="M3063">
            <v>0</v>
          </cell>
        </row>
        <row r="3064">
          <cell r="A3064" t="str">
            <v>O&amp;M</v>
          </cell>
          <cell r="C3064">
            <v>23405</v>
          </cell>
          <cell r="D3064" t="str">
            <v>23405</v>
          </cell>
          <cell r="E3064" t="str">
            <v>4E - PROJECTS AND CONSTRUCTION XXX</v>
          </cell>
          <cell r="H3064" t="str">
            <v>120</v>
          </cell>
          <cell r="I3064" t="str">
            <v>OT</v>
          </cell>
          <cell r="J3064">
            <v>387.89</v>
          </cell>
          <cell r="K3064">
            <v>44.82</v>
          </cell>
        </row>
        <row r="3065">
          <cell r="A3065" t="str">
            <v>O&amp;M</v>
          </cell>
          <cell r="C3065">
            <v>23405</v>
          </cell>
          <cell r="D3065" t="str">
            <v>23405</v>
          </cell>
          <cell r="E3065" t="str">
            <v>4E - PROJECTS AND CONSTRUCTION XXX</v>
          </cell>
          <cell r="H3065" t="str">
            <v>120</v>
          </cell>
          <cell r="I3065" t="str">
            <v>TT</v>
          </cell>
          <cell r="J3065">
            <v>3062.77</v>
          </cell>
        </row>
        <row r="3066">
          <cell r="A3066" t="str">
            <v>O&amp;M</v>
          </cell>
          <cell r="C3066">
            <v>23410</v>
          </cell>
          <cell r="D3066" t="str">
            <v>23410</v>
          </cell>
          <cell r="E3066" t="str">
            <v>L5 - ELECTRICAL DEPT XXX</v>
          </cell>
          <cell r="H3066" t="str">
            <v>120</v>
          </cell>
          <cell r="I3066" t="str">
            <v>BT</v>
          </cell>
          <cell r="J3066">
            <v>0.78</v>
          </cell>
        </row>
        <row r="3067">
          <cell r="A3067" t="str">
            <v>O&amp;M</v>
          </cell>
          <cell r="C3067">
            <v>23410</v>
          </cell>
          <cell r="D3067" t="str">
            <v>23410</v>
          </cell>
          <cell r="E3067" t="str">
            <v>L5 - ELECTRICAL DEPT XXX</v>
          </cell>
          <cell r="H3067" t="str">
            <v>120</v>
          </cell>
          <cell r="I3067" t="str">
            <v>IT</v>
          </cell>
          <cell r="J3067">
            <v>4930.4399999999996</v>
          </cell>
          <cell r="K3067">
            <v>12.99</v>
          </cell>
        </row>
        <row r="3068">
          <cell r="A3068" t="str">
            <v>O&amp;M</v>
          </cell>
          <cell r="C3068">
            <v>23410</v>
          </cell>
          <cell r="D3068" t="str">
            <v>23410</v>
          </cell>
          <cell r="E3068" t="str">
            <v>L5 - ELECTRICAL DEPT XXX</v>
          </cell>
          <cell r="H3068" t="str">
            <v>120</v>
          </cell>
          <cell r="I3068" t="str">
            <v>LT</v>
          </cell>
          <cell r="J3068">
            <v>-6335.08</v>
          </cell>
        </row>
        <row r="3069">
          <cell r="A3069" t="str">
            <v>O&amp;M</v>
          </cell>
          <cell r="C3069">
            <v>23410</v>
          </cell>
          <cell r="D3069" t="str">
            <v>23410</v>
          </cell>
          <cell r="E3069" t="str">
            <v>L5 - ELECTRICAL DEPT XXX</v>
          </cell>
          <cell r="H3069" t="str">
            <v>120</v>
          </cell>
          <cell r="I3069" t="str">
            <v>OT</v>
          </cell>
          <cell r="J3069">
            <v>89.85</v>
          </cell>
          <cell r="K3069">
            <v>14.94</v>
          </cell>
          <cell r="L3069">
            <v>-17.329999999999998</v>
          </cell>
        </row>
        <row r="3070">
          <cell r="A3070" t="str">
            <v>O&amp;M</v>
          </cell>
          <cell r="C3070">
            <v>23410</v>
          </cell>
          <cell r="D3070" t="str">
            <v>23410</v>
          </cell>
          <cell r="E3070" t="str">
            <v>L5 - ELECTRICAL DEPT XXX</v>
          </cell>
          <cell r="H3070" t="str">
            <v>120</v>
          </cell>
          <cell r="I3070" t="str">
            <v>TT</v>
          </cell>
          <cell r="J3070">
            <v>2931.93</v>
          </cell>
        </row>
        <row r="3071">
          <cell r="A3071" t="str">
            <v>O&amp;M</v>
          </cell>
          <cell r="C3071">
            <v>23420</v>
          </cell>
          <cell r="D3071" t="str">
            <v>23420</v>
          </cell>
          <cell r="E3071" t="str">
            <v>L7 - MECHANICAL/CIVIL/STRUCTURE DEPT XXX</v>
          </cell>
          <cell r="H3071" t="str">
            <v>120</v>
          </cell>
          <cell r="I3071" t="str">
            <v>BT</v>
          </cell>
          <cell r="J3071">
            <v>-2628.99</v>
          </cell>
        </row>
        <row r="3072">
          <cell r="A3072" t="str">
            <v>CAP</v>
          </cell>
          <cell r="C3072">
            <v>23420</v>
          </cell>
          <cell r="D3072" t="str">
            <v>23420</v>
          </cell>
          <cell r="E3072" t="str">
            <v>L7 - MECHANICAL/CIVIL/STRUCTURE DEPT XXX</v>
          </cell>
          <cell r="H3072" t="str">
            <v>120</v>
          </cell>
          <cell r="I3072" t="str">
            <v>CB</v>
          </cell>
          <cell r="J3072">
            <v>186.53</v>
          </cell>
          <cell r="M3072">
            <v>1151.72</v>
          </cell>
        </row>
        <row r="3073">
          <cell r="A3073" t="str">
            <v>CAP</v>
          </cell>
          <cell r="C3073">
            <v>23420</v>
          </cell>
          <cell r="D3073" t="str">
            <v>23420</v>
          </cell>
          <cell r="E3073" t="str">
            <v>L7 - MECHANICAL/CIVIL/STRUCTURE DEPT XXX</v>
          </cell>
          <cell r="H3073" t="str">
            <v>120</v>
          </cell>
          <cell r="I3073" t="str">
            <v>CL</v>
          </cell>
          <cell r="J3073">
            <v>423.92</v>
          </cell>
        </row>
        <row r="3074">
          <cell r="A3074" t="str">
            <v>O&amp;M</v>
          </cell>
          <cell r="C3074">
            <v>23420</v>
          </cell>
          <cell r="D3074" t="str">
            <v>23420</v>
          </cell>
          <cell r="E3074" t="str">
            <v>L7 - MECHANICAL/CIVIL/STRUCTURE DEPT XXX</v>
          </cell>
          <cell r="H3074" t="str">
            <v>120</v>
          </cell>
          <cell r="I3074" t="str">
            <v>IT</v>
          </cell>
          <cell r="J3074">
            <v>-39465.870000000003</v>
          </cell>
          <cell r="K3074">
            <v>4450</v>
          </cell>
        </row>
        <row r="3075">
          <cell r="A3075" t="str">
            <v>O&amp;M</v>
          </cell>
          <cell r="C3075">
            <v>23420</v>
          </cell>
          <cell r="D3075" t="str">
            <v>23420</v>
          </cell>
          <cell r="E3075" t="str">
            <v>L7 - MECHANICAL/CIVIL/STRUCTURE DEPT XXX</v>
          </cell>
          <cell r="H3075" t="str">
            <v>120</v>
          </cell>
          <cell r="I3075" t="str">
            <v>LT</v>
          </cell>
          <cell r="J3075">
            <v>26496.880000000001</v>
          </cell>
        </row>
        <row r="3076">
          <cell r="A3076" t="str">
            <v>O&amp;M</v>
          </cell>
          <cell r="C3076">
            <v>23420</v>
          </cell>
          <cell r="D3076" t="str">
            <v>23420</v>
          </cell>
          <cell r="E3076" t="str">
            <v>L7 - MECHANICAL/CIVIL/STRUCTURE DEPT XXX</v>
          </cell>
          <cell r="H3076" t="str">
            <v>120</v>
          </cell>
          <cell r="I3076" t="str">
            <v>OT</v>
          </cell>
          <cell r="J3076">
            <v>30561.119999999999</v>
          </cell>
        </row>
        <row r="3077">
          <cell r="A3077" t="str">
            <v>O&amp;M</v>
          </cell>
          <cell r="C3077">
            <v>23420</v>
          </cell>
          <cell r="D3077" t="str">
            <v>23420</v>
          </cell>
          <cell r="E3077" t="str">
            <v>L7 - MECHANICAL/CIVIL/STRUCTURE DEPT XXX</v>
          </cell>
          <cell r="H3077" t="str">
            <v>120</v>
          </cell>
          <cell r="I3077" t="str">
            <v>TT</v>
          </cell>
          <cell r="J3077">
            <v>521.69000000000005</v>
          </cell>
        </row>
        <row r="3078">
          <cell r="A3078" t="str">
            <v>O&amp;M</v>
          </cell>
          <cell r="B3078" t="str">
            <v>Tzimorangas,John G</v>
          </cell>
          <cell r="C3078">
            <v>23425</v>
          </cell>
          <cell r="D3078" t="str">
            <v>23425</v>
          </cell>
          <cell r="E3078" t="str">
            <v>L8 - FIELD ENGINEERING DEPT XXX</v>
          </cell>
          <cell r="F3078" t="str">
            <v>Electric Operations</v>
          </cell>
          <cell r="G3078" t="str">
            <v>FIELD ENGINEERING DEPT XXX</v>
          </cell>
          <cell r="H3078" t="str">
            <v>120</v>
          </cell>
          <cell r="I3078" t="str">
            <v>BT</v>
          </cell>
          <cell r="J3078">
            <v>1503.6</v>
          </cell>
        </row>
        <row r="3079">
          <cell r="A3079" t="str">
            <v>O&amp;M</v>
          </cell>
          <cell r="B3079" t="str">
            <v>Tzimorangas,John G</v>
          </cell>
          <cell r="C3079">
            <v>23425</v>
          </cell>
          <cell r="D3079" t="str">
            <v>23425</v>
          </cell>
          <cell r="E3079" t="str">
            <v>L8 - FIELD ENGINEERING DEPT XXX</v>
          </cell>
          <cell r="F3079" t="str">
            <v>Electric Operations</v>
          </cell>
          <cell r="G3079" t="str">
            <v>FIELD ENGINEERING DEPT XXX</v>
          </cell>
          <cell r="H3079" t="str">
            <v>120</v>
          </cell>
          <cell r="I3079" t="str">
            <v>IT</v>
          </cell>
          <cell r="J3079">
            <v>-11266.42</v>
          </cell>
          <cell r="K3079">
            <v>33237.72</v>
          </cell>
        </row>
        <row r="3080">
          <cell r="A3080" t="str">
            <v>O&amp;M</v>
          </cell>
          <cell r="B3080" t="str">
            <v>Tzimorangas,John G</v>
          </cell>
          <cell r="C3080">
            <v>23425</v>
          </cell>
          <cell r="D3080" t="str">
            <v>23425</v>
          </cell>
          <cell r="E3080" t="str">
            <v>L8 - FIELD ENGINEERING DEPT XXX</v>
          </cell>
          <cell r="F3080" t="str">
            <v>Electric Operations</v>
          </cell>
          <cell r="G3080" t="str">
            <v>FIELD ENGINEERING DEPT XXX</v>
          </cell>
          <cell r="H3080" t="str">
            <v>120</v>
          </cell>
          <cell r="I3080" t="str">
            <v>LT</v>
          </cell>
          <cell r="J3080">
            <v>-8755.4</v>
          </cell>
        </row>
        <row r="3081">
          <cell r="A3081" t="str">
            <v>O&amp;M</v>
          </cell>
          <cell r="B3081" t="str">
            <v>Tzimorangas,John G</v>
          </cell>
          <cell r="C3081">
            <v>23425</v>
          </cell>
          <cell r="D3081" t="str">
            <v>23425</v>
          </cell>
          <cell r="E3081" t="str">
            <v>L8 - FIELD ENGINEERING DEPT XXX</v>
          </cell>
          <cell r="F3081" t="str">
            <v>Electric Operations</v>
          </cell>
          <cell r="G3081" t="str">
            <v>FIELD ENGINEERING DEPT XXX</v>
          </cell>
          <cell r="H3081" t="str">
            <v>120</v>
          </cell>
          <cell r="I3081" t="str">
            <v>MT</v>
          </cell>
          <cell r="J3081">
            <v>582.52</v>
          </cell>
          <cell r="K3081">
            <v>49.96</v>
          </cell>
        </row>
        <row r="3082">
          <cell r="A3082" t="str">
            <v>O&amp;M</v>
          </cell>
          <cell r="B3082" t="str">
            <v>Tzimorangas,John G</v>
          </cell>
          <cell r="C3082">
            <v>23425</v>
          </cell>
          <cell r="D3082" t="str">
            <v>23425</v>
          </cell>
          <cell r="E3082" t="str">
            <v>L8 - FIELD ENGINEERING DEPT XXX</v>
          </cell>
          <cell r="F3082" t="str">
            <v>Electric Operations</v>
          </cell>
          <cell r="G3082" t="str">
            <v>FIELD ENGINEERING DEPT XXX</v>
          </cell>
          <cell r="H3082" t="str">
            <v>120</v>
          </cell>
          <cell r="I3082" t="str">
            <v>OT</v>
          </cell>
          <cell r="J3082">
            <v>70192.14</v>
          </cell>
          <cell r="L3082">
            <v>-353.41</v>
          </cell>
        </row>
        <row r="3083">
          <cell r="A3083" t="str">
            <v>O&amp;M</v>
          </cell>
          <cell r="B3083" t="str">
            <v>Tzimorangas,John G</v>
          </cell>
          <cell r="C3083">
            <v>23425</v>
          </cell>
          <cell r="D3083" t="str">
            <v>23425</v>
          </cell>
          <cell r="E3083" t="str">
            <v>L8 - FIELD ENGINEERING DEPT XXX</v>
          </cell>
          <cell r="F3083" t="str">
            <v>Electric Operations</v>
          </cell>
          <cell r="G3083" t="str">
            <v>FIELD ENGINEERING DEPT XXX</v>
          </cell>
          <cell r="H3083" t="str">
            <v>120</v>
          </cell>
          <cell r="I3083" t="str">
            <v>TT</v>
          </cell>
          <cell r="J3083">
            <v>46806.54</v>
          </cell>
        </row>
        <row r="3084">
          <cell r="A3084" t="str">
            <v>O&amp;M</v>
          </cell>
          <cell r="C3084">
            <v>23430</v>
          </cell>
          <cell r="D3084" t="str">
            <v>23430</v>
          </cell>
          <cell r="E3084" t="str">
            <v>L9 - GIS Services Team XXX</v>
          </cell>
          <cell r="H3084" t="str">
            <v>120</v>
          </cell>
          <cell r="I3084" t="str">
            <v>BT</v>
          </cell>
          <cell r="J3084">
            <v>8863.09</v>
          </cell>
        </row>
        <row r="3085">
          <cell r="A3085" t="str">
            <v>O&amp;M</v>
          </cell>
          <cell r="C3085">
            <v>23430</v>
          </cell>
          <cell r="D3085" t="str">
            <v>23430</v>
          </cell>
          <cell r="E3085" t="str">
            <v>L9 - GIS Services Team XXX</v>
          </cell>
          <cell r="H3085" t="str">
            <v>120</v>
          </cell>
          <cell r="I3085" t="str">
            <v>IT</v>
          </cell>
          <cell r="J3085">
            <v>14666.78</v>
          </cell>
          <cell r="K3085">
            <v>53.97</v>
          </cell>
        </row>
        <row r="3086">
          <cell r="A3086" t="str">
            <v>O&amp;M</v>
          </cell>
          <cell r="C3086">
            <v>23430</v>
          </cell>
          <cell r="D3086" t="str">
            <v>23430</v>
          </cell>
          <cell r="E3086" t="str">
            <v>L9 - GIS Services Team XXX</v>
          </cell>
          <cell r="H3086" t="str">
            <v>120</v>
          </cell>
          <cell r="I3086" t="str">
            <v>LT</v>
          </cell>
          <cell r="J3086">
            <v>-5466.33</v>
          </cell>
          <cell r="M3086">
            <v>-0.01</v>
          </cell>
        </row>
        <row r="3087">
          <cell r="A3087" t="str">
            <v>O&amp;M</v>
          </cell>
          <cell r="C3087">
            <v>23430</v>
          </cell>
          <cell r="D3087" t="str">
            <v>23430</v>
          </cell>
          <cell r="E3087" t="str">
            <v>L9 - GIS Services Team XXX</v>
          </cell>
          <cell r="H3087" t="str">
            <v>120</v>
          </cell>
          <cell r="I3087" t="str">
            <v>MT</v>
          </cell>
          <cell r="M3087">
            <v>32965.620000000003</v>
          </cell>
        </row>
        <row r="3088">
          <cell r="A3088" t="str">
            <v>O&amp;M</v>
          </cell>
          <cell r="C3088">
            <v>23430</v>
          </cell>
          <cell r="D3088" t="str">
            <v>23430</v>
          </cell>
          <cell r="E3088" t="str">
            <v>L9 - GIS Services Team XXX</v>
          </cell>
          <cell r="H3088" t="str">
            <v>120</v>
          </cell>
          <cell r="I3088" t="str">
            <v>OT</v>
          </cell>
          <cell r="J3088">
            <v>4994.24</v>
          </cell>
          <cell r="K3088">
            <v>61.88</v>
          </cell>
        </row>
        <row r="3089">
          <cell r="A3089" t="str">
            <v>O&amp;M</v>
          </cell>
          <cell r="C3089">
            <v>23430</v>
          </cell>
          <cell r="D3089" t="str">
            <v>23430</v>
          </cell>
          <cell r="E3089" t="str">
            <v>L9 - GIS Services Team XXX</v>
          </cell>
          <cell r="H3089" t="str">
            <v>120</v>
          </cell>
          <cell r="I3089" t="str">
            <v>TT</v>
          </cell>
          <cell r="J3089">
            <v>3923.81</v>
          </cell>
        </row>
        <row r="3090">
          <cell r="A3090" t="str">
            <v>O&amp;M</v>
          </cell>
          <cell r="C3090">
            <v>23435</v>
          </cell>
          <cell r="D3090" t="str">
            <v>23435</v>
          </cell>
          <cell r="E3090" t="str">
            <v>D7-GIS Technical Support Team XXX</v>
          </cell>
          <cell r="H3090" t="str">
            <v>120</v>
          </cell>
          <cell r="I3090" t="str">
            <v>BT</v>
          </cell>
          <cell r="J3090">
            <v>0.72</v>
          </cell>
        </row>
        <row r="3091">
          <cell r="A3091" t="str">
            <v>O&amp;M</v>
          </cell>
          <cell r="C3091">
            <v>23435</v>
          </cell>
          <cell r="D3091" t="str">
            <v>23435</v>
          </cell>
          <cell r="E3091" t="str">
            <v>D7-GIS Technical Support Team XXX</v>
          </cell>
          <cell r="H3091" t="str">
            <v>120</v>
          </cell>
          <cell r="I3091" t="str">
            <v>IT</v>
          </cell>
          <cell r="J3091">
            <v>0.63</v>
          </cell>
        </row>
        <row r="3092">
          <cell r="A3092" t="str">
            <v>O&amp;M</v>
          </cell>
          <cell r="C3092">
            <v>23435</v>
          </cell>
          <cell r="D3092" t="str">
            <v>23435</v>
          </cell>
          <cell r="E3092" t="str">
            <v>D7-GIS Technical Support Team XXX</v>
          </cell>
          <cell r="H3092" t="str">
            <v>120</v>
          </cell>
          <cell r="I3092" t="str">
            <v>LT</v>
          </cell>
          <cell r="J3092">
            <v>-0.34</v>
          </cell>
        </row>
        <row r="3093">
          <cell r="A3093" t="str">
            <v>O&amp;M</v>
          </cell>
          <cell r="C3093">
            <v>23435</v>
          </cell>
          <cell r="D3093" t="str">
            <v>23435</v>
          </cell>
          <cell r="E3093" t="str">
            <v>D7-GIS Technical Support Team XXX</v>
          </cell>
          <cell r="H3093" t="str">
            <v>120</v>
          </cell>
          <cell r="I3093" t="str">
            <v>OT</v>
          </cell>
          <cell r="J3093">
            <v>0.55000000000000004</v>
          </cell>
        </row>
        <row r="3094">
          <cell r="A3094" t="str">
            <v>O&amp;M</v>
          </cell>
          <cell r="C3094">
            <v>23435</v>
          </cell>
          <cell r="D3094" t="str">
            <v>23435</v>
          </cell>
          <cell r="E3094" t="str">
            <v>D7-GIS Technical Support Team XXX</v>
          </cell>
          <cell r="H3094" t="str">
            <v>120</v>
          </cell>
          <cell r="I3094" t="str">
            <v>TT</v>
          </cell>
          <cell r="J3094">
            <v>0</v>
          </cell>
        </row>
        <row r="3095">
          <cell r="A3095" t="str">
            <v>O&amp;M</v>
          </cell>
          <cell r="C3095">
            <v>23440</v>
          </cell>
          <cell r="D3095" t="str">
            <v>23440</v>
          </cell>
          <cell r="E3095" t="str">
            <v>D8- Mechanical/Chemical Laboratory XXX</v>
          </cell>
          <cell r="H3095" t="str">
            <v>120</v>
          </cell>
          <cell r="I3095" t="str">
            <v>BT</v>
          </cell>
          <cell r="J3095">
            <v>179.48</v>
          </cell>
          <cell r="M3095">
            <v>10979.13</v>
          </cell>
        </row>
        <row r="3096">
          <cell r="A3096" t="str">
            <v>O&amp;M</v>
          </cell>
          <cell r="C3096">
            <v>23440</v>
          </cell>
          <cell r="D3096" t="str">
            <v>23440</v>
          </cell>
          <cell r="E3096" t="str">
            <v>D8- Mechanical/Chemical Laboratory XXX</v>
          </cell>
          <cell r="H3096" t="str">
            <v>120</v>
          </cell>
          <cell r="I3096" t="str">
            <v>IT</v>
          </cell>
          <cell r="J3096">
            <v>3655.08</v>
          </cell>
          <cell r="K3096">
            <v>-602.02</v>
          </cell>
          <cell r="L3096">
            <v>0</v>
          </cell>
        </row>
        <row r="3097">
          <cell r="A3097" t="str">
            <v>O&amp;M</v>
          </cell>
          <cell r="C3097">
            <v>23440</v>
          </cell>
          <cell r="D3097" t="str">
            <v>23440</v>
          </cell>
          <cell r="E3097" t="str">
            <v>D8- Mechanical/Chemical Laboratory XXX</v>
          </cell>
          <cell r="H3097" t="str">
            <v>120</v>
          </cell>
          <cell r="I3097" t="str">
            <v>LT</v>
          </cell>
          <cell r="J3097">
            <v>5451.83</v>
          </cell>
        </row>
        <row r="3098">
          <cell r="A3098" t="str">
            <v>O&amp;M</v>
          </cell>
          <cell r="C3098">
            <v>23440</v>
          </cell>
          <cell r="D3098" t="str">
            <v>23440</v>
          </cell>
          <cell r="E3098" t="str">
            <v>D8- Mechanical/Chemical Laboratory XXX</v>
          </cell>
          <cell r="H3098" t="str">
            <v>120</v>
          </cell>
          <cell r="I3098" t="str">
            <v>MT</v>
          </cell>
          <cell r="J3098">
            <v>597.58000000000004</v>
          </cell>
          <cell r="M3098">
            <v>-246028.83</v>
          </cell>
        </row>
        <row r="3099">
          <cell r="A3099" t="str">
            <v>O&amp;M</v>
          </cell>
          <cell r="C3099">
            <v>23440</v>
          </cell>
          <cell r="D3099" t="str">
            <v>23440</v>
          </cell>
          <cell r="E3099" t="str">
            <v>D8- Mechanical/Chemical Laboratory XXX</v>
          </cell>
          <cell r="H3099" t="str">
            <v>120</v>
          </cell>
          <cell r="I3099" t="str">
            <v>OT</v>
          </cell>
          <cell r="J3099">
            <v>0</v>
          </cell>
          <cell r="M3099">
            <v>15.84</v>
          </cell>
        </row>
        <row r="3100">
          <cell r="A3100" t="str">
            <v>O&amp;M</v>
          </cell>
          <cell r="C3100">
            <v>23440</v>
          </cell>
          <cell r="D3100" t="str">
            <v>23440</v>
          </cell>
          <cell r="E3100" t="str">
            <v>D8- Mechanical/Chemical Laboratory XXX</v>
          </cell>
          <cell r="H3100" t="str">
            <v>120</v>
          </cell>
          <cell r="I3100" t="str">
            <v>TT</v>
          </cell>
          <cell r="J3100">
            <v>983.66</v>
          </cell>
        </row>
        <row r="3101">
          <cell r="A3101" t="str">
            <v>O&amp;M</v>
          </cell>
          <cell r="C3101">
            <v>23445</v>
          </cell>
          <cell r="D3101" t="str">
            <v>23445</v>
          </cell>
          <cell r="E3101" t="str">
            <v>D9-Station Design Drafting Team XXX</v>
          </cell>
          <cell r="H3101" t="str">
            <v>120</v>
          </cell>
          <cell r="I3101" t="str">
            <v>BT</v>
          </cell>
          <cell r="J3101">
            <v>0.63</v>
          </cell>
          <cell r="M3101">
            <v>18</v>
          </cell>
        </row>
        <row r="3102">
          <cell r="A3102" t="str">
            <v>O&amp;M</v>
          </cell>
          <cell r="C3102">
            <v>23445</v>
          </cell>
          <cell r="D3102" t="str">
            <v>23445</v>
          </cell>
          <cell r="E3102" t="str">
            <v>D9-Station Design Drafting Team XXX</v>
          </cell>
          <cell r="H3102" t="str">
            <v>120</v>
          </cell>
          <cell r="I3102" t="str">
            <v>IT</v>
          </cell>
          <cell r="J3102">
            <v>-6751.75</v>
          </cell>
        </row>
        <row r="3103">
          <cell r="A3103" t="str">
            <v>O&amp;M</v>
          </cell>
          <cell r="C3103">
            <v>23445</v>
          </cell>
          <cell r="D3103" t="str">
            <v>23445</v>
          </cell>
          <cell r="E3103" t="str">
            <v>D9-Station Design Drafting Team XXX</v>
          </cell>
          <cell r="H3103" t="str">
            <v>120</v>
          </cell>
          <cell r="I3103" t="str">
            <v>LT</v>
          </cell>
          <cell r="J3103">
            <v>4394.45</v>
          </cell>
        </row>
        <row r="3104">
          <cell r="A3104" t="str">
            <v>O&amp;M</v>
          </cell>
          <cell r="C3104">
            <v>23445</v>
          </cell>
          <cell r="D3104" t="str">
            <v>23445</v>
          </cell>
          <cell r="E3104" t="str">
            <v>D9-Station Design Drafting Team XXX</v>
          </cell>
          <cell r="H3104" t="str">
            <v>120</v>
          </cell>
          <cell r="I3104" t="str">
            <v>OT</v>
          </cell>
          <cell r="J3104">
            <v>26.5</v>
          </cell>
        </row>
        <row r="3105">
          <cell r="A3105" t="str">
            <v>O&amp;M</v>
          </cell>
          <cell r="C3105">
            <v>23445</v>
          </cell>
          <cell r="D3105" t="str">
            <v>23445</v>
          </cell>
          <cell r="E3105" t="str">
            <v>D9-Station Design Drafting Team XXX</v>
          </cell>
          <cell r="H3105" t="str">
            <v>120</v>
          </cell>
          <cell r="I3105" t="str">
            <v>TT</v>
          </cell>
          <cell r="J3105">
            <v>2329.86</v>
          </cell>
        </row>
        <row r="3106">
          <cell r="A3106" t="str">
            <v>O&amp;M</v>
          </cell>
          <cell r="C3106">
            <v>23450</v>
          </cell>
          <cell r="D3106" t="str">
            <v>23450</v>
          </cell>
          <cell r="E3106" t="str">
            <v>D0- D0-Nuclear Design Services Team XXX</v>
          </cell>
          <cell r="H3106" t="str">
            <v>120</v>
          </cell>
          <cell r="I3106" t="str">
            <v>IT</v>
          </cell>
          <cell r="J3106">
            <v>-47</v>
          </cell>
        </row>
        <row r="3107">
          <cell r="A3107" t="str">
            <v>O&amp;M</v>
          </cell>
          <cell r="C3107">
            <v>23450</v>
          </cell>
          <cell r="D3107" t="str">
            <v>23450</v>
          </cell>
          <cell r="E3107" t="str">
            <v>D0- D0-Nuclear Design Services Team XXX</v>
          </cell>
          <cell r="H3107" t="str">
            <v>120</v>
          </cell>
          <cell r="I3107" t="str">
            <v>LT</v>
          </cell>
          <cell r="J3107">
            <v>47.58</v>
          </cell>
        </row>
        <row r="3108">
          <cell r="A3108" t="str">
            <v>O&amp;M</v>
          </cell>
          <cell r="B3108" t="str">
            <v>Lubbock, Geoffrey O</v>
          </cell>
          <cell r="C3108">
            <v>23500</v>
          </cell>
          <cell r="D3108" t="str">
            <v>23500</v>
          </cell>
          <cell r="E3108" t="str">
            <v>D6 - Financial Strategic Planning Vice President</v>
          </cell>
          <cell r="F3108" t="str">
            <v>CFO</v>
          </cell>
          <cell r="G3108" t="str">
            <v>Financial Strategic Planning Vice President</v>
          </cell>
          <cell r="H3108" t="str">
            <v>120</v>
          </cell>
          <cell r="I3108" t="str">
            <v>BT</v>
          </cell>
          <cell r="J3108">
            <v>76741.53</v>
          </cell>
          <cell r="K3108">
            <v>29306.36</v>
          </cell>
          <cell r="M3108">
            <v>13389.15</v>
          </cell>
        </row>
        <row r="3109">
          <cell r="A3109" t="str">
            <v>O&amp;M</v>
          </cell>
          <cell r="B3109" t="str">
            <v>Lubbock, Geoffrey O</v>
          </cell>
          <cell r="C3109">
            <v>23500</v>
          </cell>
          <cell r="D3109" t="str">
            <v>23500</v>
          </cell>
          <cell r="E3109" t="str">
            <v>D6 - Financial Strategic Planning Vice President</v>
          </cell>
          <cell r="F3109" t="str">
            <v>CFO</v>
          </cell>
          <cell r="G3109" t="str">
            <v>Financial Strategic Planning Vice President</v>
          </cell>
          <cell r="H3109" t="str">
            <v>120</v>
          </cell>
          <cell r="I3109" t="str">
            <v>IT</v>
          </cell>
          <cell r="J3109">
            <v>24061.91</v>
          </cell>
          <cell r="K3109">
            <v>-3898.4</v>
          </cell>
          <cell r="L3109">
            <v>4531.99</v>
          </cell>
        </row>
        <row r="3110">
          <cell r="A3110" t="str">
            <v>O&amp;M</v>
          </cell>
          <cell r="B3110" t="str">
            <v>Lubbock, Geoffrey O</v>
          </cell>
          <cell r="C3110">
            <v>23500</v>
          </cell>
          <cell r="D3110" t="str">
            <v>23500</v>
          </cell>
          <cell r="E3110" t="str">
            <v>D6 - Financial Strategic Planning Vice President</v>
          </cell>
          <cell r="F3110" t="str">
            <v>CFO</v>
          </cell>
          <cell r="G3110" t="str">
            <v>Financial Strategic Planning Vice President</v>
          </cell>
          <cell r="H3110" t="str">
            <v>120</v>
          </cell>
          <cell r="I3110" t="str">
            <v>LT</v>
          </cell>
          <cell r="J3110">
            <v>256708.3</v>
          </cell>
          <cell r="K3110">
            <v>87284</v>
          </cell>
        </row>
        <row r="3111">
          <cell r="A3111" t="str">
            <v>O&amp;M</v>
          </cell>
          <cell r="B3111" t="str">
            <v>Lubbock, Geoffrey O</v>
          </cell>
          <cell r="C3111">
            <v>23500</v>
          </cell>
          <cell r="D3111" t="str">
            <v>23500</v>
          </cell>
          <cell r="E3111" t="str">
            <v>D6 - Financial Strategic Planning Vice President</v>
          </cell>
          <cell r="F3111" t="str">
            <v>CFO</v>
          </cell>
          <cell r="G3111" t="str">
            <v>Financial Strategic Planning Vice President</v>
          </cell>
          <cell r="H3111" t="str">
            <v>120</v>
          </cell>
          <cell r="I3111" t="str">
            <v>MT</v>
          </cell>
          <cell r="K3111">
            <v>49.49</v>
          </cell>
          <cell r="M3111">
            <v>52988.66</v>
          </cell>
        </row>
        <row r="3112">
          <cell r="A3112" t="str">
            <v>O&amp;M</v>
          </cell>
          <cell r="B3112" t="str">
            <v>Lubbock, Geoffrey O</v>
          </cell>
          <cell r="C3112">
            <v>23500</v>
          </cell>
          <cell r="D3112" t="str">
            <v>23500</v>
          </cell>
          <cell r="E3112" t="str">
            <v>D6 - Financial Strategic Planning Vice President</v>
          </cell>
          <cell r="F3112" t="str">
            <v>CFO</v>
          </cell>
          <cell r="G3112" t="str">
            <v>Financial Strategic Planning Vice President</v>
          </cell>
          <cell r="H3112" t="str">
            <v>120</v>
          </cell>
          <cell r="I3112" t="str">
            <v>OT</v>
          </cell>
          <cell r="J3112">
            <v>33645.93</v>
          </cell>
          <cell r="K3112">
            <v>44799.9</v>
          </cell>
          <cell r="L3112">
            <v>31452.68</v>
          </cell>
        </row>
        <row r="3113">
          <cell r="A3113" t="str">
            <v>O&amp;M</v>
          </cell>
          <cell r="B3113" t="str">
            <v>Lubbock, Geoffrey O</v>
          </cell>
          <cell r="C3113">
            <v>23500</v>
          </cell>
          <cell r="D3113" t="str">
            <v>23500</v>
          </cell>
          <cell r="E3113" t="str">
            <v>D6 - Financial Strategic Planning Vice President</v>
          </cell>
          <cell r="F3113" t="str">
            <v>CFO</v>
          </cell>
          <cell r="G3113" t="str">
            <v>Financial Strategic Planning Vice President</v>
          </cell>
          <cell r="H3113" t="str">
            <v>120</v>
          </cell>
          <cell r="I3113" t="str">
            <v>TT</v>
          </cell>
          <cell r="J3113">
            <v>3637.12</v>
          </cell>
          <cell r="K3113">
            <v>97.51</v>
          </cell>
        </row>
        <row r="3114">
          <cell r="A3114" t="str">
            <v>O&amp;M</v>
          </cell>
          <cell r="B3114" t="str">
            <v>Lubbock, Geoffrey O</v>
          </cell>
          <cell r="C3114">
            <v>23505</v>
          </cell>
          <cell r="D3114" t="str">
            <v>23505</v>
          </cell>
          <cell r="E3114" t="str">
            <v>M7 - Financial  &amp; Strategic Planning</v>
          </cell>
          <cell r="F3114" t="str">
            <v>CFO</v>
          </cell>
          <cell r="G3114" t="str">
            <v>Financial  &amp; Strategic Planning</v>
          </cell>
          <cell r="H3114" t="str">
            <v>120</v>
          </cell>
          <cell r="I3114" t="str">
            <v>BT</v>
          </cell>
          <cell r="J3114">
            <v>138755.37</v>
          </cell>
          <cell r="K3114">
            <v>68135.759999999995</v>
          </cell>
          <cell r="L3114">
            <v>2524</v>
          </cell>
          <cell r="M3114">
            <v>680.4</v>
          </cell>
        </row>
        <row r="3115">
          <cell r="A3115" t="str">
            <v>O&amp;M</v>
          </cell>
          <cell r="B3115" t="str">
            <v>Lubbock, Geoffrey O</v>
          </cell>
          <cell r="C3115">
            <v>23505</v>
          </cell>
          <cell r="D3115" t="str">
            <v>23505</v>
          </cell>
          <cell r="E3115" t="str">
            <v>M7 - Financial  &amp; Strategic Planning</v>
          </cell>
          <cell r="F3115" t="str">
            <v>CFO</v>
          </cell>
          <cell r="G3115" t="str">
            <v>Financial  &amp; Strategic Planning</v>
          </cell>
          <cell r="H3115" t="str">
            <v>120</v>
          </cell>
          <cell r="I3115" t="str">
            <v>IT</v>
          </cell>
          <cell r="J3115">
            <v>331936.76</v>
          </cell>
          <cell r="K3115">
            <v>37210.15</v>
          </cell>
          <cell r="L3115">
            <v>295.91000000000003</v>
          </cell>
          <cell r="M3115">
            <v>1900</v>
          </cell>
        </row>
        <row r="3116">
          <cell r="A3116" t="str">
            <v>O&amp;M</v>
          </cell>
          <cell r="B3116" t="str">
            <v>Lubbock, Geoffrey O</v>
          </cell>
          <cell r="C3116">
            <v>23505</v>
          </cell>
          <cell r="D3116" t="str">
            <v>23505</v>
          </cell>
          <cell r="E3116" t="str">
            <v>M7 - Financial  &amp; Strategic Planning</v>
          </cell>
          <cell r="F3116" t="str">
            <v>CFO</v>
          </cell>
          <cell r="G3116" t="str">
            <v>Financial  &amp; Strategic Planning</v>
          </cell>
          <cell r="H3116" t="str">
            <v>120</v>
          </cell>
          <cell r="I3116" t="str">
            <v>LT</v>
          </cell>
          <cell r="J3116">
            <v>422789.08</v>
          </cell>
          <cell r="K3116">
            <v>194997.8</v>
          </cell>
          <cell r="L3116">
            <v>20387.169999999998</v>
          </cell>
          <cell r="M3116">
            <v>988.54</v>
          </cell>
        </row>
        <row r="3117">
          <cell r="A3117" t="str">
            <v>O&amp;M</v>
          </cell>
          <cell r="B3117" t="str">
            <v>Lubbock, Geoffrey O</v>
          </cell>
          <cell r="C3117">
            <v>23505</v>
          </cell>
          <cell r="D3117" t="str">
            <v>23505</v>
          </cell>
          <cell r="E3117" t="str">
            <v>M7 - Financial  &amp; Strategic Planning</v>
          </cell>
          <cell r="F3117" t="str">
            <v>CFO</v>
          </cell>
          <cell r="G3117" t="str">
            <v>Financial  &amp; Strategic Planning</v>
          </cell>
          <cell r="H3117" t="str">
            <v>120</v>
          </cell>
          <cell r="I3117" t="str">
            <v>MT</v>
          </cell>
          <cell r="K3117">
            <v>26.8</v>
          </cell>
        </row>
        <row r="3118">
          <cell r="A3118" t="str">
            <v>O&amp;M</v>
          </cell>
          <cell r="B3118" t="str">
            <v>Lubbock, Geoffrey O</v>
          </cell>
          <cell r="C3118">
            <v>23505</v>
          </cell>
          <cell r="D3118" t="str">
            <v>23505</v>
          </cell>
          <cell r="E3118" t="str">
            <v>M7 - Financial  &amp; Strategic Planning</v>
          </cell>
          <cell r="F3118" t="str">
            <v>CFO</v>
          </cell>
          <cell r="G3118" t="str">
            <v>Financial  &amp; Strategic Planning</v>
          </cell>
          <cell r="H3118" t="str">
            <v>120</v>
          </cell>
          <cell r="I3118" t="str">
            <v>OT</v>
          </cell>
          <cell r="J3118">
            <v>3529.47</v>
          </cell>
          <cell r="K3118">
            <v>3166.32</v>
          </cell>
          <cell r="L3118">
            <v>0</v>
          </cell>
        </row>
        <row r="3119">
          <cell r="A3119" t="str">
            <v>O&amp;M</v>
          </cell>
          <cell r="B3119" t="str">
            <v>Lubbock, Geoffrey O</v>
          </cell>
          <cell r="C3119">
            <v>23505</v>
          </cell>
          <cell r="D3119" t="str">
            <v>23505</v>
          </cell>
          <cell r="E3119" t="str">
            <v>M7 - Financial  &amp; Strategic Planning</v>
          </cell>
          <cell r="F3119" t="str">
            <v>CFO</v>
          </cell>
          <cell r="G3119" t="str">
            <v>Financial  &amp; Strategic Planning</v>
          </cell>
          <cell r="H3119" t="str">
            <v>120</v>
          </cell>
          <cell r="I3119" t="str">
            <v>TT</v>
          </cell>
          <cell r="J3119">
            <v>525.75</v>
          </cell>
          <cell r="K3119">
            <v>445.23</v>
          </cell>
        </row>
        <row r="3120">
          <cell r="A3120" t="str">
            <v>O&amp;M</v>
          </cell>
          <cell r="B3120" t="str">
            <v>Lubbock, Geoffrey O</v>
          </cell>
          <cell r="C3120">
            <v>23510</v>
          </cell>
          <cell r="D3120" t="str">
            <v>23510</v>
          </cell>
          <cell r="E3120" t="str">
            <v>M8 - Revenue Requirements</v>
          </cell>
          <cell r="F3120" t="str">
            <v>CFO</v>
          </cell>
          <cell r="G3120" t="str">
            <v>Regulatory</v>
          </cell>
          <cell r="H3120" t="str">
            <v>120</v>
          </cell>
          <cell r="I3120" t="str">
            <v>BT</v>
          </cell>
          <cell r="J3120">
            <v>79770.27</v>
          </cell>
          <cell r="K3120">
            <v>25265.99</v>
          </cell>
          <cell r="M3120">
            <v>390921.31</v>
          </cell>
        </row>
        <row r="3121">
          <cell r="A3121" t="str">
            <v>O&amp;M</v>
          </cell>
          <cell r="B3121" t="str">
            <v>Lubbock, Geoffrey O</v>
          </cell>
          <cell r="C3121">
            <v>23510</v>
          </cell>
          <cell r="D3121" t="str">
            <v>23510</v>
          </cell>
          <cell r="E3121" t="str">
            <v>Regulatory</v>
          </cell>
          <cell r="F3121" t="str">
            <v>CFO</v>
          </cell>
          <cell r="G3121" t="str">
            <v>Regulatory</v>
          </cell>
          <cell r="H3121" t="str">
            <v>120</v>
          </cell>
          <cell r="I3121" t="str">
            <v>BT</v>
          </cell>
          <cell r="L3121">
            <v>1005.6</v>
          </cell>
          <cell r="M3121">
            <v>-8063.45</v>
          </cell>
        </row>
        <row r="3122">
          <cell r="A3122" t="str">
            <v>O&amp;M</v>
          </cell>
          <cell r="B3122" t="str">
            <v>Lubbock, Geoffrey O</v>
          </cell>
          <cell r="C3122">
            <v>23510</v>
          </cell>
          <cell r="D3122" t="str">
            <v>23510</v>
          </cell>
          <cell r="E3122" t="str">
            <v>M8 - Revenue Requirements</v>
          </cell>
          <cell r="F3122" t="str">
            <v>CFO</v>
          </cell>
          <cell r="G3122" t="str">
            <v>Regulatory</v>
          </cell>
          <cell r="H3122" t="str">
            <v>120</v>
          </cell>
          <cell r="I3122" t="str">
            <v>IT</v>
          </cell>
          <cell r="J3122">
            <v>2089891.8400000001</v>
          </cell>
          <cell r="K3122">
            <v>1837244.69</v>
          </cell>
        </row>
        <row r="3123">
          <cell r="A3123" t="str">
            <v>O&amp;M</v>
          </cell>
          <cell r="B3123" t="str">
            <v>Lubbock, Geoffrey O</v>
          </cell>
          <cell r="C3123">
            <v>23510</v>
          </cell>
          <cell r="D3123" t="str">
            <v>23510</v>
          </cell>
          <cell r="E3123" t="str">
            <v>Regulatory</v>
          </cell>
          <cell r="F3123" t="str">
            <v>CFO</v>
          </cell>
          <cell r="G3123" t="str">
            <v>Regulatory</v>
          </cell>
          <cell r="H3123" t="str">
            <v>120</v>
          </cell>
          <cell r="I3123" t="str">
            <v>IT</v>
          </cell>
          <cell r="L3123">
            <v>199448.3</v>
          </cell>
        </row>
        <row r="3124">
          <cell r="A3124" t="str">
            <v>O&amp;M</v>
          </cell>
          <cell r="B3124" t="str">
            <v>Lubbock, Geoffrey O</v>
          </cell>
          <cell r="C3124">
            <v>23510</v>
          </cell>
          <cell r="D3124" t="str">
            <v>23510</v>
          </cell>
          <cell r="E3124" t="str">
            <v>M8 - Revenue Requirements</v>
          </cell>
          <cell r="F3124" t="str">
            <v>CFO</v>
          </cell>
          <cell r="G3124" t="str">
            <v>Regulatory</v>
          </cell>
          <cell r="H3124" t="str">
            <v>120</v>
          </cell>
          <cell r="I3124" t="str">
            <v>LT</v>
          </cell>
          <cell r="J3124">
            <v>194360.72</v>
          </cell>
          <cell r="K3124">
            <v>71791.850000000006</v>
          </cell>
        </row>
        <row r="3125">
          <cell r="A3125" t="str">
            <v>O&amp;M</v>
          </cell>
          <cell r="B3125" t="str">
            <v>Lubbock, Geoffrey O</v>
          </cell>
          <cell r="C3125">
            <v>23510</v>
          </cell>
          <cell r="D3125" t="str">
            <v>23510</v>
          </cell>
          <cell r="E3125" t="str">
            <v>Regulatory</v>
          </cell>
          <cell r="F3125" t="str">
            <v>CFO</v>
          </cell>
          <cell r="G3125" t="str">
            <v>Regulatory</v>
          </cell>
          <cell r="H3125" t="str">
            <v>120</v>
          </cell>
          <cell r="I3125" t="str">
            <v>LT</v>
          </cell>
          <cell r="L3125">
            <v>6002.61</v>
          </cell>
        </row>
        <row r="3126">
          <cell r="A3126" t="str">
            <v>O&amp;M</v>
          </cell>
          <cell r="B3126" t="str">
            <v>Lubbock, Geoffrey O</v>
          </cell>
          <cell r="C3126">
            <v>23510</v>
          </cell>
          <cell r="D3126" t="str">
            <v>23510</v>
          </cell>
          <cell r="E3126" t="str">
            <v>M8 - Revenue Requirements</v>
          </cell>
          <cell r="F3126" t="str">
            <v>CFO</v>
          </cell>
          <cell r="G3126" t="str">
            <v>Regulatory</v>
          </cell>
          <cell r="H3126" t="str">
            <v>120</v>
          </cell>
          <cell r="I3126" t="str">
            <v>OT</v>
          </cell>
          <cell r="J3126">
            <v>1315305.1000000001</v>
          </cell>
          <cell r="K3126">
            <v>1622722.37</v>
          </cell>
          <cell r="M3126">
            <v>520.42999999999995</v>
          </cell>
        </row>
        <row r="3127">
          <cell r="A3127" t="str">
            <v>O&amp;M</v>
          </cell>
          <cell r="B3127" t="str">
            <v>Lubbock, Geoffrey O</v>
          </cell>
          <cell r="C3127">
            <v>23510</v>
          </cell>
          <cell r="D3127" t="str">
            <v>23510</v>
          </cell>
          <cell r="E3127" t="str">
            <v>Regulatory</v>
          </cell>
          <cell r="F3127" t="str">
            <v>CFO</v>
          </cell>
          <cell r="G3127" t="str">
            <v>Regulatory</v>
          </cell>
          <cell r="H3127" t="str">
            <v>120</v>
          </cell>
          <cell r="I3127" t="str">
            <v>OT</v>
          </cell>
          <cell r="L3127">
            <v>3157849</v>
          </cell>
        </row>
        <row r="3128">
          <cell r="A3128" t="str">
            <v>O&amp;M</v>
          </cell>
          <cell r="B3128" t="str">
            <v>Lubbock, Geoffrey O</v>
          </cell>
          <cell r="C3128">
            <v>23510</v>
          </cell>
          <cell r="D3128" t="str">
            <v>23510</v>
          </cell>
          <cell r="E3128" t="str">
            <v>M8 - Revenue Requirements</v>
          </cell>
          <cell r="F3128" t="str">
            <v>CFO</v>
          </cell>
          <cell r="G3128" t="str">
            <v>Regulatory</v>
          </cell>
          <cell r="H3128" t="str">
            <v>120</v>
          </cell>
          <cell r="I3128" t="str">
            <v>TT</v>
          </cell>
          <cell r="J3128">
            <v>2407.77</v>
          </cell>
          <cell r="K3128">
            <v>741.68</v>
          </cell>
        </row>
        <row r="3129">
          <cell r="A3129" t="str">
            <v>O&amp;M</v>
          </cell>
          <cell r="B3129" t="str">
            <v>Lubbock, Geoffrey O</v>
          </cell>
          <cell r="C3129">
            <v>23510</v>
          </cell>
          <cell r="D3129" t="str">
            <v>23510</v>
          </cell>
          <cell r="E3129" t="str">
            <v>Regulatory</v>
          </cell>
          <cell r="F3129" t="str">
            <v>CFO</v>
          </cell>
          <cell r="G3129" t="str">
            <v>Regulatory</v>
          </cell>
          <cell r="H3129" t="str">
            <v>120</v>
          </cell>
          <cell r="I3129" t="str">
            <v>TT</v>
          </cell>
        </row>
        <row r="3130">
          <cell r="A3130" t="str">
            <v>O&amp;M</v>
          </cell>
          <cell r="B3130" t="str">
            <v>Lubbock, Geoffrey O</v>
          </cell>
          <cell r="C3130">
            <v>23515</v>
          </cell>
          <cell r="D3130" t="str">
            <v>23515</v>
          </cell>
          <cell r="E3130" t="str">
            <v>Regulatory Policy and Rates</v>
          </cell>
          <cell r="F3130" t="str">
            <v>CFO</v>
          </cell>
          <cell r="G3130" t="str">
            <v>Regulatory</v>
          </cell>
          <cell r="H3130" t="str">
            <v>120</v>
          </cell>
          <cell r="I3130" t="str">
            <v>BT</v>
          </cell>
          <cell r="J3130">
            <v>4888.75</v>
          </cell>
          <cell r="K3130">
            <v>2872.42</v>
          </cell>
          <cell r="M3130">
            <v>499058.62</v>
          </cell>
        </row>
        <row r="3131">
          <cell r="A3131" t="str">
            <v>O&amp;M</v>
          </cell>
          <cell r="B3131" t="str">
            <v>Lubbock, Geoffrey O</v>
          </cell>
          <cell r="C3131">
            <v>23515</v>
          </cell>
          <cell r="D3131" t="str">
            <v>23515</v>
          </cell>
          <cell r="E3131" t="str">
            <v>Regulatory Policy and Rates</v>
          </cell>
          <cell r="F3131" t="str">
            <v>CFO</v>
          </cell>
          <cell r="G3131" t="str">
            <v>Regulatory</v>
          </cell>
          <cell r="H3131" t="str">
            <v>120</v>
          </cell>
          <cell r="I3131" t="str">
            <v>IT</v>
          </cell>
          <cell r="J3131">
            <v>101203.77</v>
          </cell>
          <cell r="K3131">
            <v>29799.119999999999</v>
          </cell>
        </row>
        <row r="3132">
          <cell r="A3132" t="str">
            <v>O&amp;M</v>
          </cell>
          <cell r="B3132" t="str">
            <v>Lubbock, Geoffrey O</v>
          </cell>
          <cell r="C3132">
            <v>23515</v>
          </cell>
          <cell r="D3132" t="str">
            <v>23515</v>
          </cell>
          <cell r="E3132" t="str">
            <v>Regulatory Policy and Rates</v>
          </cell>
          <cell r="F3132" t="str">
            <v>CFO</v>
          </cell>
          <cell r="G3132" t="str">
            <v>Regulatory</v>
          </cell>
          <cell r="H3132" t="str">
            <v>120</v>
          </cell>
          <cell r="I3132" t="str">
            <v>LT</v>
          </cell>
          <cell r="J3132">
            <v>18490.07</v>
          </cell>
          <cell r="K3132">
            <v>8206.8700000000008</v>
          </cell>
        </row>
        <row r="3133">
          <cell r="A3133" t="str">
            <v>O&amp;M</v>
          </cell>
          <cell r="B3133" t="str">
            <v>Lubbock, Geoffrey O</v>
          </cell>
          <cell r="C3133">
            <v>23515</v>
          </cell>
          <cell r="D3133" t="str">
            <v>23515</v>
          </cell>
          <cell r="E3133" t="str">
            <v>Regulatory Policy and Rates</v>
          </cell>
          <cell r="F3133" t="str">
            <v>CFO</v>
          </cell>
          <cell r="G3133" t="str">
            <v>Regulatory</v>
          </cell>
          <cell r="H3133" t="str">
            <v>120</v>
          </cell>
          <cell r="I3133" t="str">
            <v>OT</v>
          </cell>
          <cell r="J3133">
            <v>2046.74</v>
          </cell>
          <cell r="K3133">
            <v>1621.1</v>
          </cell>
          <cell r="M3133">
            <v>87.5</v>
          </cell>
        </row>
        <row r="3134">
          <cell r="A3134" t="str">
            <v>O&amp;M</v>
          </cell>
          <cell r="B3134" t="str">
            <v>Lubbock, Geoffrey O</v>
          </cell>
          <cell r="C3134">
            <v>23515</v>
          </cell>
          <cell r="D3134" t="str">
            <v>23515</v>
          </cell>
          <cell r="E3134" t="str">
            <v>Regulatory Policy and Rates</v>
          </cell>
          <cell r="F3134" t="str">
            <v>CFO</v>
          </cell>
          <cell r="G3134" t="str">
            <v>Regulatory</v>
          </cell>
          <cell r="H3134" t="str">
            <v>120</v>
          </cell>
          <cell r="I3134" t="str">
            <v>TT</v>
          </cell>
          <cell r="J3134">
            <v>517.11</v>
          </cell>
        </row>
        <row r="3135">
          <cell r="A3135" t="str">
            <v>O&amp;M</v>
          </cell>
          <cell r="C3135">
            <v>23530</v>
          </cell>
          <cell r="D3135" t="str">
            <v>23530</v>
          </cell>
          <cell r="E3135" t="str">
            <v>NI - NUCLEAR VALUATION</v>
          </cell>
          <cell r="H3135" t="str">
            <v>120</v>
          </cell>
          <cell r="I3135" t="str">
            <v>BT</v>
          </cell>
          <cell r="J3135">
            <v>1389.46</v>
          </cell>
        </row>
        <row r="3136">
          <cell r="A3136" t="str">
            <v>O&amp;M</v>
          </cell>
          <cell r="C3136">
            <v>23530</v>
          </cell>
          <cell r="D3136" t="str">
            <v>23530</v>
          </cell>
          <cell r="E3136" t="str">
            <v>NI - NUCLEAR VALUATION</v>
          </cell>
          <cell r="H3136" t="str">
            <v>120</v>
          </cell>
          <cell r="I3136" t="str">
            <v>IT</v>
          </cell>
          <cell r="J3136">
            <v>2388</v>
          </cell>
        </row>
        <row r="3137">
          <cell r="A3137" t="str">
            <v>O&amp;M</v>
          </cell>
          <cell r="C3137">
            <v>23530</v>
          </cell>
          <cell r="D3137" t="str">
            <v>23530</v>
          </cell>
          <cell r="E3137" t="str">
            <v>NI - NUCLEAR VALUATION</v>
          </cell>
          <cell r="H3137" t="str">
            <v>120</v>
          </cell>
          <cell r="I3137" t="str">
            <v>LT</v>
          </cell>
          <cell r="J3137">
            <v>3969.88</v>
          </cell>
        </row>
        <row r="3138">
          <cell r="A3138" t="str">
            <v>O&amp;M</v>
          </cell>
          <cell r="C3138">
            <v>23530</v>
          </cell>
          <cell r="D3138" t="str">
            <v>23530</v>
          </cell>
          <cell r="E3138" t="str">
            <v>NI - NUCLEAR VALUATION</v>
          </cell>
          <cell r="H3138" t="str">
            <v>120</v>
          </cell>
          <cell r="I3138" t="str">
            <v>OT</v>
          </cell>
          <cell r="J3138">
            <v>-536.21</v>
          </cell>
          <cell r="M3138">
            <v>5087.6000000000004</v>
          </cell>
        </row>
        <row r="3139">
          <cell r="A3139" t="str">
            <v>O&amp;M</v>
          </cell>
          <cell r="C3139">
            <v>23540</v>
          </cell>
          <cell r="D3139" t="str">
            <v>23540</v>
          </cell>
          <cell r="E3139" t="str">
            <v>Strategy</v>
          </cell>
          <cell r="H3139" t="str">
            <v>120</v>
          </cell>
          <cell r="I3139" t="str">
            <v>IT</v>
          </cell>
          <cell r="J3139">
            <v>84728.36</v>
          </cell>
        </row>
        <row r="3140">
          <cell r="A3140" t="str">
            <v>O&amp;M</v>
          </cell>
          <cell r="C3140">
            <v>23540</v>
          </cell>
          <cell r="D3140" t="str">
            <v>23540</v>
          </cell>
          <cell r="E3140" t="str">
            <v>Strategy</v>
          </cell>
          <cell r="H3140" t="str">
            <v>120</v>
          </cell>
          <cell r="I3140" t="str">
            <v>OT</v>
          </cell>
          <cell r="J3140">
            <v>941.84</v>
          </cell>
          <cell r="M3140">
            <v>35035.39</v>
          </cell>
        </row>
        <row r="3141">
          <cell r="A3141" t="str">
            <v>O&amp;M</v>
          </cell>
          <cell r="B3141" t="str">
            <v>Lubbock, Geoffrey O</v>
          </cell>
          <cell r="C3141">
            <v>23545</v>
          </cell>
          <cell r="D3141" t="str">
            <v>23545</v>
          </cell>
          <cell r="E3141" t="str">
            <v>Environmental Affairs</v>
          </cell>
          <cell r="F3141" t="str">
            <v>CFO</v>
          </cell>
          <cell r="G3141" t="str">
            <v>Environmental Affairs</v>
          </cell>
          <cell r="H3141" t="str">
            <v>120</v>
          </cell>
          <cell r="I3141" t="str">
            <v>BT</v>
          </cell>
          <cell r="J3141">
            <v>184454.57</v>
          </cell>
          <cell r="K3141">
            <v>69689.850000000006</v>
          </cell>
          <cell r="M3141">
            <v>331.37</v>
          </cell>
        </row>
        <row r="3142">
          <cell r="A3142" t="str">
            <v>O&amp;M</v>
          </cell>
          <cell r="B3142" t="str">
            <v>Lubbock, Geoffrey O</v>
          </cell>
          <cell r="C3142">
            <v>23545</v>
          </cell>
          <cell r="D3142" t="str">
            <v>23545</v>
          </cell>
          <cell r="E3142" t="str">
            <v>Environmental Affairs</v>
          </cell>
          <cell r="F3142" t="str">
            <v>CFO</v>
          </cell>
          <cell r="G3142" t="str">
            <v>Environmental Affairs</v>
          </cell>
          <cell r="H3142" t="str">
            <v>120</v>
          </cell>
          <cell r="I3142" t="str">
            <v>IT</v>
          </cell>
          <cell r="J3142">
            <v>49779.72</v>
          </cell>
          <cell r="K3142">
            <v>41505.18</v>
          </cell>
          <cell r="L3142">
            <v>24870.28</v>
          </cell>
        </row>
        <row r="3143">
          <cell r="A3143" t="str">
            <v>O&amp;M</v>
          </cell>
          <cell r="B3143" t="str">
            <v>Lubbock, Geoffrey O</v>
          </cell>
          <cell r="C3143">
            <v>23545</v>
          </cell>
          <cell r="D3143" t="str">
            <v>23545</v>
          </cell>
          <cell r="E3143" t="str">
            <v>Environmental Affairs</v>
          </cell>
          <cell r="F3143" t="str">
            <v>CFO</v>
          </cell>
          <cell r="G3143" t="str">
            <v>Environmental Affairs</v>
          </cell>
          <cell r="H3143" t="str">
            <v>120</v>
          </cell>
          <cell r="I3143" t="str">
            <v>LT</v>
          </cell>
          <cell r="J3143">
            <v>568796.25</v>
          </cell>
          <cell r="K3143">
            <v>210439.11</v>
          </cell>
        </row>
        <row r="3144">
          <cell r="A3144" t="str">
            <v>O&amp;M</v>
          </cell>
          <cell r="B3144" t="str">
            <v>Lubbock, Geoffrey O</v>
          </cell>
          <cell r="C3144">
            <v>23545</v>
          </cell>
          <cell r="D3144" t="str">
            <v>23545</v>
          </cell>
          <cell r="E3144" t="str">
            <v>Environmental Affairs</v>
          </cell>
          <cell r="F3144" t="str">
            <v>CFO</v>
          </cell>
          <cell r="G3144" t="str">
            <v>Environmental Affairs</v>
          </cell>
          <cell r="H3144" t="str">
            <v>120</v>
          </cell>
          <cell r="I3144" t="str">
            <v>MT</v>
          </cell>
          <cell r="K3144">
            <v>247.97</v>
          </cell>
          <cell r="L3144">
            <v>1020.28</v>
          </cell>
          <cell r="M3144">
            <v>68709.460000000006</v>
          </cell>
        </row>
        <row r="3145">
          <cell r="A3145" t="str">
            <v>O&amp;M</v>
          </cell>
          <cell r="B3145" t="str">
            <v>Lubbock, Geoffrey O</v>
          </cell>
          <cell r="C3145">
            <v>23545</v>
          </cell>
          <cell r="D3145" t="str">
            <v>23545</v>
          </cell>
          <cell r="E3145" t="str">
            <v>Environmental Affairs</v>
          </cell>
          <cell r="F3145" t="str">
            <v>CFO</v>
          </cell>
          <cell r="G3145" t="str">
            <v>Environmental Affairs</v>
          </cell>
          <cell r="H3145" t="str">
            <v>120</v>
          </cell>
          <cell r="I3145" t="str">
            <v>OT</v>
          </cell>
          <cell r="J3145">
            <v>56951.37</v>
          </cell>
          <cell r="K3145">
            <v>28970.880000000001</v>
          </cell>
          <cell r="L3145">
            <v>13318.76</v>
          </cell>
          <cell r="M3145">
            <v>54281.49</v>
          </cell>
        </row>
        <row r="3146">
          <cell r="A3146" t="str">
            <v>O&amp;M</v>
          </cell>
          <cell r="B3146" t="str">
            <v>Lubbock, Geoffrey O</v>
          </cell>
          <cell r="C3146">
            <v>23545</v>
          </cell>
          <cell r="D3146" t="str">
            <v>23545</v>
          </cell>
          <cell r="E3146" t="str">
            <v>Environmental Affairs</v>
          </cell>
          <cell r="F3146" t="str">
            <v>CFO</v>
          </cell>
          <cell r="G3146" t="str">
            <v>Environmental Affairs</v>
          </cell>
          <cell r="H3146" t="str">
            <v>120</v>
          </cell>
          <cell r="I3146" t="str">
            <v>TT</v>
          </cell>
          <cell r="K3146">
            <v>0</v>
          </cell>
          <cell r="M3146">
            <v>2898.52</v>
          </cell>
        </row>
        <row r="3147">
          <cell r="A3147" t="str">
            <v>O&amp;M</v>
          </cell>
          <cell r="B3147" t="str">
            <v>Judge, James J</v>
          </cell>
          <cell r="C3147">
            <v>23600</v>
          </cell>
          <cell r="D3147" t="str">
            <v>23600</v>
          </cell>
          <cell r="E3147" t="str">
            <v>A1 - CORPORATE SERVICES DIVISION</v>
          </cell>
          <cell r="F3147" t="str">
            <v>CFO</v>
          </cell>
          <cell r="G3147" t="str">
            <v>CORPORATE SERVICES DIVISION</v>
          </cell>
          <cell r="H3147" t="str">
            <v>120</v>
          </cell>
          <cell r="I3147" t="str">
            <v>BT</v>
          </cell>
          <cell r="J3147">
            <v>137234.71</v>
          </cell>
          <cell r="K3147">
            <v>43969.22</v>
          </cell>
          <cell r="M3147">
            <v>29679.24</v>
          </cell>
        </row>
        <row r="3148">
          <cell r="A3148" t="str">
            <v>O&amp;M</v>
          </cell>
          <cell r="B3148" t="str">
            <v>Judge, James J</v>
          </cell>
          <cell r="C3148">
            <v>23600</v>
          </cell>
          <cell r="D3148" t="str">
            <v>23600</v>
          </cell>
          <cell r="E3148" t="str">
            <v>A1 - CORPORATE SERVICES DIVISION</v>
          </cell>
          <cell r="F3148" t="str">
            <v>CFO</v>
          </cell>
          <cell r="G3148" t="str">
            <v>CORPORATE SERVICES DIVISION</v>
          </cell>
          <cell r="H3148" t="str">
            <v>120</v>
          </cell>
          <cell r="I3148" t="str">
            <v>IT</v>
          </cell>
          <cell r="J3148">
            <v>86294.18</v>
          </cell>
          <cell r="K3148">
            <v>1715.41</v>
          </cell>
        </row>
        <row r="3149">
          <cell r="A3149" t="str">
            <v>O&amp;M</v>
          </cell>
          <cell r="B3149" t="str">
            <v>Judge, James J</v>
          </cell>
          <cell r="C3149">
            <v>23600</v>
          </cell>
          <cell r="D3149" t="str">
            <v>23600</v>
          </cell>
          <cell r="E3149" t="str">
            <v>A1 - CORPORATE SERVICES DIVISION</v>
          </cell>
          <cell r="F3149" t="str">
            <v>CFO</v>
          </cell>
          <cell r="G3149" t="str">
            <v>CORPORATE SERVICES DIVISION</v>
          </cell>
          <cell r="H3149" t="str">
            <v>120</v>
          </cell>
          <cell r="I3149" t="str">
            <v>LT</v>
          </cell>
          <cell r="J3149">
            <v>1626876.89</v>
          </cell>
          <cell r="K3149">
            <v>135173.96</v>
          </cell>
        </row>
        <row r="3150">
          <cell r="A3150" t="str">
            <v>O&amp;M</v>
          </cell>
          <cell r="B3150" t="str">
            <v>Judge, James J</v>
          </cell>
          <cell r="C3150">
            <v>23600</v>
          </cell>
          <cell r="D3150" t="str">
            <v>23600</v>
          </cell>
          <cell r="E3150" t="str">
            <v>A1 - CORPORATE SERVICES DIVISION</v>
          </cell>
          <cell r="F3150" t="str">
            <v>CFO</v>
          </cell>
          <cell r="G3150" t="str">
            <v>CORPORATE SERVICES DIVISION</v>
          </cell>
          <cell r="H3150" t="str">
            <v>120</v>
          </cell>
          <cell r="I3150" t="str">
            <v>MT</v>
          </cell>
          <cell r="J3150">
            <v>284.97000000000003</v>
          </cell>
        </row>
        <row r="3151">
          <cell r="A3151" t="str">
            <v>O&amp;M</v>
          </cell>
          <cell r="B3151" t="str">
            <v>Judge, James J</v>
          </cell>
          <cell r="C3151">
            <v>23600</v>
          </cell>
          <cell r="D3151" t="str">
            <v>23600</v>
          </cell>
          <cell r="E3151" t="str">
            <v>A1 - CORPORATE SERVICES DIVISION</v>
          </cell>
          <cell r="F3151" t="str">
            <v>CFO</v>
          </cell>
          <cell r="G3151" t="str">
            <v>CORPORATE SERVICES DIVISION</v>
          </cell>
          <cell r="H3151" t="str">
            <v>120</v>
          </cell>
          <cell r="I3151" t="str">
            <v>OT</v>
          </cell>
          <cell r="J3151">
            <v>52802.09</v>
          </cell>
          <cell r="K3151">
            <v>7775.33</v>
          </cell>
          <cell r="M3151">
            <v>9709.2000000000007</v>
          </cell>
        </row>
        <row r="3152">
          <cell r="A3152" t="str">
            <v>O&amp;M</v>
          </cell>
          <cell r="B3152" t="str">
            <v>Judge, James J</v>
          </cell>
          <cell r="C3152">
            <v>23600</v>
          </cell>
          <cell r="D3152" t="str">
            <v>23600</v>
          </cell>
          <cell r="E3152" t="str">
            <v>A1 - CORPORATE SERVICES DIVISION</v>
          </cell>
          <cell r="F3152" t="str">
            <v>CFO</v>
          </cell>
          <cell r="G3152" t="str">
            <v>CORPORATE SERVICES DIVISION</v>
          </cell>
          <cell r="H3152" t="str">
            <v>120</v>
          </cell>
          <cell r="I3152" t="str">
            <v>TT</v>
          </cell>
          <cell r="J3152">
            <v>1661.58</v>
          </cell>
          <cell r="K3152">
            <v>167.57</v>
          </cell>
          <cell r="M3152">
            <v>-85927.06</v>
          </cell>
        </row>
        <row r="3153">
          <cell r="A3153" t="str">
            <v>O&amp;M</v>
          </cell>
          <cell r="B3153" t="str">
            <v>Lembo, Philip J</v>
          </cell>
          <cell r="C3153">
            <v>23605</v>
          </cell>
          <cell r="D3153" t="str">
            <v>23605</v>
          </cell>
          <cell r="E3153" t="str">
            <v>4A - Investor Relations</v>
          </cell>
          <cell r="F3153" t="str">
            <v>CFO</v>
          </cell>
          <cell r="G3153" t="str">
            <v>Investor Relations</v>
          </cell>
          <cell r="H3153" t="str">
            <v>120</v>
          </cell>
          <cell r="I3153" t="str">
            <v>BT</v>
          </cell>
          <cell r="J3153">
            <v>63598.36</v>
          </cell>
          <cell r="K3153">
            <v>5412.74</v>
          </cell>
          <cell r="L3153">
            <v>969.21</v>
          </cell>
        </row>
        <row r="3154">
          <cell r="A3154" t="str">
            <v>O&amp;M</v>
          </cell>
          <cell r="B3154" t="str">
            <v>Lembo, Philip J</v>
          </cell>
          <cell r="C3154">
            <v>23605</v>
          </cell>
          <cell r="D3154" t="str">
            <v>23605</v>
          </cell>
          <cell r="E3154" t="str">
            <v>4A - Investor Relations</v>
          </cell>
          <cell r="F3154" t="str">
            <v>CFO</v>
          </cell>
          <cell r="G3154" t="str">
            <v>Investor Relations</v>
          </cell>
          <cell r="H3154" t="str">
            <v>120</v>
          </cell>
          <cell r="I3154" t="str">
            <v>IT</v>
          </cell>
          <cell r="J3154">
            <v>875688.75</v>
          </cell>
          <cell r="K3154">
            <v>587086.78</v>
          </cell>
          <cell r="L3154">
            <v>344711.61</v>
          </cell>
        </row>
        <row r="3155">
          <cell r="A3155" t="str">
            <v>O&amp;M</v>
          </cell>
          <cell r="B3155" t="str">
            <v>Lembo, Philip J</v>
          </cell>
          <cell r="C3155">
            <v>23605</v>
          </cell>
          <cell r="D3155" t="str">
            <v>23605</v>
          </cell>
          <cell r="E3155" t="str">
            <v>4A - Investor Relations</v>
          </cell>
          <cell r="F3155" t="str">
            <v>CFO</v>
          </cell>
          <cell r="G3155" t="str">
            <v>Investor Relations</v>
          </cell>
          <cell r="H3155" t="str">
            <v>120</v>
          </cell>
          <cell r="I3155" t="str">
            <v>LT</v>
          </cell>
          <cell r="J3155">
            <v>203151.3</v>
          </cell>
          <cell r="K3155">
            <v>15464.88</v>
          </cell>
          <cell r="L3155">
            <v>0</v>
          </cell>
          <cell r="M3155">
            <v>32.479999999999997</v>
          </cell>
        </row>
        <row r="3156">
          <cell r="A3156" t="str">
            <v>O&amp;M</v>
          </cell>
          <cell r="B3156" t="str">
            <v>Lembo, Philip J</v>
          </cell>
          <cell r="C3156">
            <v>23605</v>
          </cell>
          <cell r="D3156" t="str">
            <v>23605</v>
          </cell>
          <cell r="E3156" t="str">
            <v>4A - Investor Relations</v>
          </cell>
          <cell r="F3156" t="str">
            <v>CFO</v>
          </cell>
          <cell r="G3156" t="str">
            <v>Investor Relations</v>
          </cell>
          <cell r="H3156" t="str">
            <v>120</v>
          </cell>
          <cell r="I3156" t="str">
            <v>MT</v>
          </cell>
          <cell r="J3156">
            <v>870.29</v>
          </cell>
          <cell r="M3156">
            <v>4.96</v>
          </cell>
        </row>
        <row r="3157">
          <cell r="A3157" t="str">
            <v>O&amp;M</v>
          </cell>
          <cell r="B3157" t="str">
            <v>Lembo, Philip J</v>
          </cell>
          <cell r="C3157">
            <v>23605</v>
          </cell>
          <cell r="D3157" t="str">
            <v>23605</v>
          </cell>
          <cell r="E3157" t="str">
            <v>4A - Investor Relations</v>
          </cell>
          <cell r="F3157" t="str">
            <v>CFO</v>
          </cell>
          <cell r="G3157" t="str">
            <v>Investor Relations</v>
          </cell>
          <cell r="H3157" t="str">
            <v>120</v>
          </cell>
          <cell r="I3157" t="str">
            <v>OT</v>
          </cell>
          <cell r="J3157">
            <v>71530.080000000002</v>
          </cell>
          <cell r="K3157">
            <v>-409.16</v>
          </cell>
          <cell r="L3157">
            <v>46049.43</v>
          </cell>
        </row>
        <row r="3158">
          <cell r="A3158" t="str">
            <v>O&amp;M</v>
          </cell>
          <cell r="B3158" t="str">
            <v>Reade, Barbara A</v>
          </cell>
          <cell r="C3158">
            <v>23610</v>
          </cell>
          <cell r="D3158" t="str">
            <v>23610</v>
          </cell>
          <cell r="E3158" t="str">
            <v>D5 - Internal Audit</v>
          </cell>
          <cell r="F3158" t="str">
            <v>CFO</v>
          </cell>
          <cell r="G3158" t="str">
            <v>Internal Audit</v>
          </cell>
          <cell r="H3158" t="str">
            <v>120</v>
          </cell>
          <cell r="I3158" t="str">
            <v>BT</v>
          </cell>
          <cell r="J3158">
            <v>194219.62</v>
          </cell>
          <cell r="K3158">
            <v>85313.74</v>
          </cell>
          <cell r="L3158">
            <v>5643.7</v>
          </cell>
        </row>
        <row r="3159">
          <cell r="A3159" t="str">
            <v>O&amp;M</v>
          </cell>
          <cell r="B3159" t="str">
            <v>Reade, Barbara A</v>
          </cell>
          <cell r="C3159">
            <v>23610</v>
          </cell>
          <cell r="D3159" t="str">
            <v>23610</v>
          </cell>
          <cell r="E3159" t="str">
            <v>D5 - Internal Audit</v>
          </cell>
          <cell r="F3159" t="str">
            <v>CFO</v>
          </cell>
          <cell r="G3159" t="str">
            <v>Internal Audit</v>
          </cell>
          <cell r="H3159" t="str">
            <v>120</v>
          </cell>
          <cell r="I3159" t="str">
            <v>IT</v>
          </cell>
          <cell r="J3159">
            <v>358488.65</v>
          </cell>
          <cell r="K3159">
            <v>22432.36</v>
          </cell>
          <cell r="L3159">
            <v>2154.16</v>
          </cell>
          <cell r="M3159">
            <v>14.88</v>
          </cell>
        </row>
        <row r="3160">
          <cell r="A3160" t="str">
            <v>O&amp;M</v>
          </cell>
          <cell r="B3160" t="str">
            <v>Reade, Barbara A</v>
          </cell>
          <cell r="C3160">
            <v>23610</v>
          </cell>
          <cell r="D3160" t="str">
            <v>23610</v>
          </cell>
          <cell r="E3160" t="str">
            <v>D5 - Internal Audit</v>
          </cell>
          <cell r="F3160" t="str">
            <v>CFO</v>
          </cell>
          <cell r="G3160" t="str">
            <v>Internal Audit</v>
          </cell>
          <cell r="H3160" t="str">
            <v>120</v>
          </cell>
          <cell r="I3160" t="str">
            <v>LT</v>
          </cell>
          <cell r="J3160">
            <v>560573.71</v>
          </cell>
          <cell r="K3160">
            <v>244651.16</v>
          </cell>
          <cell r="L3160">
            <v>18104.66</v>
          </cell>
        </row>
        <row r="3161">
          <cell r="A3161" t="str">
            <v>O&amp;M</v>
          </cell>
          <cell r="B3161" t="str">
            <v>Reade, Barbara A</v>
          </cell>
          <cell r="C3161">
            <v>23610</v>
          </cell>
          <cell r="D3161" t="str">
            <v>23610</v>
          </cell>
          <cell r="E3161" t="str">
            <v>D5 - Internal Audit</v>
          </cell>
          <cell r="F3161" t="str">
            <v>CFO</v>
          </cell>
          <cell r="G3161" t="str">
            <v>Internal Audit</v>
          </cell>
          <cell r="H3161" t="str">
            <v>120</v>
          </cell>
          <cell r="I3161" t="str">
            <v>MT</v>
          </cell>
          <cell r="J3161">
            <v>412.17</v>
          </cell>
          <cell r="L3161">
            <v>10.7</v>
          </cell>
          <cell r="M3161">
            <v>4400.68</v>
          </cell>
        </row>
        <row r="3162">
          <cell r="A3162" t="str">
            <v>O&amp;M</v>
          </cell>
          <cell r="B3162" t="str">
            <v>Reade, Barbara A</v>
          </cell>
          <cell r="C3162">
            <v>23610</v>
          </cell>
          <cell r="D3162" t="str">
            <v>23610</v>
          </cell>
          <cell r="E3162" t="str">
            <v>D5 - Internal Audit</v>
          </cell>
          <cell r="F3162" t="str">
            <v>CFO</v>
          </cell>
          <cell r="G3162" t="str">
            <v>Internal Audit</v>
          </cell>
          <cell r="H3162" t="str">
            <v>120</v>
          </cell>
          <cell r="I3162" t="str">
            <v>OT</v>
          </cell>
          <cell r="J3162">
            <v>-1564.97</v>
          </cell>
          <cell r="K3162">
            <v>18202.939999999999</v>
          </cell>
          <cell r="L3162">
            <v>27109.279999999999</v>
          </cell>
        </row>
        <row r="3163">
          <cell r="A3163" t="str">
            <v>O&amp;M</v>
          </cell>
          <cell r="B3163" t="str">
            <v>Reade, Barbara A</v>
          </cell>
          <cell r="C3163">
            <v>23610</v>
          </cell>
          <cell r="D3163" t="str">
            <v>23610</v>
          </cell>
          <cell r="E3163" t="str">
            <v>D5 - Internal Audit</v>
          </cell>
          <cell r="F3163" t="str">
            <v>CFO</v>
          </cell>
          <cell r="G3163" t="str">
            <v>Internal Audit</v>
          </cell>
          <cell r="H3163" t="str">
            <v>120</v>
          </cell>
          <cell r="I3163" t="str">
            <v>TT</v>
          </cell>
          <cell r="J3163">
            <v>5655</v>
          </cell>
          <cell r="K3163">
            <v>2086.06</v>
          </cell>
          <cell r="M3163">
            <v>3984.36</v>
          </cell>
        </row>
        <row r="3164">
          <cell r="A3164" t="str">
            <v>O&amp;M</v>
          </cell>
          <cell r="C3164">
            <v>23615</v>
          </cell>
          <cell r="D3164" t="str">
            <v>23615</v>
          </cell>
          <cell r="E3164" t="str">
            <v>PJ - PROJECT 98</v>
          </cell>
          <cell r="H3164" t="str">
            <v>120</v>
          </cell>
          <cell r="I3164" t="str">
            <v>IT</v>
          </cell>
          <cell r="J3164">
            <v>51540.03</v>
          </cell>
          <cell r="K3164">
            <v>-23303.279999999999</v>
          </cell>
          <cell r="M3164">
            <v>3925.56</v>
          </cell>
        </row>
        <row r="3165">
          <cell r="A3165" t="str">
            <v>O&amp;M</v>
          </cell>
          <cell r="C3165">
            <v>23615</v>
          </cell>
          <cell r="D3165" t="str">
            <v>23615</v>
          </cell>
          <cell r="E3165" t="str">
            <v>PJ - PROJECT 98</v>
          </cell>
          <cell r="H3165" t="str">
            <v>120</v>
          </cell>
          <cell r="I3165" t="str">
            <v>OT</v>
          </cell>
          <cell r="J3165">
            <v>0</v>
          </cell>
        </row>
        <row r="3166">
          <cell r="A3166" t="str">
            <v>O&amp;M</v>
          </cell>
          <cell r="B3166" t="str">
            <v>AY</v>
          </cell>
          <cell r="C3166">
            <v>23700</v>
          </cell>
          <cell r="D3166" t="str">
            <v>23700</v>
          </cell>
          <cell r="E3166" t="str">
            <v>AY - CS/HQ DIRECT CHARGES</v>
          </cell>
          <cell r="F3166" t="str">
            <v>AY</v>
          </cell>
          <cell r="G3166" t="str">
            <v>AY</v>
          </cell>
          <cell r="H3166" t="str">
            <v>120</v>
          </cell>
          <cell r="I3166" t="str">
            <v>BT</v>
          </cell>
          <cell r="J3166">
            <v>-22995.99</v>
          </cell>
          <cell r="K3166">
            <v>992.96</v>
          </cell>
          <cell r="L3166">
            <v>1438.32</v>
          </cell>
        </row>
        <row r="3167">
          <cell r="A3167" t="str">
            <v>CAP</v>
          </cell>
          <cell r="B3167" t="str">
            <v>AY</v>
          </cell>
          <cell r="C3167">
            <v>23700</v>
          </cell>
          <cell r="D3167" t="str">
            <v>23700</v>
          </cell>
          <cell r="E3167" t="str">
            <v>AY - CS/HQ DIRECT CHARGES</v>
          </cell>
          <cell r="F3167" t="str">
            <v>AY</v>
          </cell>
          <cell r="G3167" t="str">
            <v>AY</v>
          </cell>
          <cell r="H3167" t="str">
            <v>120</v>
          </cell>
          <cell r="I3167" t="str">
            <v>CB</v>
          </cell>
          <cell r="J3167">
            <v>37.21</v>
          </cell>
          <cell r="L3167">
            <v>29.51</v>
          </cell>
          <cell r="M3167">
            <v>52.88</v>
          </cell>
        </row>
        <row r="3168">
          <cell r="A3168" t="str">
            <v>CAP</v>
          </cell>
          <cell r="B3168" t="str">
            <v>AY</v>
          </cell>
          <cell r="C3168">
            <v>23700</v>
          </cell>
          <cell r="D3168" t="str">
            <v>23700</v>
          </cell>
          <cell r="E3168" t="str">
            <v>AY - CS/HQ DIRECT CHARGES</v>
          </cell>
          <cell r="F3168" t="str">
            <v>AY</v>
          </cell>
          <cell r="G3168" t="str">
            <v>AY</v>
          </cell>
          <cell r="H3168" t="str">
            <v>120</v>
          </cell>
          <cell r="I3168" t="str">
            <v>CI</v>
          </cell>
          <cell r="J3168">
            <v>130970.95</v>
          </cell>
          <cell r="K3168">
            <v>132725.47</v>
          </cell>
          <cell r="L3168">
            <v>534412.47</v>
          </cell>
        </row>
        <row r="3169">
          <cell r="A3169" t="str">
            <v>CAP</v>
          </cell>
          <cell r="B3169" t="str">
            <v>AY</v>
          </cell>
          <cell r="C3169">
            <v>23700</v>
          </cell>
          <cell r="D3169" t="str">
            <v>23700</v>
          </cell>
          <cell r="E3169" t="str">
            <v>AY - CS/HQ DIRECT CHARGES</v>
          </cell>
          <cell r="F3169" t="str">
            <v>AY</v>
          </cell>
          <cell r="G3169" t="str">
            <v>AY</v>
          </cell>
          <cell r="H3169" t="str">
            <v>120</v>
          </cell>
          <cell r="I3169" t="str">
            <v>CL</v>
          </cell>
          <cell r="J3169">
            <v>84.57</v>
          </cell>
          <cell r="L3169">
            <v>-114.6</v>
          </cell>
        </row>
        <row r="3170">
          <cell r="A3170" t="str">
            <v>CAP</v>
          </cell>
          <cell r="B3170" t="str">
            <v>AY</v>
          </cell>
          <cell r="C3170">
            <v>23700</v>
          </cell>
          <cell r="D3170" t="str">
            <v>23700</v>
          </cell>
          <cell r="E3170" t="str">
            <v>AY - CS/HQ DIRECT CHARGES</v>
          </cell>
          <cell r="F3170" t="str">
            <v>AY</v>
          </cell>
          <cell r="G3170" t="str">
            <v>AY</v>
          </cell>
          <cell r="H3170" t="str">
            <v>120</v>
          </cell>
          <cell r="I3170" t="str">
            <v>CO</v>
          </cell>
          <cell r="J3170">
            <v>-348560.17</v>
          </cell>
          <cell r="K3170">
            <v>0</v>
          </cell>
          <cell r="L3170">
            <v>-22233121.190000001</v>
          </cell>
        </row>
        <row r="3171">
          <cell r="A3171" t="str">
            <v>CAP</v>
          </cell>
          <cell r="B3171" t="str">
            <v>AY</v>
          </cell>
          <cell r="C3171">
            <v>23700</v>
          </cell>
          <cell r="D3171" t="str">
            <v>23700</v>
          </cell>
          <cell r="E3171" t="str">
            <v>AY - CS/HQ DIRECT CHARGES</v>
          </cell>
          <cell r="F3171" t="str">
            <v>AY</v>
          </cell>
          <cell r="G3171" t="str">
            <v>AY</v>
          </cell>
          <cell r="H3171" t="str">
            <v>120</v>
          </cell>
          <cell r="I3171" t="str">
            <v>CT</v>
          </cell>
          <cell r="J3171">
            <v>-721.6</v>
          </cell>
          <cell r="K3171">
            <v>822</v>
          </cell>
          <cell r="L3171">
            <v>593.76</v>
          </cell>
        </row>
        <row r="3172">
          <cell r="A3172" t="str">
            <v>O&amp;M</v>
          </cell>
          <cell r="B3172" t="str">
            <v>AY</v>
          </cell>
          <cell r="C3172">
            <v>23700</v>
          </cell>
          <cell r="D3172" t="str">
            <v>23700</v>
          </cell>
          <cell r="E3172" t="str">
            <v>AY - CS/HQ DIRECT CHARGES</v>
          </cell>
          <cell r="F3172" t="str">
            <v>AY</v>
          </cell>
          <cell r="G3172" t="str">
            <v>AY</v>
          </cell>
          <cell r="H3172" t="str">
            <v>120</v>
          </cell>
          <cell r="I3172" t="str">
            <v>IT</v>
          </cell>
          <cell r="J3172">
            <v>-1648985.44</v>
          </cell>
          <cell r="K3172">
            <v>-1071325.54</v>
          </cell>
          <cell r="L3172">
            <v>-161983.39000000001</v>
          </cell>
          <cell r="M3172">
            <v>603.66999999999996</v>
          </cell>
        </row>
        <row r="3173">
          <cell r="A3173" t="str">
            <v>O&amp;M</v>
          </cell>
          <cell r="B3173" t="str">
            <v>AY</v>
          </cell>
          <cell r="C3173">
            <v>23700</v>
          </cell>
          <cell r="D3173" t="str">
            <v>23700</v>
          </cell>
          <cell r="E3173" t="str">
            <v>AY - CS/HQ DIRECT CHARGES</v>
          </cell>
          <cell r="F3173" t="str">
            <v>AY</v>
          </cell>
          <cell r="G3173" t="str">
            <v>AY</v>
          </cell>
          <cell r="H3173" t="str">
            <v>120</v>
          </cell>
          <cell r="I3173" t="str">
            <v>LT</v>
          </cell>
          <cell r="J3173">
            <v>2382846.75</v>
          </cell>
          <cell r="K3173">
            <v>-7843204.4800000004</v>
          </cell>
          <cell r="L3173">
            <v>1413742.64</v>
          </cell>
        </row>
        <row r="3174">
          <cell r="A3174" t="str">
            <v>O&amp;M</v>
          </cell>
          <cell r="B3174" t="str">
            <v>AY</v>
          </cell>
          <cell r="C3174">
            <v>23700</v>
          </cell>
          <cell r="D3174" t="str">
            <v>23700</v>
          </cell>
          <cell r="E3174" t="str">
            <v>AY - CS/HQ DIRECT CHARGES</v>
          </cell>
          <cell r="F3174" t="str">
            <v>AY</v>
          </cell>
          <cell r="G3174" t="str">
            <v>AY</v>
          </cell>
          <cell r="H3174" t="str">
            <v>120</v>
          </cell>
          <cell r="I3174" t="str">
            <v>MT</v>
          </cell>
          <cell r="K3174">
            <v>8060.11</v>
          </cell>
          <cell r="L3174">
            <v>21.39</v>
          </cell>
        </row>
        <row r="3175">
          <cell r="A3175" t="str">
            <v>O&amp;M</v>
          </cell>
          <cell r="B3175" t="str">
            <v>AY</v>
          </cell>
          <cell r="C3175">
            <v>23700</v>
          </cell>
          <cell r="D3175" t="str">
            <v>23700</v>
          </cell>
          <cell r="E3175" t="str">
            <v>AY - CS/HQ DIRECT CHARGES</v>
          </cell>
          <cell r="F3175" t="str">
            <v>AY</v>
          </cell>
          <cell r="G3175" t="str">
            <v>AY</v>
          </cell>
          <cell r="H3175" t="str">
            <v>120</v>
          </cell>
          <cell r="I3175" t="str">
            <v>OT</v>
          </cell>
          <cell r="J3175">
            <v>-4549724.13</v>
          </cell>
          <cell r="K3175">
            <v>-6314064.2400000002</v>
          </cell>
          <cell r="L3175">
            <v>-3685823.55</v>
          </cell>
        </row>
        <row r="3176">
          <cell r="A3176" t="str">
            <v>O&amp;M</v>
          </cell>
          <cell r="B3176" t="str">
            <v>AY</v>
          </cell>
          <cell r="C3176">
            <v>23700</v>
          </cell>
          <cell r="D3176" t="str">
            <v>23700</v>
          </cell>
          <cell r="E3176" t="str">
            <v>AY - CS/HQ DIRECT CHARGES</v>
          </cell>
          <cell r="F3176" t="str">
            <v>AY</v>
          </cell>
          <cell r="G3176" t="str">
            <v>AY</v>
          </cell>
          <cell r="H3176" t="str">
            <v>120</v>
          </cell>
          <cell r="I3176" t="str">
            <v>TT</v>
          </cell>
          <cell r="J3176">
            <v>5871.55</v>
          </cell>
          <cell r="K3176">
            <v>0</v>
          </cell>
        </row>
        <row r="3177">
          <cell r="A3177" t="str">
            <v>O&amp;M</v>
          </cell>
          <cell r="B3177" t="str">
            <v>CC</v>
          </cell>
          <cell r="C3177">
            <v>23710</v>
          </cell>
          <cell r="D3177" t="str">
            <v>23710</v>
          </cell>
          <cell r="E3177" t="str">
            <v>CC - CORPORATE COST TRANSFERS</v>
          </cell>
          <cell r="F3177" t="str">
            <v>CC</v>
          </cell>
          <cell r="G3177" t="str">
            <v>CC</v>
          </cell>
          <cell r="H3177" t="str">
            <v>120</v>
          </cell>
          <cell r="I3177" t="str">
            <v>BT</v>
          </cell>
        </row>
        <row r="3178">
          <cell r="A3178" t="str">
            <v>O&amp;M</v>
          </cell>
          <cell r="B3178" t="str">
            <v>CC</v>
          </cell>
          <cell r="C3178">
            <v>23710</v>
          </cell>
          <cell r="D3178" t="str">
            <v>23710</v>
          </cell>
          <cell r="E3178" t="str">
            <v>CC - CORPORATE COST TRANSFERS</v>
          </cell>
          <cell r="F3178" t="str">
            <v>CC</v>
          </cell>
          <cell r="G3178" t="str">
            <v>CC</v>
          </cell>
          <cell r="H3178" t="str">
            <v>120</v>
          </cell>
          <cell r="I3178" t="str">
            <v>IT</v>
          </cell>
          <cell r="J3178">
            <v>339072.86</v>
          </cell>
          <cell r="K3178">
            <v>-42.97</v>
          </cell>
        </row>
        <row r="3179">
          <cell r="A3179" t="str">
            <v>O&amp;M</v>
          </cell>
          <cell r="B3179" t="str">
            <v>CC</v>
          </cell>
          <cell r="C3179">
            <v>23710</v>
          </cell>
          <cell r="D3179" t="str">
            <v>23710</v>
          </cell>
          <cell r="E3179" t="str">
            <v>CC - CORPORATE COST TRANSFERS</v>
          </cell>
          <cell r="F3179" t="str">
            <v>CC</v>
          </cell>
          <cell r="G3179" t="str">
            <v>CC</v>
          </cell>
          <cell r="H3179" t="str">
            <v>120</v>
          </cell>
          <cell r="I3179" t="str">
            <v>OT</v>
          </cell>
          <cell r="J3179">
            <v>-289.29000000000002</v>
          </cell>
        </row>
        <row r="3180">
          <cell r="A3180" t="str">
            <v>O&amp;M</v>
          </cell>
          <cell r="C3180">
            <v>23731</v>
          </cell>
          <cell r="D3180" t="str">
            <v>23731</v>
          </cell>
          <cell r="E3180" t="str">
            <v>EA - EXTERNAL SERVICE AGREEMENTS</v>
          </cell>
          <cell r="H3180" t="str">
            <v>120</v>
          </cell>
          <cell r="I3180" t="str">
            <v>IT</v>
          </cell>
          <cell r="J3180">
            <v>57402.85</v>
          </cell>
        </row>
        <row r="3181">
          <cell r="A3181" t="str">
            <v>O&amp;M</v>
          </cell>
          <cell r="C3181">
            <v>23731</v>
          </cell>
          <cell r="D3181" t="str">
            <v>23731</v>
          </cell>
          <cell r="E3181" t="str">
            <v>EA - EXTERNAL SERVICE AGREEMENTS</v>
          </cell>
          <cell r="H3181" t="str">
            <v>120</v>
          </cell>
          <cell r="I3181" t="str">
            <v>OT</v>
          </cell>
          <cell r="J3181">
            <v>-80520.070000000007</v>
          </cell>
          <cell r="M3181">
            <v>116476.88</v>
          </cell>
        </row>
        <row r="3182">
          <cell r="A3182" t="str">
            <v>O&amp;M</v>
          </cell>
          <cell r="C3182">
            <v>23733</v>
          </cell>
          <cell r="D3182" t="str">
            <v>23733</v>
          </cell>
          <cell r="E3182" t="str">
            <v>CORPORATE REGULATORY FILING</v>
          </cell>
          <cell r="H3182" t="str">
            <v>120</v>
          </cell>
          <cell r="I3182" t="str">
            <v>IT</v>
          </cell>
          <cell r="K3182">
            <v>1565003.73</v>
          </cell>
        </row>
        <row r="3183">
          <cell r="A3183" t="str">
            <v>O&amp;M</v>
          </cell>
          <cell r="C3183">
            <v>23733</v>
          </cell>
          <cell r="D3183" t="str">
            <v>23733</v>
          </cell>
          <cell r="E3183" t="str">
            <v>CORPORATE REGULATORY FILING</v>
          </cell>
          <cell r="H3183" t="str">
            <v>120</v>
          </cell>
          <cell r="I3183" t="str">
            <v>MT</v>
          </cell>
          <cell r="K3183">
            <v>170483.57</v>
          </cell>
          <cell r="M3183">
            <v>4.96</v>
          </cell>
        </row>
        <row r="3184">
          <cell r="A3184" t="str">
            <v>O&amp;M</v>
          </cell>
          <cell r="C3184">
            <v>23733</v>
          </cell>
          <cell r="D3184" t="str">
            <v>23733</v>
          </cell>
          <cell r="E3184" t="str">
            <v>CORPORATE REGULATORY FILING</v>
          </cell>
          <cell r="H3184" t="str">
            <v>120</v>
          </cell>
          <cell r="I3184" t="str">
            <v>OT</v>
          </cell>
          <cell r="K3184">
            <v>3990.84</v>
          </cell>
          <cell r="M3184">
            <v>6223895.75</v>
          </cell>
        </row>
        <row r="3185">
          <cell r="A3185" t="str">
            <v>O&amp;M</v>
          </cell>
          <cell r="C3185">
            <v>23733</v>
          </cell>
          <cell r="D3185" t="str">
            <v>23733</v>
          </cell>
          <cell r="E3185" t="str">
            <v>CORPORATE REGULATORY FILING</v>
          </cell>
          <cell r="H3185" t="str">
            <v>120</v>
          </cell>
          <cell r="I3185" t="str">
            <v>TT</v>
          </cell>
          <cell r="K3185">
            <v>1446231.96</v>
          </cell>
          <cell r="M3185">
            <v>86699.02</v>
          </cell>
        </row>
        <row r="3186">
          <cell r="A3186" t="str">
            <v>CAP</v>
          </cell>
          <cell r="C3186">
            <v>23740</v>
          </cell>
          <cell r="D3186" t="str">
            <v>23740</v>
          </cell>
          <cell r="E3186" t="str">
            <v>PL - PLANT ADJUSTMENT</v>
          </cell>
          <cell r="H3186" t="str">
            <v>120</v>
          </cell>
          <cell r="I3186" t="str">
            <v>CO</v>
          </cell>
          <cell r="J3186">
            <v>-40944.49</v>
          </cell>
          <cell r="K3186">
            <v>-1433021.4399999999</v>
          </cell>
          <cell r="L3186">
            <v>-946777</v>
          </cell>
        </row>
        <row r="3187">
          <cell r="A3187" t="str">
            <v>O&amp;M</v>
          </cell>
          <cell r="B3187" t="str">
            <v>BE</v>
          </cell>
          <cell r="C3187">
            <v>23760</v>
          </cell>
          <cell r="D3187" t="str">
            <v>23760</v>
          </cell>
          <cell r="E3187" t="str">
            <v>BE - BENEFITS</v>
          </cell>
          <cell r="F3187" t="str">
            <v>BE</v>
          </cell>
          <cell r="G3187" t="str">
            <v>BE</v>
          </cell>
          <cell r="H3187" t="str">
            <v>120</v>
          </cell>
          <cell r="I3187" t="str">
            <v>BT</v>
          </cell>
          <cell r="J3187">
            <v>7163775.5899999999</v>
          </cell>
          <cell r="K3187">
            <v>305032.27</v>
          </cell>
          <cell r="L3187">
            <v>133.88999999999999</v>
          </cell>
        </row>
        <row r="3188">
          <cell r="A3188" t="str">
            <v>CAP</v>
          </cell>
          <cell r="B3188" t="str">
            <v>BE</v>
          </cell>
          <cell r="C3188">
            <v>23760</v>
          </cell>
          <cell r="D3188" t="str">
            <v>23760</v>
          </cell>
          <cell r="E3188" t="str">
            <v>BE - BENEFITS</v>
          </cell>
          <cell r="F3188" t="str">
            <v>BE</v>
          </cell>
          <cell r="G3188" t="str">
            <v>BE</v>
          </cell>
          <cell r="H3188" t="str">
            <v>120</v>
          </cell>
          <cell r="I3188" t="str">
            <v>CI</v>
          </cell>
          <cell r="L3188">
            <v>0</v>
          </cell>
        </row>
        <row r="3189">
          <cell r="A3189" t="str">
            <v>O&amp;M</v>
          </cell>
          <cell r="B3189" t="str">
            <v>BE</v>
          </cell>
          <cell r="C3189">
            <v>23760</v>
          </cell>
          <cell r="D3189" t="str">
            <v>23760</v>
          </cell>
          <cell r="E3189" t="str">
            <v>BE - BENEFITS</v>
          </cell>
          <cell r="F3189" t="str">
            <v>BE</v>
          </cell>
          <cell r="G3189" t="str">
            <v>BE</v>
          </cell>
          <cell r="H3189" t="str">
            <v>120</v>
          </cell>
          <cell r="I3189" t="str">
            <v>IT</v>
          </cell>
          <cell r="J3189">
            <v>4070831.99</v>
          </cell>
          <cell r="K3189">
            <v>1175640.02</v>
          </cell>
          <cell r="L3189">
            <v>181522.58</v>
          </cell>
          <cell r="M3189">
            <v>72048.3</v>
          </cell>
        </row>
        <row r="3190">
          <cell r="A3190" t="str">
            <v>O&amp;M</v>
          </cell>
          <cell r="B3190" t="str">
            <v>BE</v>
          </cell>
          <cell r="C3190">
            <v>23760</v>
          </cell>
          <cell r="D3190" t="str">
            <v>23760</v>
          </cell>
          <cell r="E3190" t="str">
            <v>BE - BENEFITS</v>
          </cell>
          <cell r="F3190" t="str">
            <v>BE</v>
          </cell>
          <cell r="G3190" t="str">
            <v>BE</v>
          </cell>
          <cell r="H3190" t="str">
            <v>120</v>
          </cell>
          <cell r="I3190" t="str">
            <v>LT</v>
          </cell>
          <cell r="J3190">
            <v>75333.77</v>
          </cell>
          <cell r="K3190">
            <v>21382.73</v>
          </cell>
          <cell r="L3190">
            <v>407.49</v>
          </cell>
        </row>
        <row r="3191">
          <cell r="A3191" t="str">
            <v>O&amp;M</v>
          </cell>
          <cell r="B3191" t="str">
            <v>BE</v>
          </cell>
          <cell r="C3191">
            <v>23760</v>
          </cell>
          <cell r="D3191" t="str">
            <v>23760</v>
          </cell>
          <cell r="E3191" t="str">
            <v>BE - BENEFITS</v>
          </cell>
          <cell r="F3191" t="str">
            <v>BE</v>
          </cell>
          <cell r="G3191" t="str">
            <v>BE</v>
          </cell>
          <cell r="H3191" t="str">
            <v>120</v>
          </cell>
          <cell r="I3191" t="str">
            <v>OT</v>
          </cell>
          <cell r="J3191">
            <v>11731602.52</v>
          </cell>
          <cell r="K3191">
            <v>5772129.6799999997</v>
          </cell>
          <cell r="L3191">
            <v>63656.34</v>
          </cell>
        </row>
        <row r="3192">
          <cell r="A3192" t="str">
            <v>O&amp;M</v>
          </cell>
          <cell r="B3192" t="str">
            <v>BE</v>
          </cell>
          <cell r="C3192">
            <v>23760</v>
          </cell>
          <cell r="D3192" t="str">
            <v>23760</v>
          </cell>
          <cell r="E3192" t="str">
            <v>BE - BENEFITS</v>
          </cell>
          <cell r="F3192" t="str">
            <v>BE</v>
          </cell>
          <cell r="G3192" t="str">
            <v>BE</v>
          </cell>
          <cell r="H3192" t="str">
            <v>120</v>
          </cell>
          <cell r="I3192" t="str">
            <v>TT</v>
          </cell>
          <cell r="M3192">
            <v>2115.4899999999998</v>
          </cell>
        </row>
        <row r="3193">
          <cell r="A3193" t="str">
            <v>O&amp;M</v>
          </cell>
          <cell r="B3193" t="str">
            <v>BT</v>
          </cell>
          <cell r="C3193">
            <v>23765</v>
          </cell>
          <cell r="D3193" t="str">
            <v>23765</v>
          </cell>
          <cell r="E3193" t="str">
            <v>BT - BENEFITS TRANSFER CREDIT</v>
          </cell>
          <cell r="F3193" t="str">
            <v>BT</v>
          </cell>
          <cell r="G3193" t="str">
            <v>BT</v>
          </cell>
          <cell r="H3193" t="str">
            <v>120</v>
          </cell>
          <cell r="I3193" t="str">
            <v>BT</v>
          </cell>
          <cell r="J3193">
            <v>-45421004.07</v>
          </cell>
          <cell r="K3193">
            <v>-16045084.369999999</v>
          </cell>
          <cell r="L3193">
            <v>-4904436.72</v>
          </cell>
        </row>
        <row r="3194">
          <cell r="A3194" t="str">
            <v>O&amp;M</v>
          </cell>
          <cell r="B3194" t="str">
            <v>BT</v>
          </cell>
          <cell r="C3194">
            <v>23765</v>
          </cell>
          <cell r="D3194" t="str">
            <v>23765</v>
          </cell>
          <cell r="E3194" t="str">
            <v>BT - BENEFITS TRANSFER CREDIT</v>
          </cell>
          <cell r="F3194" t="str">
            <v>BT</v>
          </cell>
          <cell r="G3194" t="str">
            <v>BT</v>
          </cell>
          <cell r="H3194" t="str">
            <v>120</v>
          </cell>
          <cell r="I3194" t="str">
            <v>OT</v>
          </cell>
          <cell r="K3194">
            <v>-112348</v>
          </cell>
          <cell r="L3194">
            <v>-48605</v>
          </cell>
        </row>
        <row r="3195">
          <cell r="A3195" t="str">
            <v>O&amp;M</v>
          </cell>
          <cell r="C3195">
            <v>23770</v>
          </cell>
          <cell r="D3195" t="str">
            <v>23770</v>
          </cell>
          <cell r="E3195" t="str">
            <v>PN - PENSIONS</v>
          </cell>
          <cell r="H3195" t="str">
            <v>120</v>
          </cell>
          <cell r="I3195" t="str">
            <v>OT</v>
          </cell>
          <cell r="J3195">
            <v>0</v>
          </cell>
        </row>
        <row r="3196">
          <cell r="A3196" t="str">
            <v>O&amp;M</v>
          </cell>
          <cell r="B3196" t="str">
            <v>Ibrahim,Samy H</v>
          </cell>
          <cell r="C3196">
            <v>23900</v>
          </cell>
          <cell r="D3196" t="str">
            <v>23900</v>
          </cell>
          <cell r="E3196" t="str">
            <v>3H - TELECOMMUNICATION</v>
          </cell>
          <cell r="F3196" t="str">
            <v>Unreg</v>
          </cell>
          <cell r="G3196" t="str">
            <v>TELECOMMUNICATION</v>
          </cell>
          <cell r="H3196" t="str">
            <v>120</v>
          </cell>
          <cell r="I3196" t="str">
            <v>BT</v>
          </cell>
          <cell r="J3196">
            <v>134135.21</v>
          </cell>
          <cell r="K3196">
            <v>134120.99</v>
          </cell>
          <cell r="L3196">
            <v>26059.46</v>
          </cell>
          <cell r="M3196">
            <v>1004631.36</v>
          </cell>
        </row>
        <row r="3197">
          <cell r="A3197" t="str">
            <v>CAP</v>
          </cell>
          <cell r="B3197" t="str">
            <v>Ibrahim,Samy H</v>
          </cell>
          <cell r="C3197">
            <v>23900</v>
          </cell>
          <cell r="D3197" t="str">
            <v>23900</v>
          </cell>
          <cell r="E3197" t="str">
            <v>3H - TELECOMMUNICATION</v>
          </cell>
          <cell r="F3197" t="str">
            <v>Unreg</v>
          </cell>
          <cell r="G3197" t="str">
            <v>TELECOMMUNICATION</v>
          </cell>
          <cell r="H3197" t="str">
            <v>120</v>
          </cell>
          <cell r="I3197" t="str">
            <v>CB</v>
          </cell>
          <cell r="J3197">
            <v>4295.34</v>
          </cell>
          <cell r="K3197">
            <v>9625.83</v>
          </cell>
          <cell r="L3197">
            <v>-12670.45</v>
          </cell>
        </row>
        <row r="3198">
          <cell r="A3198" t="str">
            <v>CAP</v>
          </cell>
          <cell r="B3198" t="str">
            <v>Ibrahim,Samy H</v>
          </cell>
          <cell r="C3198">
            <v>23900</v>
          </cell>
          <cell r="D3198" t="str">
            <v>23900</v>
          </cell>
          <cell r="E3198" t="str">
            <v>3H - TELECOMMUNICATION</v>
          </cell>
          <cell r="F3198" t="str">
            <v>Unreg</v>
          </cell>
          <cell r="G3198" t="str">
            <v>TELECOMMUNICATION</v>
          </cell>
          <cell r="H3198" t="str">
            <v>120</v>
          </cell>
          <cell r="I3198" t="str">
            <v>CI</v>
          </cell>
          <cell r="J3198">
            <v>63868.03</v>
          </cell>
          <cell r="K3198">
            <v>46244.92</v>
          </cell>
          <cell r="L3198">
            <v>-11662.53</v>
          </cell>
        </row>
        <row r="3199">
          <cell r="A3199" t="str">
            <v>CAP</v>
          </cell>
          <cell r="B3199" t="str">
            <v>Ibrahim,Samy H</v>
          </cell>
          <cell r="C3199">
            <v>23900</v>
          </cell>
          <cell r="D3199" t="str">
            <v>23900</v>
          </cell>
          <cell r="E3199" t="str">
            <v>3H - TELECOMMUNICATION</v>
          </cell>
          <cell r="F3199" t="str">
            <v>Unreg</v>
          </cell>
          <cell r="G3199" t="str">
            <v>TELECOMMUNICATION</v>
          </cell>
          <cell r="H3199" t="str">
            <v>120</v>
          </cell>
          <cell r="I3199" t="str">
            <v>CL</v>
          </cell>
          <cell r="J3199">
            <v>9752.86</v>
          </cell>
          <cell r="K3199">
            <v>21878.53</v>
          </cell>
          <cell r="L3199">
            <v>-28645.34</v>
          </cell>
        </row>
        <row r="3200">
          <cell r="A3200" t="str">
            <v>CAP</v>
          </cell>
          <cell r="B3200" t="str">
            <v>Ibrahim,Samy H</v>
          </cell>
          <cell r="C3200">
            <v>23900</v>
          </cell>
          <cell r="D3200" t="str">
            <v>23900</v>
          </cell>
          <cell r="E3200" t="str">
            <v>3H - TELECOMMUNICATION</v>
          </cell>
          <cell r="F3200" t="str">
            <v>Unreg</v>
          </cell>
          <cell r="G3200" t="str">
            <v>TELECOMMUNICATION</v>
          </cell>
          <cell r="H3200" t="str">
            <v>120</v>
          </cell>
          <cell r="I3200" t="str">
            <v>CM</v>
          </cell>
          <cell r="J3200">
            <v>192.55</v>
          </cell>
          <cell r="L3200">
            <v>2796.04</v>
          </cell>
          <cell r="M3200">
            <v>68.55</v>
          </cell>
        </row>
        <row r="3201">
          <cell r="A3201" t="str">
            <v>CAP</v>
          </cell>
          <cell r="B3201" t="str">
            <v>Ibrahim,Samy H</v>
          </cell>
          <cell r="C3201">
            <v>23900</v>
          </cell>
          <cell r="D3201" t="str">
            <v>23900</v>
          </cell>
          <cell r="E3201" t="str">
            <v>3H - TELECOMMUNICATION</v>
          </cell>
          <cell r="F3201" t="str">
            <v>Unreg</v>
          </cell>
          <cell r="G3201" t="str">
            <v>TELECOMMUNICATION</v>
          </cell>
          <cell r="H3201" t="str">
            <v>120</v>
          </cell>
          <cell r="I3201" t="str">
            <v>CT</v>
          </cell>
          <cell r="J3201">
            <v>13117.43</v>
          </cell>
          <cell r="K3201">
            <v>14687.5</v>
          </cell>
          <cell r="L3201">
            <v>-19193.43</v>
          </cell>
        </row>
        <row r="3202">
          <cell r="A3202" t="str">
            <v>O&amp;M</v>
          </cell>
          <cell r="B3202" t="str">
            <v>Ibrahim,Samy H</v>
          </cell>
          <cell r="C3202">
            <v>23900</v>
          </cell>
          <cell r="D3202" t="str">
            <v>23900</v>
          </cell>
          <cell r="E3202" t="str">
            <v>3H - TELECOMMUNICATION</v>
          </cell>
          <cell r="F3202" t="str">
            <v>Unreg</v>
          </cell>
          <cell r="G3202" t="str">
            <v>TELECOMMUNICATION</v>
          </cell>
          <cell r="H3202" t="str">
            <v>120</v>
          </cell>
          <cell r="I3202" t="str">
            <v>IT</v>
          </cell>
          <cell r="J3202">
            <v>108784.09</v>
          </cell>
          <cell r="K3202">
            <v>-26073.06</v>
          </cell>
          <cell r="L3202">
            <v>44178.87</v>
          </cell>
          <cell r="M3202">
            <v>86523.93</v>
          </cell>
        </row>
        <row r="3203">
          <cell r="A3203" t="str">
            <v>O&amp;M</v>
          </cell>
          <cell r="B3203" t="str">
            <v>Ibrahim,Samy H</v>
          </cell>
          <cell r="C3203">
            <v>23900</v>
          </cell>
          <cell r="D3203" t="str">
            <v>23900</v>
          </cell>
          <cell r="E3203" t="str">
            <v>3H - TELECOMMUNICATION</v>
          </cell>
          <cell r="F3203" t="str">
            <v>Unreg</v>
          </cell>
          <cell r="G3203" t="str">
            <v>TELECOMMUNICATION</v>
          </cell>
          <cell r="H3203" t="str">
            <v>120</v>
          </cell>
          <cell r="I3203" t="str">
            <v>LT</v>
          </cell>
          <cell r="J3203">
            <v>437635.01</v>
          </cell>
          <cell r="K3203">
            <v>424801.91</v>
          </cell>
          <cell r="L3203">
            <v>73068.67</v>
          </cell>
        </row>
        <row r="3204">
          <cell r="A3204" t="str">
            <v>O&amp;M</v>
          </cell>
          <cell r="B3204" t="str">
            <v>Ibrahim,Samy H</v>
          </cell>
          <cell r="C3204">
            <v>23900</v>
          </cell>
          <cell r="D3204" t="str">
            <v>23900</v>
          </cell>
          <cell r="E3204" t="str">
            <v>3H - TELECOMMUNICATION</v>
          </cell>
          <cell r="F3204" t="str">
            <v>Unreg</v>
          </cell>
          <cell r="G3204" t="str">
            <v>TELECOMMUNICATION</v>
          </cell>
          <cell r="H3204" t="str">
            <v>120</v>
          </cell>
          <cell r="I3204" t="str">
            <v>OT</v>
          </cell>
          <cell r="J3204">
            <v>444671.89</v>
          </cell>
          <cell r="K3204">
            <v>126027.93</v>
          </cell>
          <cell r="L3204">
            <v>-8472.9699999999993</v>
          </cell>
        </row>
        <row r="3205">
          <cell r="A3205" t="str">
            <v>O&amp;M</v>
          </cell>
          <cell r="B3205" t="str">
            <v>Ibrahim,Samy H</v>
          </cell>
          <cell r="C3205">
            <v>23900</v>
          </cell>
          <cell r="D3205" t="str">
            <v>23900</v>
          </cell>
          <cell r="E3205" t="str">
            <v>3H - TELECOMMUNICATION</v>
          </cell>
          <cell r="F3205" t="str">
            <v>Unreg</v>
          </cell>
          <cell r="G3205" t="str">
            <v>TELECOMMUNICATION</v>
          </cell>
          <cell r="H3205" t="str">
            <v>120</v>
          </cell>
          <cell r="I3205" t="str">
            <v>TT</v>
          </cell>
          <cell r="J3205">
            <v>16147.88</v>
          </cell>
          <cell r="K3205">
            <v>41.78</v>
          </cell>
          <cell r="M3205">
            <v>0</v>
          </cell>
        </row>
        <row r="3206">
          <cell r="A3206" t="str">
            <v>O&amp;M</v>
          </cell>
          <cell r="C3206">
            <v>23905</v>
          </cell>
          <cell r="D3206" t="str">
            <v>23905</v>
          </cell>
          <cell r="E3206" t="str">
            <v>TE - TELECOMM OFFSET</v>
          </cell>
          <cell r="H3206" t="str">
            <v>120</v>
          </cell>
          <cell r="I3206" t="str">
            <v>BT</v>
          </cell>
          <cell r="J3206">
            <v>-127786</v>
          </cell>
          <cell r="K3206">
            <v>-129242</v>
          </cell>
          <cell r="L3206">
            <v>-22267</v>
          </cell>
          <cell r="M3206">
            <v>69055.539999999994</v>
          </cell>
        </row>
        <row r="3207">
          <cell r="A3207" t="str">
            <v>O&amp;M</v>
          </cell>
          <cell r="C3207">
            <v>23905</v>
          </cell>
          <cell r="D3207" t="str">
            <v>23905</v>
          </cell>
          <cell r="E3207" t="str">
            <v>TE - TELECOMM OFFSET</v>
          </cell>
          <cell r="H3207" t="str">
            <v>120</v>
          </cell>
          <cell r="I3207" t="str">
            <v>IT</v>
          </cell>
          <cell r="J3207">
            <v>-108780</v>
          </cell>
          <cell r="K3207">
            <v>15758</v>
          </cell>
          <cell r="L3207">
            <v>-46396</v>
          </cell>
          <cell r="M3207">
            <v>98696.1</v>
          </cell>
        </row>
        <row r="3208">
          <cell r="A3208" t="str">
            <v>O&amp;M</v>
          </cell>
          <cell r="C3208">
            <v>23905</v>
          </cell>
          <cell r="D3208" t="str">
            <v>23905</v>
          </cell>
          <cell r="E3208" t="str">
            <v>TE - TELECOMM OFFSET</v>
          </cell>
          <cell r="H3208" t="str">
            <v>120</v>
          </cell>
          <cell r="I3208" t="str">
            <v>LT</v>
          </cell>
          <cell r="J3208">
            <v>-412889</v>
          </cell>
          <cell r="K3208">
            <v>-404079</v>
          </cell>
          <cell r="L3208">
            <v>-73068</v>
          </cell>
        </row>
        <row r="3209">
          <cell r="A3209" t="str">
            <v>O&amp;M</v>
          </cell>
          <cell r="C3209">
            <v>23905</v>
          </cell>
          <cell r="D3209" t="str">
            <v>23905</v>
          </cell>
          <cell r="E3209" t="str">
            <v>TE - TELECOMM OFFSET</v>
          </cell>
          <cell r="H3209" t="str">
            <v>120</v>
          </cell>
          <cell r="I3209" t="str">
            <v>OT</v>
          </cell>
          <cell r="J3209">
            <v>-409591</v>
          </cell>
          <cell r="K3209">
            <v>-136278</v>
          </cell>
          <cell r="L3209">
            <v>10691</v>
          </cell>
        </row>
        <row r="3210">
          <cell r="A3210" t="str">
            <v>O&amp;M</v>
          </cell>
          <cell r="C3210">
            <v>23905</v>
          </cell>
          <cell r="D3210" t="str">
            <v>23905</v>
          </cell>
          <cell r="E3210" t="str">
            <v>TE - TELECOMM OFFSET</v>
          </cell>
          <cell r="H3210" t="str">
            <v>120</v>
          </cell>
          <cell r="I3210" t="str">
            <v>TT</v>
          </cell>
          <cell r="J3210">
            <v>-16147</v>
          </cell>
          <cell r="K3210">
            <v>-41</v>
          </cell>
        </row>
        <row r="3211">
          <cell r="A3211" t="str">
            <v>O&amp;M</v>
          </cell>
          <cell r="C3211">
            <v>23950</v>
          </cell>
          <cell r="D3211" t="str">
            <v>23950</v>
          </cell>
          <cell r="E3211" t="str">
            <v>G6 - BETG</v>
          </cell>
          <cell r="H3211" t="str">
            <v>120</v>
          </cell>
          <cell r="I3211" t="str">
            <v>IT</v>
          </cell>
          <cell r="J3211">
            <v>915</v>
          </cell>
          <cell r="K3211">
            <v>907.5</v>
          </cell>
          <cell r="M3211">
            <v>8841.2099999999991</v>
          </cell>
        </row>
        <row r="3212">
          <cell r="A3212" t="str">
            <v>O&amp;M</v>
          </cell>
          <cell r="C3212">
            <v>23950</v>
          </cell>
          <cell r="D3212" t="str">
            <v>23950</v>
          </cell>
          <cell r="E3212" t="str">
            <v>G6 - BETG</v>
          </cell>
          <cell r="H3212" t="str">
            <v>120</v>
          </cell>
          <cell r="I3212" t="str">
            <v>OT</v>
          </cell>
          <cell r="K3212">
            <v>182.31</v>
          </cell>
        </row>
        <row r="3213">
          <cell r="A3213" t="str">
            <v>O&amp;M</v>
          </cell>
          <cell r="C3213">
            <v>23955</v>
          </cell>
          <cell r="D3213" t="str">
            <v>23955</v>
          </cell>
          <cell r="E3213" t="str">
            <v>G7 - HEEC XXX</v>
          </cell>
          <cell r="H3213" t="str">
            <v>120</v>
          </cell>
          <cell r="I3213" t="str">
            <v>TT</v>
          </cell>
        </row>
        <row r="3214">
          <cell r="A3214" t="str">
            <v>O&amp;M</v>
          </cell>
          <cell r="C3214">
            <v>23970</v>
          </cell>
          <cell r="D3214" t="str">
            <v>23970</v>
          </cell>
          <cell r="E3214" t="str">
            <v>HC - HOLDING COMPANY</v>
          </cell>
          <cell r="H3214" t="str">
            <v>120</v>
          </cell>
          <cell r="I3214" t="str">
            <v>IT</v>
          </cell>
          <cell r="J3214">
            <v>-345.84</v>
          </cell>
          <cell r="M3214">
            <v>4550.92</v>
          </cell>
        </row>
        <row r="3215">
          <cell r="A3215" t="str">
            <v>O&amp;M</v>
          </cell>
          <cell r="C3215">
            <v>26005</v>
          </cell>
          <cell r="D3215" t="str">
            <v>26005</v>
          </cell>
          <cell r="E3215" t="str">
            <v>3G - STRATEGIC PLANNING</v>
          </cell>
          <cell r="H3215" t="str">
            <v>120</v>
          </cell>
          <cell r="I3215" t="str">
            <v>BT</v>
          </cell>
          <cell r="J3215">
            <v>0.81</v>
          </cell>
          <cell r="K3215">
            <v>0.34</v>
          </cell>
          <cell r="M3215">
            <v>1278301.02</v>
          </cell>
        </row>
        <row r="3216">
          <cell r="A3216" t="str">
            <v>O&amp;M</v>
          </cell>
          <cell r="C3216">
            <v>26005</v>
          </cell>
          <cell r="D3216" t="str">
            <v>26005</v>
          </cell>
          <cell r="E3216" t="str">
            <v>3G - STRATEGIC PLANNING</v>
          </cell>
          <cell r="H3216" t="str">
            <v>120</v>
          </cell>
          <cell r="I3216" t="str">
            <v>LT</v>
          </cell>
          <cell r="J3216">
            <v>1401.43</v>
          </cell>
          <cell r="K3216">
            <v>0.37</v>
          </cell>
        </row>
        <row r="3217">
          <cell r="A3217" t="str">
            <v>O&amp;M</v>
          </cell>
          <cell r="C3217">
            <v>26005</v>
          </cell>
          <cell r="D3217" t="str">
            <v>26005</v>
          </cell>
          <cell r="E3217" t="str">
            <v>3G - STRATEGIC PLANNING</v>
          </cell>
          <cell r="H3217" t="str">
            <v>120</v>
          </cell>
          <cell r="I3217" t="str">
            <v>OT</v>
          </cell>
          <cell r="J3217">
            <v>5.8</v>
          </cell>
          <cell r="M3217">
            <v>54644.480000000003</v>
          </cell>
        </row>
        <row r="3218">
          <cell r="A3218" t="str">
            <v>O&amp;M</v>
          </cell>
          <cell r="C3218">
            <v>26015</v>
          </cell>
          <cell r="D3218" t="str">
            <v>26015</v>
          </cell>
          <cell r="E3218" t="str">
            <v>3I - Secretary &amp; General Counsel</v>
          </cell>
          <cell r="H3218" t="str">
            <v>120</v>
          </cell>
          <cell r="I3218" t="str">
            <v>BT</v>
          </cell>
          <cell r="J3218">
            <v>8277.65</v>
          </cell>
          <cell r="M3218">
            <v>960605.14</v>
          </cell>
        </row>
        <row r="3219">
          <cell r="A3219" t="str">
            <v>O&amp;M</v>
          </cell>
          <cell r="C3219">
            <v>26015</v>
          </cell>
          <cell r="D3219" t="str">
            <v>26015</v>
          </cell>
          <cell r="E3219" t="str">
            <v>3I - Secretary &amp; General Counsel</v>
          </cell>
          <cell r="H3219" t="str">
            <v>120</v>
          </cell>
          <cell r="I3219" t="str">
            <v>IT</v>
          </cell>
          <cell r="J3219">
            <v>9523.1200000000008</v>
          </cell>
          <cell r="K3219">
            <v>0.88</v>
          </cell>
        </row>
        <row r="3220">
          <cell r="A3220" t="str">
            <v>O&amp;M</v>
          </cell>
          <cell r="C3220">
            <v>26015</v>
          </cell>
          <cell r="D3220" t="str">
            <v>26015</v>
          </cell>
          <cell r="E3220" t="str">
            <v>3I - Secretary &amp; General Counsel</v>
          </cell>
          <cell r="H3220" t="str">
            <v>120</v>
          </cell>
          <cell r="I3220" t="str">
            <v>LT</v>
          </cell>
          <cell r="J3220">
            <v>23650.68</v>
          </cell>
        </row>
        <row r="3221">
          <cell r="A3221" t="str">
            <v>O&amp;M</v>
          </cell>
          <cell r="C3221">
            <v>26015</v>
          </cell>
          <cell r="D3221" t="str">
            <v>26015</v>
          </cell>
          <cell r="E3221" t="str">
            <v>3I - Secretary &amp; General Counsel</v>
          </cell>
          <cell r="H3221" t="str">
            <v>120</v>
          </cell>
          <cell r="I3221" t="str">
            <v>OT</v>
          </cell>
          <cell r="J3221">
            <v>3195.52</v>
          </cell>
          <cell r="K3221">
            <v>1211.54</v>
          </cell>
          <cell r="L3221">
            <v>3306.03</v>
          </cell>
        </row>
        <row r="3222">
          <cell r="A3222" t="str">
            <v>O&amp;M</v>
          </cell>
          <cell r="C3222">
            <v>26020</v>
          </cell>
          <cell r="D3222" t="str">
            <v>26020</v>
          </cell>
          <cell r="E3222" t="str">
            <v>J2 - ENVIRONMENTAL AFFAIRS</v>
          </cell>
          <cell r="H3222" t="str">
            <v>120</v>
          </cell>
          <cell r="I3222" t="str">
            <v>BT</v>
          </cell>
          <cell r="J3222">
            <v>757.99</v>
          </cell>
          <cell r="K3222">
            <v>0.6</v>
          </cell>
          <cell r="M3222">
            <v>204643.8</v>
          </cell>
        </row>
        <row r="3223">
          <cell r="A3223" t="str">
            <v>O&amp;M</v>
          </cell>
          <cell r="C3223">
            <v>26020</v>
          </cell>
          <cell r="D3223" t="str">
            <v>26020</v>
          </cell>
          <cell r="E3223" t="str">
            <v>J2 - ENVIRONMENTAL AFFAIRS</v>
          </cell>
          <cell r="H3223" t="str">
            <v>120</v>
          </cell>
          <cell r="I3223" t="str">
            <v>IT</v>
          </cell>
          <cell r="J3223">
            <v>1755.14</v>
          </cell>
          <cell r="K3223">
            <v>-137.13999999999999</v>
          </cell>
        </row>
        <row r="3224">
          <cell r="A3224" t="str">
            <v>O&amp;M</v>
          </cell>
          <cell r="C3224">
            <v>26020</v>
          </cell>
          <cell r="D3224" t="str">
            <v>26020</v>
          </cell>
          <cell r="E3224" t="str">
            <v>J2 - ENVIRONMENTAL AFFAIRS</v>
          </cell>
          <cell r="H3224" t="str">
            <v>120</v>
          </cell>
          <cell r="I3224" t="str">
            <v>LT</v>
          </cell>
          <cell r="J3224">
            <v>2105.83</v>
          </cell>
          <cell r="K3224">
            <v>0.36</v>
          </cell>
        </row>
        <row r="3225">
          <cell r="A3225" t="str">
            <v>O&amp;M</v>
          </cell>
          <cell r="C3225">
            <v>26020</v>
          </cell>
          <cell r="D3225" t="str">
            <v>26020</v>
          </cell>
          <cell r="E3225" t="str">
            <v>J2 - ENVIRONMENTAL AFFAIRS</v>
          </cell>
          <cell r="H3225" t="str">
            <v>120</v>
          </cell>
          <cell r="I3225" t="str">
            <v>MT</v>
          </cell>
          <cell r="J3225">
            <v>669.69</v>
          </cell>
          <cell r="K3225">
            <v>66.17</v>
          </cell>
        </row>
        <row r="3226">
          <cell r="A3226" t="str">
            <v>O&amp;M</v>
          </cell>
          <cell r="C3226">
            <v>26020</v>
          </cell>
          <cell r="D3226" t="str">
            <v>26020</v>
          </cell>
          <cell r="E3226" t="str">
            <v>J2 - ENVIRONMENTAL AFFAIRS</v>
          </cell>
          <cell r="H3226" t="str">
            <v>120</v>
          </cell>
          <cell r="I3226" t="str">
            <v>OT</v>
          </cell>
          <cell r="J3226">
            <v>-1540.71</v>
          </cell>
          <cell r="K3226">
            <v>72.17</v>
          </cell>
          <cell r="M3226">
            <v>-148044.41</v>
          </cell>
        </row>
        <row r="3227">
          <cell r="A3227" t="str">
            <v>O&amp;M</v>
          </cell>
          <cell r="C3227">
            <v>26020</v>
          </cell>
          <cell r="D3227" t="str">
            <v>26020</v>
          </cell>
          <cell r="E3227" t="str">
            <v>J2 - ENVIRONMENTAL AFFAIRS</v>
          </cell>
          <cell r="H3227" t="str">
            <v>120</v>
          </cell>
          <cell r="I3227" t="str">
            <v>TT</v>
          </cell>
          <cell r="J3227">
            <v>208</v>
          </cell>
        </row>
        <row r="3228">
          <cell r="A3228" t="str">
            <v>O&amp;M</v>
          </cell>
          <cell r="B3228" t="str">
            <v>Morrison, Richard J,Rabadjija, Neven</v>
          </cell>
          <cell r="C3228">
            <v>26025</v>
          </cell>
          <cell r="D3228" t="str">
            <v>26025</v>
          </cell>
          <cell r="E3228" t="str">
            <v>Corporate Litigation</v>
          </cell>
          <cell r="F3228" t="str">
            <v>Strategy &amp; Law</v>
          </cell>
          <cell r="G3228" t="str">
            <v>Corporate Litigation</v>
          </cell>
          <cell r="H3228" t="str">
            <v>120</v>
          </cell>
          <cell r="I3228" t="str">
            <v>BT</v>
          </cell>
          <cell r="J3228">
            <v>237825.18</v>
          </cell>
          <cell r="K3228">
            <v>99684.33</v>
          </cell>
          <cell r="L3228">
            <v>12199.3</v>
          </cell>
        </row>
        <row r="3229">
          <cell r="A3229" t="str">
            <v>O&amp;M</v>
          </cell>
          <cell r="B3229" t="str">
            <v>Morrison, Richard J,Rabadjija, Neven</v>
          </cell>
          <cell r="C3229">
            <v>26025</v>
          </cell>
          <cell r="D3229" t="str">
            <v>26025</v>
          </cell>
          <cell r="E3229" t="str">
            <v>Corporate Litigation</v>
          </cell>
          <cell r="F3229" t="str">
            <v>Strategy &amp; Law</v>
          </cell>
          <cell r="G3229" t="str">
            <v>Corporate Litigation</v>
          </cell>
          <cell r="H3229" t="str">
            <v>120</v>
          </cell>
          <cell r="I3229" t="str">
            <v>IT</v>
          </cell>
          <cell r="J3229">
            <v>4139616.44</v>
          </cell>
          <cell r="K3229">
            <v>-294612.09999999998</v>
          </cell>
          <cell r="L3229">
            <v>5686.28</v>
          </cell>
        </row>
        <row r="3230">
          <cell r="A3230" t="str">
            <v>O&amp;M</v>
          </cell>
          <cell r="B3230" t="str">
            <v>Morrison, Richard J,Rabadjija, Neven</v>
          </cell>
          <cell r="C3230">
            <v>26025</v>
          </cell>
          <cell r="D3230" t="str">
            <v>26025</v>
          </cell>
          <cell r="E3230" t="str">
            <v>Corporate Litigation</v>
          </cell>
          <cell r="F3230" t="str">
            <v>Strategy &amp; Law</v>
          </cell>
          <cell r="G3230" t="str">
            <v>Corporate Litigation</v>
          </cell>
          <cell r="H3230" t="str">
            <v>120</v>
          </cell>
          <cell r="I3230" t="str">
            <v>LT</v>
          </cell>
          <cell r="J3230">
            <v>705329.64</v>
          </cell>
          <cell r="K3230">
            <v>301398.19</v>
          </cell>
          <cell r="L3230">
            <v>48445.21</v>
          </cell>
        </row>
        <row r="3231">
          <cell r="A3231" t="str">
            <v>O&amp;M</v>
          </cell>
          <cell r="B3231" t="str">
            <v>Morrison, Richard J,Rabadjija, Neven</v>
          </cell>
          <cell r="C3231">
            <v>26025</v>
          </cell>
          <cell r="D3231" t="str">
            <v>26025</v>
          </cell>
          <cell r="E3231" t="str">
            <v>Corporate Litigation</v>
          </cell>
          <cell r="F3231" t="str">
            <v>Strategy &amp; Law</v>
          </cell>
          <cell r="G3231" t="str">
            <v>Corporate Litigation</v>
          </cell>
          <cell r="H3231" t="str">
            <v>120</v>
          </cell>
          <cell r="I3231" t="str">
            <v>MT</v>
          </cell>
          <cell r="J3231">
            <v>5304.24</v>
          </cell>
          <cell r="K3231">
            <v>6946.79</v>
          </cell>
          <cell r="L3231">
            <v>569.1</v>
          </cell>
          <cell r="M3231">
            <v>4400.68</v>
          </cell>
        </row>
        <row r="3232">
          <cell r="A3232" t="str">
            <v>O&amp;M</v>
          </cell>
          <cell r="B3232" t="str">
            <v>Morrison, Richard J,Rabadjija, Neven</v>
          </cell>
          <cell r="C3232">
            <v>26025</v>
          </cell>
          <cell r="D3232" t="str">
            <v>26025</v>
          </cell>
          <cell r="E3232" t="str">
            <v>Corporate Litigation</v>
          </cell>
          <cell r="F3232" t="str">
            <v>Strategy &amp; Law</v>
          </cell>
          <cell r="G3232" t="str">
            <v>Corporate Litigation</v>
          </cell>
          <cell r="H3232" t="str">
            <v>120</v>
          </cell>
          <cell r="I3232" t="str">
            <v>OT</v>
          </cell>
          <cell r="J3232">
            <v>-82924.600000000006</v>
          </cell>
          <cell r="K3232">
            <v>180023.15</v>
          </cell>
          <cell r="L3232">
            <v>129681.77</v>
          </cell>
        </row>
        <row r="3233">
          <cell r="A3233" t="str">
            <v>O&amp;M</v>
          </cell>
          <cell r="B3233" t="str">
            <v>Morrison, Richard J,Rabadjija, Neven</v>
          </cell>
          <cell r="C3233">
            <v>26025</v>
          </cell>
          <cell r="D3233" t="str">
            <v>26025</v>
          </cell>
          <cell r="E3233" t="str">
            <v>Corporate Litigation</v>
          </cell>
          <cell r="F3233" t="str">
            <v>Strategy &amp; Law</v>
          </cell>
          <cell r="G3233" t="str">
            <v>Corporate Litigation</v>
          </cell>
          <cell r="H3233" t="str">
            <v>120</v>
          </cell>
          <cell r="I3233" t="str">
            <v>TT</v>
          </cell>
          <cell r="J3233">
            <v>318.05</v>
          </cell>
          <cell r="K3233">
            <v>262.18</v>
          </cell>
        </row>
        <row r="3234">
          <cell r="A3234" t="str">
            <v>O&amp;M</v>
          </cell>
          <cell r="B3234" t="str">
            <v>Horan, Douglas S</v>
          </cell>
          <cell r="C3234">
            <v>26030</v>
          </cell>
          <cell r="D3234" t="str">
            <v>26030</v>
          </cell>
          <cell r="E3234" t="str">
            <v>B1 - Strategy, Law &amp; Policy Senior Vice President</v>
          </cell>
          <cell r="F3234" t="str">
            <v>Strategy &amp; Law</v>
          </cell>
          <cell r="G3234" t="str">
            <v>Strategy, Law &amp; Policy Senior Vice President</v>
          </cell>
          <cell r="H3234" t="str">
            <v>120</v>
          </cell>
          <cell r="I3234" t="str">
            <v>BT</v>
          </cell>
          <cell r="J3234">
            <v>99901.15</v>
          </cell>
          <cell r="K3234">
            <v>43969.21</v>
          </cell>
        </row>
        <row r="3235">
          <cell r="A3235" t="str">
            <v>O&amp;M</v>
          </cell>
          <cell r="B3235" t="str">
            <v>Horan, Douglas S</v>
          </cell>
          <cell r="C3235">
            <v>26030</v>
          </cell>
          <cell r="D3235" t="str">
            <v>26030</v>
          </cell>
          <cell r="E3235" t="str">
            <v>B1 - Strategy, Law &amp; Policy Senior Vice President</v>
          </cell>
          <cell r="F3235" t="str">
            <v>Strategy &amp; Law</v>
          </cell>
          <cell r="G3235" t="str">
            <v>Strategy, Law &amp; Policy Senior Vice President</v>
          </cell>
          <cell r="H3235" t="str">
            <v>120</v>
          </cell>
          <cell r="I3235" t="str">
            <v>IT</v>
          </cell>
          <cell r="J3235">
            <v>12277.37</v>
          </cell>
          <cell r="K3235">
            <v>3333.88</v>
          </cell>
        </row>
        <row r="3236">
          <cell r="A3236" t="str">
            <v>O&amp;M</v>
          </cell>
          <cell r="B3236" t="str">
            <v>Horan, Douglas S</v>
          </cell>
          <cell r="C3236">
            <v>26030</v>
          </cell>
          <cell r="D3236" t="str">
            <v>26030</v>
          </cell>
          <cell r="E3236" t="str">
            <v>B1 - Strategy, Law &amp; Policy Senior Vice President</v>
          </cell>
          <cell r="F3236" t="str">
            <v>Strategy &amp; Law</v>
          </cell>
          <cell r="G3236" t="str">
            <v>Strategy, Law &amp; Policy Senior Vice President</v>
          </cell>
          <cell r="H3236" t="str">
            <v>120</v>
          </cell>
          <cell r="I3236" t="str">
            <v>LT</v>
          </cell>
          <cell r="J3236">
            <v>1089625.75</v>
          </cell>
          <cell r="K3236">
            <v>135173.5</v>
          </cell>
          <cell r="M3236">
            <v>3182.23</v>
          </cell>
        </row>
        <row r="3237">
          <cell r="A3237" t="str">
            <v>O&amp;M</v>
          </cell>
          <cell r="B3237" t="str">
            <v>Horan, Douglas S</v>
          </cell>
          <cell r="C3237">
            <v>26030</v>
          </cell>
          <cell r="D3237" t="str">
            <v>26030</v>
          </cell>
          <cell r="E3237" t="str">
            <v>B1 - Strategy, Law &amp; Policy Senior Vice President</v>
          </cell>
          <cell r="F3237" t="str">
            <v>Strategy &amp; Law</v>
          </cell>
          <cell r="G3237" t="str">
            <v>Strategy, Law &amp; Policy Senior Vice President</v>
          </cell>
          <cell r="H3237" t="str">
            <v>120</v>
          </cell>
          <cell r="I3237" t="str">
            <v>OT</v>
          </cell>
          <cell r="J3237">
            <v>14297.98</v>
          </cell>
          <cell r="K3237">
            <v>2398.7199999999998</v>
          </cell>
          <cell r="L3237">
            <v>2104.1799999999998</v>
          </cell>
          <cell r="M3237">
            <v>251.12</v>
          </cell>
        </row>
        <row r="3238">
          <cell r="A3238" t="str">
            <v>O&amp;M</v>
          </cell>
          <cell r="B3238" t="str">
            <v>Horan, Douglas S</v>
          </cell>
          <cell r="C3238">
            <v>26030</v>
          </cell>
          <cell r="D3238" t="str">
            <v>26030</v>
          </cell>
          <cell r="E3238" t="str">
            <v>B1 - Strategy, Law &amp; Policy Senior Vice President</v>
          </cell>
          <cell r="F3238" t="str">
            <v>Strategy &amp; Law</v>
          </cell>
          <cell r="G3238" t="str">
            <v>Strategy, Law &amp; Policy Senior Vice President</v>
          </cell>
          <cell r="H3238" t="str">
            <v>120</v>
          </cell>
          <cell r="I3238" t="str">
            <v>TT</v>
          </cell>
          <cell r="J3238">
            <v>1658.97</v>
          </cell>
          <cell r="K3238">
            <v>166.67</v>
          </cell>
        </row>
        <row r="3239">
          <cell r="A3239" t="str">
            <v>O&amp;M</v>
          </cell>
          <cell r="B3239" t="str">
            <v>Angley, Ellen K</v>
          </cell>
          <cell r="C3239">
            <v>26035</v>
          </cell>
          <cell r="D3239" t="str">
            <v>26035</v>
          </cell>
          <cell r="E3239" t="str">
            <v>Energy Supply and Transmission</v>
          </cell>
          <cell r="F3239" t="str">
            <v>Strategy &amp; Law</v>
          </cell>
          <cell r="G3239" t="str">
            <v>Energy Supply and Transmission</v>
          </cell>
          <cell r="H3239" t="str">
            <v>120</v>
          </cell>
          <cell r="I3239" t="str">
            <v>BT</v>
          </cell>
          <cell r="J3239">
            <v>78831.08</v>
          </cell>
          <cell r="K3239">
            <v>29675.3</v>
          </cell>
          <cell r="L3239">
            <v>26449.53</v>
          </cell>
        </row>
        <row r="3240">
          <cell r="A3240" t="str">
            <v>O&amp;M</v>
          </cell>
          <cell r="B3240" t="str">
            <v>Angley, Ellen K</v>
          </cell>
          <cell r="C3240">
            <v>26035</v>
          </cell>
          <cell r="D3240" t="str">
            <v>26035</v>
          </cell>
          <cell r="E3240" t="str">
            <v>Energy Supply and Transmission</v>
          </cell>
          <cell r="F3240" t="str">
            <v>Strategy &amp; Law</v>
          </cell>
          <cell r="G3240" t="str">
            <v>Energy Supply and Transmission</v>
          </cell>
          <cell r="H3240" t="str">
            <v>120</v>
          </cell>
          <cell r="I3240" t="str">
            <v>IT</v>
          </cell>
          <cell r="J3240">
            <v>748613.38</v>
          </cell>
          <cell r="K3240">
            <v>641256.07999999996</v>
          </cell>
          <cell r="L3240">
            <v>82147.16</v>
          </cell>
        </row>
        <row r="3241">
          <cell r="A3241" t="str">
            <v>O&amp;M</v>
          </cell>
          <cell r="B3241" t="str">
            <v>Angley, Ellen K</v>
          </cell>
          <cell r="C3241">
            <v>26035</v>
          </cell>
          <cell r="D3241" t="str">
            <v>26035</v>
          </cell>
          <cell r="E3241" t="str">
            <v>Energy Supply and Transmission</v>
          </cell>
          <cell r="F3241" t="str">
            <v>Strategy &amp; Law</v>
          </cell>
          <cell r="G3241" t="str">
            <v>Energy Supply and Transmission</v>
          </cell>
          <cell r="H3241" t="str">
            <v>120</v>
          </cell>
          <cell r="I3241" t="str">
            <v>LT</v>
          </cell>
          <cell r="J3241">
            <v>256429.23</v>
          </cell>
          <cell r="K3241">
            <v>93128.19</v>
          </cell>
          <cell r="L3241">
            <v>82766.320000000007</v>
          </cell>
        </row>
        <row r="3242">
          <cell r="A3242" t="str">
            <v>O&amp;M</v>
          </cell>
          <cell r="B3242" t="str">
            <v>Angley, Ellen K</v>
          </cell>
          <cell r="C3242">
            <v>26035</v>
          </cell>
          <cell r="D3242" t="str">
            <v>26035</v>
          </cell>
          <cell r="E3242" t="str">
            <v>Energy Supply and Transmission</v>
          </cell>
          <cell r="F3242" t="str">
            <v>Strategy &amp; Law</v>
          </cell>
          <cell r="G3242" t="str">
            <v>Energy Supply and Transmission</v>
          </cell>
          <cell r="H3242" t="str">
            <v>120</v>
          </cell>
          <cell r="I3242" t="str">
            <v>MT</v>
          </cell>
          <cell r="J3242">
            <v>8.41</v>
          </cell>
        </row>
        <row r="3243">
          <cell r="A3243" t="str">
            <v>O&amp;M</v>
          </cell>
          <cell r="B3243" t="str">
            <v>Angley, Ellen K</v>
          </cell>
          <cell r="C3243">
            <v>26035</v>
          </cell>
          <cell r="D3243" t="str">
            <v>26035</v>
          </cell>
          <cell r="E3243" t="str">
            <v>Energy Supply and Transmission</v>
          </cell>
          <cell r="F3243" t="str">
            <v>Strategy &amp; Law</v>
          </cell>
          <cell r="G3243" t="str">
            <v>Energy Supply and Transmission</v>
          </cell>
          <cell r="H3243" t="str">
            <v>120</v>
          </cell>
          <cell r="I3243" t="str">
            <v>OT</v>
          </cell>
          <cell r="J3243">
            <v>32352.19</v>
          </cell>
          <cell r="K3243">
            <v>31463.17</v>
          </cell>
          <cell r="L3243">
            <v>9282.4500000000007</v>
          </cell>
        </row>
        <row r="3244">
          <cell r="A3244" t="str">
            <v>O&amp;M</v>
          </cell>
          <cell r="B3244" t="str">
            <v>Angley, Ellen K</v>
          </cell>
          <cell r="C3244">
            <v>26040</v>
          </cell>
          <cell r="D3244" t="str">
            <v>26040</v>
          </cell>
          <cell r="E3244" t="str">
            <v>Gas Supply Planning and Procurement</v>
          </cell>
          <cell r="F3244" t="str">
            <v>Strategy &amp; Law</v>
          </cell>
          <cell r="G3244" t="str">
            <v>Gas Supply Planning and Procurement</v>
          </cell>
          <cell r="H3244" t="str">
            <v>120</v>
          </cell>
          <cell r="I3244" t="str">
            <v>BT</v>
          </cell>
          <cell r="J3244">
            <v>24982.95</v>
          </cell>
          <cell r="K3244">
            <v>17520.45</v>
          </cell>
        </row>
        <row r="3245">
          <cell r="A3245" t="str">
            <v>O&amp;M</v>
          </cell>
          <cell r="B3245" t="str">
            <v>Angley, Ellen K</v>
          </cell>
          <cell r="C3245">
            <v>26040</v>
          </cell>
          <cell r="D3245" t="str">
            <v>26040</v>
          </cell>
          <cell r="E3245" t="str">
            <v>Electric and Gas Forcasting</v>
          </cell>
          <cell r="F3245" t="str">
            <v>Strategy &amp; Law</v>
          </cell>
          <cell r="G3245" t="str">
            <v>Gas Supply Planning and Procurement</v>
          </cell>
          <cell r="H3245" t="str">
            <v>120</v>
          </cell>
          <cell r="I3245" t="str">
            <v>IT</v>
          </cell>
        </row>
        <row r="3246">
          <cell r="A3246" t="str">
            <v>O&amp;M</v>
          </cell>
          <cell r="B3246" t="str">
            <v>Angley, Ellen K</v>
          </cell>
          <cell r="C3246">
            <v>26040</v>
          </cell>
          <cell r="D3246" t="str">
            <v>26040</v>
          </cell>
          <cell r="E3246" t="str">
            <v>Gas Supply Planning and Procurement</v>
          </cell>
          <cell r="F3246" t="str">
            <v>Strategy &amp; Law</v>
          </cell>
          <cell r="G3246" t="str">
            <v>Gas Supply Planning and Procurement</v>
          </cell>
          <cell r="H3246" t="str">
            <v>120</v>
          </cell>
          <cell r="I3246" t="str">
            <v>IT</v>
          </cell>
          <cell r="J3246">
            <v>6071</v>
          </cell>
          <cell r="K3246">
            <v>2100.0100000000002</v>
          </cell>
          <cell r="M3246">
            <v>211048.28</v>
          </cell>
        </row>
        <row r="3247">
          <cell r="A3247" t="str">
            <v>O&amp;M</v>
          </cell>
          <cell r="B3247" t="str">
            <v>Angley, Ellen K</v>
          </cell>
          <cell r="C3247">
            <v>26040</v>
          </cell>
          <cell r="D3247" t="str">
            <v>26040</v>
          </cell>
          <cell r="E3247" t="str">
            <v>Gas Supply Planning and Procurement</v>
          </cell>
          <cell r="F3247" t="str">
            <v>Strategy &amp; Law</v>
          </cell>
          <cell r="G3247" t="str">
            <v>Gas Supply Planning and Procurement</v>
          </cell>
          <cell r="H3247" t="str">
            <v>120</v>
          </cell>
          <cell r="I3247" t="str">
            <v>LT</v>
          </cell>
          <cell r="J3247">
            <v>71655.539999999994</v>
          </cell>
          <cell r="K3247">
            <v>50059.75</v>
          </cell>
          <cell r="M3247">
            <v>134.13999999999999</v>
          </cell>
        </row>
        <row r="3248">
          <cell r="A3248" t="str">
            <v>O&amp;M</v>
          </cell>
          <cell r="B3248" t="str">
            <v>Angley, Ellen K</v>
          </cell>
          <cell r="C3248">
            <v>26040</v>
          </cell>
          <cell r="D3248" t="str">
            <v>26040</v>
          </cell>
          <cell r="E3248" t="str">
            <v>Electric and Gas Forcasting</v>
          </cell>
          <cell r="F3248" t="str">
            <v>Strategy &amp; Law</v>
          </cell>
          <cell r="G3248" t="str">
            <v>Gas Supply Planning and Procurement</v>
          </cell>
          <cell r="H3248" t="str">
            <v>120</v>
          </cell>
          <cell r="I3248" t="str">
            <v>OT</v>
          </cell>
          <cell r="M3248">
            <v>31101.52</v>
          </cell>
        </row>
        <row r="3249">
          <cell r="A3249" t="str">
            <v>O&amp;M</v>
          </cell>
          <cell r="B3249" t="str">
            <v>Angley, Ellen K</v>
          </cell>
          <cell r="C3249">
            <v>26040</v>
          </cell>
          <cell r="D3249" t="str">
            <v>26040</v>
          </cell>
          <cell r="E3249" t="str">
            <v>Gas Supply Planning and Procurement</v>
          </cell>
          <cell r="F3249" t="str">
            <v>Strategy &amp; Law</v>
          </cell>
          <cell r="G3249" t="str">
            <v>Gas Supply Planning and Procurement</v>
          </cell>
          <cell r="H3249" t="str">
            <v>120</v>
          </cell>
          <cell r="I3249" t="str">
            <v>OT</v>
          </cell>
          <cell r="L3249">
            <v>3020.26</v>
          </cell>
        </row>
        <row r="3250">
          <cell r="A3250" t="str">
            <v>O&amp;M</v>
          </cell>
          <cell r="B3250" t="str">
            <v>Angley, Ellen K</v>
          </cell>
          <cell r="C3250">
            <v>26045</v>
          </cell>
          <cell r="D3250" t="str">
            <v>26045</v>
          </cell>
          <cell r="E3250" t="str">
            <v>Electric Energy Supply</v>
          </cell>
          <cell r="F3250" t="str">
            <v>Strategy &amp; Law</v>
          </cell>
          <cell r="G3250" t="str">
            <v>Electric Energy Supply</v>
          </cell>
          <cell r="H3250" t="str">
            <v>120</v>
          </cell>
          <cell r="I3250" t="str">
            <v>BT</v>
          </cell>
          <cell r="J3250">
            <v>49576.160000000003</v>
          </cell>
          <cell r="K3250">
            <v>38547.440000000002</v>
          </cell>
        </row>
        <row r="3251">
          <cell r="A3251" t="str">
            <v>O&amp;M</v>
          </cell>
          <cell r="B3251" t="str">
            <v>Angley, Ellen K</v>
          </cell>
          <cell r="C3251">
            <v>26045</v>
          </cell>
          <cell r="D3251" t="str">
            <v>26045</v>
          </cell>
          <cell r="E3251" t="str">
            <v>Electric and Gas Energy Supply</v>
          </cell>
          <cell r="F3251" t="str">
            <v>Strategy &amp; Law</v>
          </cell>
          <cell r="G3251" t="str">
            <v>Electric Energy Supply</v>
          </cell>
          <cell r="H3251" t="str">
            <v>120</v>
          </cell>
          <cell r="I3251" t="str">
            <v>IT</v>
          </cell>
          <cell r="M3251">
            <v>99606.21</v>
          </cell>
        </row>
        <row r="3252">
          <cell r="A3252" t="str">
            <v>O&amp;M</v>
          </cell>
          <cell r="B3252" t="str">
            <v>Angley, Ellen K</v>
          </cell>
          <cell r="C3252">
            <v>26045</v>
          </cell>
          <cell r="D3252" t="str">
            <v>26045</v>
          </cell>
          <cell r="E3252" t="str">
            <v>Electric Energy Supply</v>
          </cell>
          <cell r="F3252" t="str">
            <v>Strategy &amp; Law</v>
          </cell>
          <cell r="G3252" t="str">
            <v>Electric Energy Supply</v>
          </cell>
          <cell r="H3252" t="str">
            <v>120</v>
          </cell>
          <cell r="I3252" t="str">
            <v>IT</v>
          </cell>
          <cell r="J3252">
            <v>77163.8</v>
          </cell>
          <cell r="K3252">
            <v>-1601.55</v>
          </cell>
          <cell r="L3252">
            <v>2860.85</v>
          </cell>
          <cell r="M3252">
            <v>337847.81</v>
          </cell>
        </row>
        <row r="3253">
          <cell r="A3253" t="str">
            <v>O&amp;M</v>
          </cell>
          <cell r="B3253" t="str">
            <v>Angley, Ellen K</v>
          </cell>
          <cell r="C3253">
            <v>26045</v>
          </cell>
          <cell r="D3253" t="str">
            <v>26045</v>
          </cell>
          <cell r="E3253" t="str">
            <v>Electric Energy Supply</v>
          </cell>
          <cell r="F3253" t="str">
            <v>Strategy &amp; Law</v>
          </cell>
          <cell r="G3253" t="str">
            <v>Electric Energy Supply</v>
          </cell>
          <cell r="H3253" t="str">
            <v>120</v>
          </cell>
          <cell r="I3253" t="str">
            <v>LT</v>
          </cell>
          <cell r="J3253">
            <v>155540.04</v>
          </cell>
          <cell r="K3253">
            <v>72554.38</v>
          </cell>
          <cell r="M3253">
            <v>305.39</v>
          </cell>
        </row>
        <row r="3254">
          <cell r="A3254" t="str">
            <v>O&amp;M</v>
          </cell>
          <cell r="B3254" t="str">
            <v>Angley, Ellen K</v>
          </cell>
          <cell r="C3254">
            <v>26045</v>
          </cell>
          <cell r="D3254" t="str">
            <v>26045</v>
          </cell>
          <cell r="E3254" t="str">
            <v>Electric and Gas Energy Supply</v>
          </cell>
          <cell r="F3254" t="str">
            <v>Strategy &amp; Law</v>
          </cell>
          <cell r="G3254" t="str">
            <v>Electric Energy Supply</v>
          </cell>
          <cell r="H3254" t="str">
            <v>120</v>
          </cell>
          <cell r="I3254" t="str">
            <v>OT</v>
          </cell>
          <cell r="M3254">
            <v>5667.6</v>
          </cell>
        </row>
        <row r="3255">
          <cell r="A3255" t="str">
            <v>O&amp;M</v>
          </cell>
          <cell r="B3255" t="str">
            <v>Angley, Ellen K</v>
          </cell>
          <cell r="C3255">
            <v>26045</v>
          </cell>
          <cell r="D3255" t="str">
            <v>26045</v>
          </cell>
          <cell r="E3255" t="str">
            <v>Electric Energy Supply</v>
          </cell>
          <cell r="F3255" t="str">
            <v>Strategy &amp; Law</v>
          </cell>
          <cell r="G3255" t="str">
            <v>Electric Energy Supply</v>
          </cell>
          <cell r="H3255" t="str">
            <v>120</v>
          </cell>
          <cell r="I3255" t="str">
            <v>OT</v>
          </cell>
          <cell r="J3255">
            <v>2442.63</v>
          </cell>
          <cell r="K3255">
            <v>6996.3</v>
          </cell>
          <cell r="L3255">
            <v>5274.21</v>
          </cell>
          <cell r="M3255">
            <v>124471.74</v>
          </cell>
        </row>
        <row r="3256">
          <cell r="A3256" t="str">
            <v>O&amp;M</v>
          </cell>
          <cell r="B3256" t="str">
            <v>Angley, Ellen K</v>
          </cell>
          <cell r="C3256">
            <v>26050</v>
          </cell>
          <cell r="D3256" t="str">
            <v>26050</v>
          </cell>
          <cell r="E3256" t="str">
            <v>Transmission and Power Supply</v>
          </cell>
          <cell r="F3256" t="str">
            <v>Strategy &amp; Law</v>
          </cell>
          <cell r="G3256" t="str">
            <v>Transmission and Power Supply</v>
          </cell>
          <cell r="H3256" t="str">
            <v>120</v>
          </cell>
          <cell r="I3256" t="str">
            <v>BT</v>
          </cell>
          <cell r="J3256">
            <v>143081.51999999999</v>
          </cell>
          <cell r="K3256">
            <v>81459.59</v>
          </cell>
          <cell r="L3256">
            <v>188.97</v>
          </cell>
        </row>
        <row r="3257">
          <cell r="A3257" t="str">
            <v>O&amp;M</v>
          </cell>
          <cell r="B3257" t="str">
            <v>Angley, Ellen K</v>
          </cell>
          <cell r="C3257">
            <v>26050</v>
          </cell>
          <cell r="D3257" t="str">
            <v>26050</v>
          </cell>
          <cell r="E3257" t="str">
            <v>Transmission and Power Supply</v>
          </cell>
          <cell r="F3257" t="str">
            <v>Strategy &amp; Law</v>
          </cell>
          <cell r="G3257" t="str">
            <v>Transmission and Power Supply</v>
          </cell>
          <cell r="H3257" t="str">
            <v>120</v>
          </cell>
          <cell r="I3257" t="str">
            <v>IT</v>
          </cell>
          <cell r="J3257">
            <v>1256306.1200000001</v>
          </cell>
          <cell r="K3257">
            <v>3609188.88</v>
          </cell>
          <cell r="L3257">
            <v>624029.03</v>
          </cell>
          <cell r="M3257">
            <v>151.21</v>
          </cell>
        </row>
        <row r="3258">
          <cell r="A3258" t="str">
            <v>O&amp;M</v>
          </cell>
          <cell r="B3258" t="str">
            <v>Angley, Ellen K</v>
          </cell>
          <cell r="C3258">
            <v>26050</v>
          </cell>
          <cell r="D3258" t="str">
            <v>26050</v>
          </cell>
          <cell r="E3258" t="str">
            <v>Transmission Business Strategy</v>
          </cell>
          <cell r="F3258" t="str">
            <v>Strategy &amp; Law</v>
          </cell>
          <cell r="G3258" t="str">
            <v>Transmission and Power Supply</v>
          </cell>
          <cell r="H3258" t="str">
            <v>120</v>
          </cell>
          <cell r="I3258" t="str">
            <v>IT</v>
          </cell>
          <cell r="M3258">
            <v>15735.01</v>
          </cell>
        </row>
        <row r="3259">
          <cell r="A3259" t="str">
            <v>O&amp;M</v>
          </cell>
          <cell r="B3259" t="str">
            <v>Angley, Ellen K</v>
          </cell>
          <cell r="C3259">
            <v>26050</v>
          </cell>
          <cell r="D3259" t="str">
            <v>26050</v>
          </cell>
          <cell r="E3259" t="str">
            <v>Transmission and Power Supply</v>
          </cell>
          <cell r="F3259" t="str">
            <v>Strategy &amp; Law</v>
          </cell>
          <cell r="G3259" t="str">
            <v>Transmission and Power Supply</v>
          </cell>
          <cell r="H3259" t="str">
            <v>120</v>
          </cell>
          <cell r="I3259" t="str">
            <v>LT</v>
          </cell>
          <cell r="J3259">
            <v>435712.47</v>
          </cell>
          <cell r="K3259">
            <v>213230.95</v>
          </cell>
          <cell r="L3259">
            <v>539.88</v>
          </cell>
          <cell r="M3259">
            <v>335151.89</v>
          </cell>
        </row>
        <row r="3260">
          <cell r="A3260" t="str">
            <v>O&amp;M</v>
          </cell>
          <cell r="B3260" t="str">
            <v>Angley, Ellen K</v>
          </cell>
          <cell r="C3260">
            <v>26050</v>
          </cell>
          <cell r="D3260" t="str">
            <v>26050</v>
          </cell>
          <cell r="E3260" t="str">
            <v>Transmission and Power Supply</v>
          </cell>
          <cell r="F3260" t="str">
            <v>Strategy &amp; Law</v>
          </cell>
          <cell r="G3260" t="str">
            <v>Transmission and Power Supply</v>
          </cell>
          <cell r="H3260" t="str">
            <v>120</v>
          </cell>
          <cell r="I3260" t="str">
            <v>MT</v>
          </cell>
          <cell r="K3260">
            <v>60.51</v>
          </cell>
          <cell r="M3260">
            <v>1621.67</v>
          </cell>
        </row>
        <row r="3261">
          <cell r="A3261" t="str">
            <v>O&amp;M</v>
          </cell>
          <cell r="B3261" t="str">
            <v>Angley, Ellen K</v>
          </cell>
          <cell r="C3261">
            <v>26050</v>
          </cell>
          <cell r="D3261" t="str">
            <v>26050</v>
          </cell>
          <cell r="E3261" t="str">
            <v>Transmission and Power Supply</v>
          </cell>
          <cell r="F3261" t="str">
            <v>Strategy &amp; Law</v>
          </cell>
          <cell r="G3261" t="str">
            <v>Transmission and Power Supply</v>
          </cell>
          <cell r="H3261" t="str">
            <v>120</v>
          </cell>
          <cell r="I3261" t="str">
            <v>OT</v>
          </cell>
          <cell r="J3261">
            <v>-276666.40000000002</v>
          </cell>
          <cell r="K3261">
            <v>10223.34</v>
          </cell>
          <cell r="L3261">
            <v>7701.66</v>
          </cell>
        </row>
        <row r="3262">
          <cell r="A3262" t="str">
            <v>O&amp;M</v>
          </cell>
          <cell r="B3262" t="str">
            <v>Angley, Ellen K</v>
          </cell>
          <cell r="C3262">
            <v>26050</v>
          </cell>
          <cell r="D3262" t="str">
            <v>26050</v>
          </cell>
          <cell r="E3262" t="str">
            <v>Transmission Business Strategy</v>
          </cell>
          <cell r="F3262" t="str">
            <v>Strategy &amp; Law</v>
          </cell>
          <cell r="G3262" t="str">
            <v>Transmission and Power Supply</v>
          </cell>
          <cell r="H3262" t="str">
            <v>120</v>
          </cell>
          <cell r="I3262" t="str">
            <v>OT</v>
          </cell>
        </row>
        <row r="3263">
          <cell r="A3263" t="str">
            <v>O&amp;M</v>
          </cell>
          <cell r="B3263" t="str">
            <v>Angley, Ellen K</v>
          </cell>
          <cell r="C3263">
            <v>26055</v>
          </cell>
          <cell r="D3263" t="str">
            <v>26055</v>
          </cell>
          <cell r="E3263" t="str">
            <v>Load Forecasting and Estimation Services</v>
          </cell>
          <cell r="F3263" t="str">
            <v>Strategy &amp; Law</v>
          </cell>
          <cell r="G3263" t="str">
            <v>Load Forecasting and Estimation Services</v>
          </cell>
          <cell r="H3263" t="str">
            <v>120</v>
          </cell>
          <cell r="I3263" t="str">
            <v>BT</v>
          </cell>
          <cell r="J3263">
            <v>140873.01</v>
          </cell>
          <cell r="K3263">
            <v>71133.179999999993</v>
          </cell>
          <cell r="L3263">
            <v>372.32</v>
          </cell>
        </row>
        <row r="3264">
          <cell r="A3264" t="str">
            <v>O&amp;M</v>
          </cell>
          <cell r="B3264" t="str">
            <v>Angley, Ellen K</v>
          </cell>
          <cell r="C3264">
            <v>26055</v>
          </cell>
          <cell r="D3264" t="str">
            <v>26055</v>
          </cell>
          <cell r="E3264" t="str">
            <v>Electric and Gas Contract Administration</v>
          </cell>
          <cell r="F3264" t="str">
            <v>Strategy &amp; Law</v>
          </cell>
          <cell r="G3264" t="str">
            <v>Load Forecasting and Estimation Services</v>
          </cell>
          <cell r="H3264" t="str">
            <v>120</v>
          </cell>
          <cell r="I3264" t="str">
            <v>IT</v>
          </cell>
          <cell r="M3264">
            <v>6341.33</v>
          </cell>
        </row>
        <row r="3265">
          <cell r="A3265" t="str">
            <v>O&amp;M</v>
          </cell>
          <cell r="B3265" t="str">
            <v>Angley, Ellen K</v>
          </cell>
          <cell r="C3265">
            <v>26055</v>
          </cell>
          <cell r="D3265" t="str">
            <v>26055</v>
          </cell>
          <cell r="E3265" t="str">
            <v>Load Forecasting and Estimation Services</v>
          </cell>
          <cell r="F3265" t="str">
            <v>Strategy &amp; Law</v>
          </cell>
          <cell r="G3265" t="str">
            <v>Load Forecasting and Estimation Services</v>
          </cell>
          <cell r="H3265" t="str">
            <v>120</v>
          </cell>
          <cell r="I3265" t="str">
            <v>IT</v>
          </cell>
          <cell r="J3265">
            <v>309300.2</v>
          </cell>
          <cell r="K3265">
            <v>124357.69</v>
          </cell>
          <cell r="L3265">
            <v>71014.899999999994</v>
          </cell>
        </row>
        <row r="3266">
          <cell r="A3266" t="str">
            <v>O&amp;M</v>
          </cell>
          <cell r="B3266" t="str">
            <v>Angley, Ellen K</v>
          </cell>
          <cell r="C3266">
            <v>26055</v>
          </cell>
          <cell r="D3266" t="str">
            <v>26055</v>
          </cell>
          <cell r="E3266" t="str">
            <v>Load Forecasting and Estimation Services</v>
          </cell>
          <cell r="F3266" t="str">
            <v>Strategy &amp; Law</v>
          </cell>
          <cell r="G3266" t="str">
            <v>Load Forecasting and Estimation Services</v>
          </cell>
          <cell r="H3266" t="str">
            <v>120</v>
          </cell>
          <cell r="I3266" t="str">
            <v>LT</v>
          </cell>
          <cell r="J3266">
            <v>412939.38</v>
          </cell>
          <cell r="K3266">
            <v>203015.73</v>
          </cell>
          <cell r="L3266">
            <v>1063.68</v>
          </cell>
          <cell r="M3266">
            <v>112160.2</v>
          </cell>
        </row>
        <row r="3267">
          <cell r="A3267" t="str">
            <v>O&amp;M</v>
          </cell>
          <cell r="B3267" t="str">
            <v>Angley, Ellen K</v>
          </cell>
          <cell r="C3267">
            <v>26055</v>
          </cell>
          <cell r="D3267" t="str">
            <v>26055</v>
          </cell>
          <cell r="E3267" t="str">
            <v>Electric and Gas Contract Administration</v>
          </cell>
          <cell r="F3267" t="str">
            <v>Strategy &amp; Law</v>
          </cell>
          <cell r="G3267" t="str">
            <v>Load Forecasting and Estimation Services</v>
          </cell>
          <cell r="H3267" t="str">
            <v>120</v>
          </cell>
          <cell r="I3267" t="str">
            <v>OT</v>
          </cell>
        </row>
        <row r="3268">
          <cell r="A3268" t="str">
            <v>O&amp;M</v>
          </cell>
          <cell r="B3268" t="str">
            <v>Angley, Ellen K</v>
          </cell>
          <cell r="C3268">
            <v>26055</v>
          </cell>
          <cell r="D3268" t="str">
            <v>26055</v>
          </cell>
          <cell r="E3268" t="str">
            <v>Load Forecasting and Estimation Services</v>
          </cell>
          <cell r="F3268" t="str">
            <v>Strategy &amp; Law</v>
          </cell>
          <cell r="G3268" t="str">
            <v>Load Forecasting and Estimation Services</v>
          </cell>
          <cell r="H3268" t="str">
            <v>120</v>
          </cell>
          <cell r="I3268" t="str">
            <v>OT</v>
          </cell>
          <cell r="J3268">
            <v>5549.99</v>
          </cell>
          <cell r="K3268">
            <v>9787.36</v>
          </cell>
          <cell r="L3268">
            <v>13555.54</v>
          </cell>
        </row>
        <row r="3269">
          <cell r="A3269" t="str">
            <v>O&amp;M</v>
          </cell>
          <cell r="B3269" t="str">
            <v>Angley, Ellen K</v>
          </cell>
          <cell r="C3269">
            <v>26055</v>
          </cell>
          <cell r="D3269" t="str">
            <v>26055</v>
          </cell>
          <cell r="E3269" t="str">
            <v>Load Forecasting and Estimation Services</v>
          </cell>
          <cell r="F3269" t="str">
            <v>Strategy &amp; Law</v>
          </cell>
          <cell r="G3269" t="str">
            <v>Load Forecasting and Estimation Services</v>
          </cell>
          <cell r="H3269" t="str">
            <v>120</v>
          </cell>
          <cell r="I3269" t="str">
            <v>TT</v>
          </cell>
          <cell r="L3269">
            <v>398.88</v>
          </cell>
          <cell r="M3269">
            <v>5459.11</v>
          </cell>
        </row>
        <row r="3270">
          <cell r="A3270" t="str">
            <v>O&amp;M</v>
          </cell>
          <cell r="B3270" t="str">
            <v>Angley, Ellen K</v>
          </cell>
          <cell r="C3270">
            <v>26056</v>
          </cell>
          <cell r="D3270" t="str">
            <v>26056</v>
          </cell>
          <cell r="E3270" t="str">
            <v>NEEPOOL Relations and Transmission Services</v>
          </cell>
          <cell r="F3270" t="str">
            <v>Strategy &amp; Law</v>
          </cell>
          <cell r="G3270" t="str">
            <v>NEEPOOL Relations and Transmission Services</v>
          </cell>
          <cell r="H3270" t="str">
            <v>120</v>
          </cell>
          <cell r="I3270" t="str">
            <v>IT</v>
          </cell>
        </row>
        <row r="3271">
          <cell r="A3271" t="str">
            <v>O&amp;M</v>
          </cell>
          <cell r="B3271" t="str">
            <v>Norton, Margaret S</v>
          </cell>
          <cell r="C3271">
            <v>26100</v>
          </cell>
          <cell r="D3271" t="str">
            <v>26100</v>
          </cell>
          <cell r="E3271" t="str">
            <v>3A - Economic Development</v>
          </cell>
          <cell r="F3271" t="str">
            <v>Corporate Relations</v>
          </cell>
          <cell r="G3271" t="str">
            <v>Economic Development</v>
          </cell>
          <cell r="H3271" t="str">
            <v>120</v>
          </cell>
          <cell r="I3271" t="str">
            <v>BT</v>
          </cell>
          <cell r="J3271">
            <v>103998.9</v>
          </cell>
          <cell r="K3271">
            <v>602.29999999999995</v>
          </cell>
        </row>
        <row r="3272">
          <cell r="A3272" t="str">
            <v>O&amp;M</v>
          </cell>
          <cell r="B3272" t="str">
            <v>Norton, Margaret S</v>
          </cell>
          <cell r="C3272">
            <v>26100</v>
          </cell>
          <cell r="D3272" t="str">
            <v>26100</v>
          </cell>
          <cell r="E3272" t="str">
            <v>3A - Economic Development</v>
          </cell>
          <cell r="F3272" t="str">
            <v>Corporate Relations</v>
          </cell>
          <cell r="G3272" t="str">
            <v>Economic Development</v>
          </cell>
          <cell r="H3272" t="str">
            <v>120</v>
          </cell>
          <cell r="I3272" t="str">
            <v>IT</v>
          </cell>
          <cell r="J3272">
            <v>156253.32</v>
          </cell>
          <cell r="K3272">
            <v>-4765.3100000000004</v>
          </cell>
        </row>
        <row r="3273">
          <cell r="A3273" t="str">
            <v>O&amp;M</v>
          </cell>
          <cell r="B3273" t="str">
            <v>Norton, Margaret S</v>
          </cell>
          <cell r="C3273">
            <v>26100</v>
          </cell>
          <cell r="D3273" t="str">
            <v>26100</v>
          </cell>
          <cell r="E3273" t="str">
            <v>3A - Economic Development</v>
          </cell>
          <cell r="F3273" t="str">
            <v>Corporate Relations</v>
          </cell>
          <cell r="G3273" t="str">
            <v>Economic Development</v>
          </cell>
          <cell r="H3273" t="str">
            <v>120</v>
          </cell>
          <cell r="I3273" t="str">
            <v>LT</v>
          </cell>
          <cell r="J3273">
            <v>305768.43</v>
          </cell>
          <cell r="K3273">
            <v>1720.92</v>
          </cell>
          <cell r="M3273">
            <v>459305.69</v>
          </cell>
        </row>
        <row r="3274">
          <cell r="A3274" t="str">
            <v>O&amp;M</v>
          </cell>
          <cell r="B3274" t="str">
            <v>Norton, Margaret S</v>
          </cell>
          <cell r="C3274">
            <v>26100</v>
          </cell>
          <cell r="D3274" t="str">
            <v>26100</v>
          </cell>
          <cell r="E3274" t="str">
            <v>3A - Economic Development</v>
          </cell>
          <cell r="F3274" t="str">
            <v>Corporate Relations</v>
          </cell>
          <cell r="G3274" t="str">
            <v>Economic Development</v>
          </cell>
          <cell r="H3274" t="str">
            <v>120</v>
          </cell>
          <cell r="I3274" t="str">
            <v>OT</v>
          </cell>
          <cell r="J3274">
            <v>29487.19</v>
          </cell>
          <cell r="K3274">
            <v>5480.66</v>
          </cell>
        </row>
        <row r="3275">
          <cell r="A3275" t="str">
            <v>O&amp;M</v>
          </cell>
          <cell r="B3275" t="str">
            <v>Norton, Margaret S</v>
          </cell>
          <cell r="C3275">
            <v>26100</v>
          </cell>
          <cell r="D3275" t="str">
            <v>26100</v>
          </cell>
          <cell r="E3275" t="str">
            <v>3A - Economic Development</v>
          </cell>
          <cell r="F3275" t="str">
            <v>Corporate Relations</v>
          </cell>
          <cell r="G3275" t="str">
            <v>Economic Development</v>
          </cell>
          <cell r="H3275" t="str">
            <v>120</v>
          </cell>
          <cell r="I3275" t="str">
            <v>TT</v>
          </cell>
          <cell r="J3275">
            <v>125.82</v>
          </cell>
          <cell r="M3275">
            <v>84304.3</v>
          </cell>
        </row>
        <row r="3276">
          <cell r="A3276" t="str">
            <v>O&amp;M</v>
          </cell>
          <cell r="B3276" t="str">
            <v>Norton, Margaret S</v>
          </cell>
          <cell r="C3276">
            <v>26105</v>
          </cell>
          <cell r="D3276" t="str">
            <v>26105</v>
          </cell>
          <cell r="E3276" t="str">
            <v>3B - Communication Services</v>
          </cell>
          <cell r="F3276" t="str">
            <v>Corporate Relations</v>
          </cell>
          <cell r="G3276" t="str">
            <v>Communication Services</v>
          </cell>
          <cell r="H3276" t="str">
            <v>120</v>
          </cell>
          <cell r="I3276" t="str">
            <v>BT</v>
          </cell>
          <cell r="J3276">
            <v>63527.47</v>
          </cell>
          <cell r="K3276">
            <v>9836.41</v>
          </cell>
        </row>
        <row r="3277">
          <cell r="A3277" t="str">
            <v>O&amp;M</v>
          </cell>
          <cell r="B3277" t="str">
            <v>Norton, Margaret S</v>
          </cell>
          <cell r="C3277">
            <v>26105</v>
          </cell>
          <cell r="D3277" t="str">
            <v>26105</v>
          </cell>
          <cell r="E3277" t="str">
            <v>3B - Communication Services</v>
          </cell>
          <cell r="F3277" t="str">
            <v>Corporate Relations</v>
          </cell>
          <cell r="G3277" t="str">
            <v>Communication Services</v>
          </cell>
          <cell r="H3277" t="str">
            <v>120</v>
          </cell>
          <cell r="I3277" t="str">
            <v>IT</v>
          </cell>
          <cell r="J3277">
            <v>162697.35999999999</v>
          </cell>
          <cell r="K3277">
            <v>-9817.8700000000008</v>
          </cell>
          <cell r="L3277">
            <v>81.42</v>
          </cell>
        </row>
        <row r="3278">
          <cell r="A3278" t="str">
            <v>O&amp;M</v>
          </cell>
          <cell r="B3278" t="str">
            <v>Norton, Margaret S</v>
          </cell>
          <cell r="C3278">
            <v>26105</v>
          </cell>
          <cell r="D3278" t="str">
            <v>26105</v>
          </cell>
          <cell r="E3278" t="str">
            <v>3B - Communication Services</v>
          </cell>
          <cell r="F3278" t="str">
            <v>Corporate Relations</v>
          </cell>
          <cell r="G3278" t="str">
            <v>Communication Services</v>
          </cell>
          <cell r="H3278" t="str">
            <v>120</v>
          </cell>
          <cell r="I3278" t="str">
            <v>LT</v>
          </cell>
          <cell r="J3278">
            <v>201123.93</v>
          </cell>
          <cell r="K3278">
            <v>30028.6</v>
          </cell>
          <cell r="M3278">
            <v>26.12</v>
          </cell>
        </row>
        <row r="3279">
          <cell r="A3279" t="str">
            <v>O&amp;M</v>
          </cell>
          <cell r="B3279" t="str">
            <v>Norton, Margaret S</v>
          </cell>
          <cell r="C3279">
            <v>26105</v>
          </cell>
          <cell r="D3279" t="str">
            <v>26105</v>
          </cell>
          <cell r="E3279" t="str">
            <v>3B - Communication Services</v>
          </cell>
          <cell r="F3279" t="str">
            <v>Corporate Relations</v>
          </cell>
          <cell r="G3279" t="str">
            <v>Communication Services</v>
          </cell>
          <cell r="H3279" t="str">
            <v>120</v>
          </cell>
          <cell r="I3279" t="str">
            <v>MT</v>
          </cell>
          <cell r="L3279">
            <v>496.06</v>
          </cell>
          <cell r="M3279">
            <v>8801.36</v>
          </cell>
        </row>
        <row r="3280">
          <cell r="A3280" t="str">
            <v>O&amp;M</v>
          </cell>
          <cell r="B3280" t="str">
            <v>Norton, Margaret S</v>
          </cell>
          <cell r="C3280">
            <v>26105</v>
          </cell>
          <cell r="D3280" t="str">
            <v>26105</v>
          </cell>
          <cell r="E3280" t="str">
            <v>3B - Communication Services</v>
          </cell>
          <cell r="F3280" t="str">
            <v>Corporate Relations</v>
          </cell>
          <cell r="G3280" t="str">
            <v>Communication Services</v>
          </cell>
          <cell r="H3280" t="str">
            <v>120</v>
          </cell>
          <cell r="I3280" t="str">
            <v>OT</v>
          </cell>
          <cell r="J3280">
            <v>35539.629999999997</v>
          </cell>
          <cell r="K3280">
            <v>1675.96</v>
          </cell>
        </row>
        <row r="3281">
          <cell r="A3281" t="str">
            <v>O&amp;M</v>
          </cell>
          <cell r="B3281" t="str">
            <v>Norton, Margaret S</v>
          </cell>
          <cell r="C3281">
            <v>26105</v>
          </cell>
          <cell r="D3281" t="str">
            <v>26105</v>
          </cell>
          <cell r="E3281" t="str">
            <v>3B - Communication Services</v>
          </cell>
          <cell r="F3281" t="str">
            <v>Corporate Relations</v>
          </cell>
          <cell r="G3281" t="str">
            <v>Communication Services</v>
          </cell>
          <cell r="H3281" t="str">
            <v>120</v>
          </cell>
          <cell r="I3281" t="str">
            <v>TT</v>
          </cell>
          <cell r="J3281">
            <v>0</v>
          </cell>
          <cell r="M3281">
            <v>3548.56</v>
          </cell>
        </row>
        <row r="3282">
          <cell r="A3282" t="str">
            <v>O&amp;M</v>
          </cell>
          <cell r="B3282" t="str">
            <v>McKenna, Christina M</v>
          </cell>
          <cell r="C3282">
            <v>26110</v>
          </cell>
          <cell r="D3282" t="str">
            <v>26110</v>
          </cell>
          <cell r="E3282" t="str">
            <v>3C - Media</v>
          </cell>
          <cell r="F3282" t="str">
            <v>Corporate Relations</v>
          </cell>
          <cell r="G3282" t="str">
            <v>Media</v>
          </cell>
          <cell r="H3282" t="str">
            <v>120</v>
          </cell>
          <cell r="I3282" t="str">
            <v>BT</v>
          </cell>
          <cell r="J3282">
            <v>42228.49</v>
          </cell>
          <cell r="K3282">
            <v>3769.4</v>
          </cell>
        </row>
        <row r="3283">
          <cell r="A3283" t="str">
            <v>O&amp;M</v>
          </cell>
          <cell r="B3283" t="str">
            <v>McKenna, Christina M</v>
          </cell>
          <cell r="C3283">
            <v>26110</v>
          </cell>
          <cell r="D3283" t="str">
            <v>26110</v>
          </cell>
          <cell r="E3283" t="str">
            <v>3C - Media</v>
          </cell>
          <cell r="F3283" t="str">
            <v>Corporate Relations</v>
          </cell>
          <cell r="G3283" t="str">
            <v>Media</v>
          </cell>
          <cell r="H3283" t="str">
            <v>120</v>
          </cell>
          <cell r="I3283" t="str">
            <v>IT</v>
          </cell>
          <cell r="J3283">
            <v>43202.86</v>
          </cell>
          <cell r="K3283">
            <v>1211.9000000000001</v>
          </cell>
          <cell r="M3283">
            <v>3442.3</v>
          </cell>
        </row>
        <row r="3284">
          <cell r="A3284" t="str">
            <v>O&amp;M</v>
          </cell>
          <cell r="B3284" t="str">
            <v>McKenna, Christina M</v>
          </cell>
          <cell r="C3284">
            <v>26110</v>
          </cell>
          <cell r="D3284" t="str">
            <v>26110</v>
          </cell>
          <cell r="E3284" t="str">
            <v>3C - Media</v>
          </cell>
          <cell r="F3284" t="str">
            <v>Corporate Relations</v>
          </cell>
          <cell r="G3284" t="str">
            <v>Media</v>
          </cell>
          <cell r="H3284" t="str">
            <v>120</v>
          </cell>
          <cell r="I3284" t="str">
            <v>LT</v>
          </cell>
          <cell r="J3284">
            <v>133281.07999999999</v>
          </cell>
          <cell r="K3284">
            <v>10654.33</v>
          </cell>
          <cell r="M3284">
            <v>266.75</v>
          </cell>
        </row>
        <row r="3285">
          <cell r="A3285" t="str">
            <v>O&amp;M</v>
          </cell>
          <cell r="B3285" t="str">
            <v>McKenna, Christina M</v>
          </cell>
          <cell r="C3285">
            <v>26110</v>
          </cell>
          <cell r="D3285" t="str">
            <v>26110</v>
          </cell>
          <cell r="E3285" t="str">
            <v>3C - Media</v>
          </cell>
          <cell r="F3285" t="str">
            <v>Corporate Relations</v>
          </cell>
          <cell r="G3285" t="str">
            <v>Media</v>
          </cell>
          <cell r="H3285" t="str">
            <v>120</v>
          </cell>
          <cell r="I3285" t="str">
            <v>OT</v>
          </cell>
          <cell r="J3285">
            <v>23904.61</v>
          </cell>
          <cell r="K3285">
            <v>2656.97</v>
          </cell>
          <cell r="M3285">
            <v>347.24</v>
          </cell>
        </row>
        <row r="3286">
          <cell r="A3286" t="str">
            <v>O&amp;M</v>
          </cell>
          <cell r="B3286" t="str">
            <v>McKenna, Christina M</v>
          </cell>
          <cell r="C3286">
            <v>26110</v>
          </cell>
          <cell r="D3286" t="str">
            <v>26110</v>
          </cell>
          <cell r="E3286" t="str">
            <v>3C - Media</v>
          </cell>
          <cell r="F3286" t="str">
            <v>Corporate Relations</v>
          </cell>
          <cell r="G3286" t="str">
            <v>Media</v>
          </cell>
          <cell r="H3286" t="str">
            <v>120</v>
          </cell>
          <cell r="I3286" t="str">
            <v>TT</v>
          </cell>
          <cell r="J3286">
            <v>139.88</v>
          </cell>
          <cell r="M3286">
            <v>261827.34</v>
          </cell>
        </row>
        <row r="3287">
          <cell r="A3287" t="str">
            <v>O&amp;M</v>
          </cell>
          <cell r="B3287" t="str">
            <v>Norton, Margaret S</v>
          </cell>
          <cell r="C3287">
            <v>26115</v>
          </cell>
          <cell r="D3287" t="str">
            <v>26115</v>
          </cell>
          <cell r="E3287" t="str">
            <v>3D - Marketing  Communications</v>
          </cell>
          <cell r="F3287" t="str">
            <v>Corporate Relations</v>
          </cell>
          <cell r="G3287" t="str">
            <v>Marketing  Communications</v>
          </cell>
          <cell r="H3287" t="str">
            <v>120</v>
          </cell>
          <cell r="I3287" t="str">
            <v>BT</v>
          </cell>
          <cell r="J3287">
            <v>33545.74</v>
          </cell>
          <cell r="K3287">
            <v>0.53</v>
          </cell>
        </row>
        <row r="3288">
          <cell r="A3288" t="str">
            <v>O&amp;M</v>
          </cell>
          <cell r="B3288" t="str">
            <v>Norton, Margaret S</v>
          </cell>
          <cell r="C3288">
            <v>26115</v>
          </cell>
          <cell r="D3288" t="str">
            <v>26115</v>
          </cell>
          <cell r="E3288" t="str">
            <v>3D - Marketing  Communications</v>
          </cell>
          <cell r="F3288" t="str">
            <v>Corporate Relations</v>
          </cell>
          <cell r="G3288" t="str">
            <v>Marketing  Communications</v>
          </cell>
          <cell r="H3288" t="str">
            <v>120</v>
          </cell>
          <cell r="I3288" t="str">
            <v>IT</v>
          </cell>
          <cell r="J3288">
            <v>3641183.46</v>
          </cell>
          <cell r="K3288">
            <v>9679.2900000000009</v>
          </cell>
          <cell r="M3288">
            <v>200</v>
          </cell>
        </row>
        <row r="3289">
          <cell r="A3289" t="str">
            <v>O&amp;M</v>
          </cell>
          <cell r="B3289" t="str">
            <v>Norton, Margaret S</v>
          </cell>
          <cell r="C3289">
            <v>26115</v>
          </cell>
          <cell r="D3289" t="str">
            <v>26115</v>
          </cell>
          <cell r="E3289" t="str">
            <v>3D - Marketing  Communications</v>
          </cell>
          <cell r="F3289" t="str">
            <v>Corporate Relations</v>
          </cell>
          <cell r="G3289" t="str">
            <v>Marketing  Communications</v>
          </cell>
          <cell r="H3289" t="str">
            <v>120</v>
          </cell>
          <cell r="I3289" t="str">
            <v>LT</v>
          </cell>
          <cell r="J3289">
            <v>82590.48</v>
          </cell>
          <cell r="K3289">
            <v>0</v>
          </cell>
          <cell r="M3289">
            <v>3783.51</v>
          </cell>
        </row>
        <row r="3290">
          <cell r="A3290" t="str">
            <v>O&amp;M</v>
          </cell>
          <cell r="B3290" t="str">
            <v>Norton, Margaret S</v>
          </cell>
          <cell r="C3290">
            <v>26115</v>
          </cell>
          <cell r="D3290" t="str">
            <v>26115</v>
          </cell>
          <cell r="E3290" t="str">
            <v>3D - Marketing  Communications</v>
          </cell>
          <cell r="F3290" t="str">
            <v>Corporate Relations</v>
          </cell>
          <cell r="G3290" t="str">
            <v>Marketing  Communications</v>
          </cell>
          <cell r="H3290" t="str">
            <v>120</v>
          </cell>
          <cell r="I3290" t="str">
            <v>OT</v>
          </cell>
          <cell r="J3290">
            <v>79100.34</v>
          </cell>
          <cell r="K3290">
            <v>567.16999999999996</v>
          </cell>
          <cell r="M3290">
            <v>7542.13</v>
          </cell>
        </row>
        <row r="3291">
          <cell r="A3291" t="str">
            <v>O&amp;M</v>
          </cell>
          <cell r="C3291">
            <v>26120</v>
          </cell>
          <cell r="D3291" t="str">
            <v>26120</v>
          </cell>
          <cell r="E3291" t="str">
            <v>3E - NUCLEAR INFORMATION</v>
          </cell>
          <cell r="H3291" t="str">
            <v>120</v>
          </cell>
          <cell r="I3291" t="str">
            <v>OT</v>
          </cell>
          <cell r="J3291">
            <v>700.74</v>
          </cell>
          <cell r="M3291">
            <v>487.36</v>
          </cell>
        </row>
        <row r="3292">
          <cell r="A3292" t="str">
            <v>O&amp;M</v>
          </cell>
          <cell r="B3292" t="str">
            <v>Norton, Margaret S</v>
          </cell>
          <cell r="C3292">
            <v>26125</v>
          </cell>
          <cell r="D3292" t="str">
            <v>26125</v>
          </cell>
          <cell r="E3292" t="str">
            <v>3Q - Community Relations</v>
          </cell>
          <cell r="F3292" t="str">
            <v>Corporate Relations</v>
          </cell>
          <cell r="G3292" t="str">
            <v>Community Relations</v>
          </cell>
          <cell r="H3292" t="str">
            <v>120</v>
          </cell>
          <cell r="I3292" t="str">
            <v>BT</v>
          </cell>
          <cell r="J3292">
            <v>126355.59</v>
          </cell>
          <cell r="K3292">
            <v>8054.35</v>
          </cell>
        </row>
        <row r="3293">
          <cell r="A3293" t="str">
            <v>O&amp;M</v>
          </cell>
          <cell r="B3293" t="str">
            <v>Norton, Margaret S</v>
          </cell>
          <cell r="C3293">
            <v>26125</v>
          </cell>
          <cell r="D3293" t="str">
            <v>26125</v>
          </cell>
          <cell r="E3293" t="str">
            <v>3Q - Community Relations</v>
          </cell>
          <cell r="F3293" t="str">
            <v>Corporate Relations</v>
          </cell>
          <cell r="G3293" t="str">
            <v>Community Relations</v>
          </cell>
          <cell r="H3293" t="str">
            <v>120</v>
          </cell>
          <cell r="I3293" t="str">
            <v>IT</v>
          </cell>
          <cell r="J3293">
            <v>226815.43</v>
          </cell>
          <cell r="K3293">
            <v>5847.11</v>
          </cell>
          <cell r="M3293">
            <v>8.9700000000000006</v>
          </cell>
        </row>
        <row r="3294">
          <cell r="A3294" t="str">
            <v>O&amp;M</v>
          </cell>
          <cell r="B3294" t="str">
            <v>Norton, Margaret S</v>
          </cell>
          <cell r="C3294">
            <v>26125</v>
          </cell>
          <cell r="D3294" t="str">
            <v>26125</v>
          </cell>
          <cell r="E3294" t="str">
            <v>3Q - Community Relations</v>
          </cell>
          <cell r="F3294" t="str">
            <v>Corporate Relations</v>
          </cell>
          <cell r="G3294" t="str">
            <v>Community Relations</v>
          </cell>
          <cell r="H3294" t="str">
            <v>120</v>
          </cell>
          <cell r="I3294" t="str">
            <v>LT</v>
          </cell>
          <cell r="J3294">
            <v>377390.06</v>
          </cell>
          <cell r="K3294">
            <v>23012.49</v>
          </cell>
        </row>
        <row r="3295">
          <cell r="A3295" t="str">
            <v>O&amp;M</v>
          </cell>
          <cell r="B3295" t="str">
            <v>Norton, Margaret S</v>
          </cell>
          <cell r="C3295">
            <v>26125</v>
          </cell>
          <cell r="D3295" t="str">
            <v>26125</v>
          </cell>
          <cell r="E3295" t="str">
            <v>3Q - Community Relations</v>
          </cell>
          <cell r="F3295" t="str">
            <v>Corporate Relations</v>
          </cell>
          <cell r="G3295" t="str">
            <v>Community Relations</v>
          </cell>
          <cell r="H3295" t="str">
            <v>120</v>
          </cell>
          <cell r="I3295" t="str">
            <v>OT</v>
          </cell>
          <cell r="J3295">
            <v>176884.97</v>
          </cell>
          <cell r="K3295">
            <v>10330.52</v>
          </cell>
          <cell r="M3295">
            <v>4558.5600000000004</v>
          </cell>
        </row>
        <row r="3296">
          <cell r="A3296" t="str">
            <v>O&amp;M</v>
          </cell>
          <cell r="B3296" t="str">
            <v>Norton, Margaret S</v>
          </cell>
          <cell r="C3296">
            <v>26125</v>
          </cell>
          <cell r="D3296" t="str">
            <v>26125</v>
          </cell>
          <cell r="E3296" t="str">
            <v>3Q - Community Relations</v>
          </cell>
          <cell r="F3296" t="str">
            <v>Corporate Relations</v>
          </cell>
          <cell r="G3296" t="str">
            <v>Community Relations</v>
          </cell>
          <cell r="H3296" t="str">
            <v>120</v>
          </cell>
          <cell r="I3296" t="str">
            <v>TT</v>
          </cell>
          <cell r="J3296">
            <v>1143.2</v>
          </cell>
          <cell r="K3296">
            <v>290.04000000000002</v>
          </cell>
          <cell r="M3296">
            <v>0</v>
          </cell>
        </row>
        <row r="3297">
          <cell r="A3297" t="str">
            <v>O&amp;M</v>
          </cell>
          <cell r="B3297" t="str">
            <v>Reed, Mark L</v>
          </cell>
          <cell r="C3297">
            <v>26130</v>
          </cell>
          <cell r="D3297" t="str">
            <v>26130</v>
          </cell>
          <cell r="E3297" t="str">
            <v>J1 - Government Affairs</v>
          </cell>
          <cell r="F3297" t="str">
            <v>Corporate Relations</v>
          </cell>
          <cell r="G3297" t="str">
            <v>Government Affairs</v>
          </cell>
          <cell r="H3297" t="str">
            <v>120</v>
          </cell>
          <cell r="I3297" t="str">
            <v>BT</v>
          </cell>
          <cell r="J3297">
            <v>121638.67</v>
          </cell>
          <cell r="K3297">
            <v>14722.32</v>
          </cell>
        </row>
        <row r="3298">
          <cell r="A3298" t="str">
            <v>O&amp;M</v>
          </cell>
          <cell r="B3298" t="str">
            <v>Reed, Mark L</v>
          </cell>
          <cell r="C3298">
            <v>26130</v>
          </cell>
          <cell r="D3298" t="str">
            <v>26130</v>
          </cell>
          <cell r="E3298" t="str">
            <v>J1 - Government Affairs</v>
          </cell>
          <cell r="F3298" t="str">
            <v>Corporate Relations</v>
          </cell>
          <cell r="G3298" t="str">
            <v>Government Affairs</v>
          </cell>
          <cell r="H3298" t="str">
            <v>120</v>
          </cell>
          <cell r="I3298" t="str">
            <v>IT</v>
          </cell>
          <cell r="J3298">
            <v>1153665.1399999999</v>
          </cell>
          <cell r="K3298">
            <v>6887.61</v>
          </cell>
          <cell r="L3298">
            <v>412.2</v>
          </cell>
          <cell r="M3298">
            <v>7999.27</v>
          </cell>
        </row>
        <row r="3299">
          <cell r="A3299" t="str">
            <v>O&amp;M</v>
          </cell>
          <cell r="B3299" t="str">
            <v>Reed, Mark L</v>
          </cell>
          <cell r="C3299">
            <v>26130</v>
          </cell>
          <cell r="D3299" t="str">
            <v>26130</v>
          </cell>
          <cell r="E3299" t="str">
            <v>J1 - Government Affairs</v>
          </cell>
          <cell r="F3299" t="str">
            <v>Corporate Relations</v>
          </cell>
          <cell r="G3299" t="str">
            <v>Government Affairs</v>
          </cell>
          <cell r="H3299" t="str">
            <v>120</v>
          </cell>
          <cell r="I3299" t="str">
            <v>LT</v>
          </cell>
          <cell r="J3299">
            <v>366918.48</v>
          </cell>
          <cell r="K3299">
            <v>41194.400000000001</v>
          </cell>
        </row>
        <row r="3300">
          <cell r="A3300" t="str">
            <v>O&amp;M</v>
          </cell>
          <cell r="B3300" t="str">
            <v>Reed, Mark L</v>
          </cell>
          <cell r="C3300">
            <v>26130</v>
          </cell>
          <cell r="D3300" t="str">
            <v>26130</v>
          </cell>
          <cell r="E3300" t="str">
            <v>J1 - Government Affairs</v>
          </cell>
          <cell r="F3300" t="str">
            <v>Corporate Relations</v>
          </cell>
          <cell r="G3300" t="str">
            <v>Government Affairs</v>
          </cell>
          <cell r="H3300" t="str">
            <v>120</v>
          </cell>
          <cell r="I3300" t="str">
            <v>OT</v>
          </cell>
          <cell r="J3300">
            <v>57947.3</v>
          </cell>
          <cell r="K3300">
            <v>9153.52</v>
          </cell>
          <cell r="M3300">
            <v>96824.639999999999</v>
          </cell>
        </row>
        <row r="3301">
          <cell r="A3301" t="str">
            <v>O&amp;M</v>
          </cell>
          <cell r="B3301" t="str">
            <v>Reed, Mark L</v>
          </cell>
          <cell r="C3301">
            <v>26130</v>
          </cell>
          <cell r="D3301" t="str">
            <v>26130</v>
          </cell>
          <cell r="E3301" t="str">
            <v>J1 - Government Affairs</v>
          </cell>
          <cell r="F3301" t="str">
            <v>Corporate Relations</v>
          </cell>
          <cell r="G3301" t="str">
            <v>Government Affairs</v>
          </cell>
          <cell r="H3301" t="str">
            <v>120</v>
          </cell>
          <cell r="I3301" t="str">
            <v>TT</v>
          </cell>
          <cell r="J3301">
            <v>1236.4100000000001</v>
          </cell>
        </row>
        <row r="3302">
          <cell r="A3302" t="str">
            <v>O&amp;M</v>
          </cell>
          <cell r="B3302" t="str">
            <v>Nolan Jr, Joseph R</v>
          </cell>
          <cell r="C3302">
            <v>26135</v>
          </cell>
          <cell r="D3302" t="str">
            <v>26135</v>
          </cell>
          <cell r="E3302" t="str">
            <v>C1 - Coporate Relations Senior Vice President</v>
          </cell>
          <cell r="F3302" t="str">
            <v>Corporate Relations</v>
          </cell>
          <cell r="G3302" t="str">
            <v>Coporate Relations Senior Vice President</v>
          </cell>
          <cell r="H3302" t="str">
            <v>120</v>
          </cell>
          <cell r="I3302" t="str">
            <v>BT</v>
          </cell>
          <cell r="J3302">
            <v>77901.73</v>
          </cell>
          <cell r="K3302">
            <v>18913.09</v>
          </cell>
        </row>
        <row r="3303">
          <cell r="A3303" t="str">
            <v>O&amp;M</v>
          </cell>
          <cell r="B3303" t="str">
            <v>Nolan Jr, Joseph R</v>
          </cell>
          <cell r="C3303">
            <v>26135</v>
          </cell>
          <cell r="D3303" t="str">
            <v>26135</v>
          </cell>
          <cell r="E3303" t="str">
            <v>C1 - Coporate Relations Senior Vice President</v>
          </cell>
          <cell r="F3303" t="str">
            <v>Corporate Relations</v>
          </cell>
          <cell r="G3303" t="str">
            <v>Coporate Relations Senior Vice President</v>
          </cell>
          <cell r="H3303" t="str">
            <v>120</v>
          </cell>
          <cell r="I3303" t="str">
            <v>IT</v>
          </cell>
          <cell r="J3303">
            <v>182054.45</v>
          </cell>
          <cell r="K3303">
            <v>8202.89</v>
          </cell>
          <cell r="M3303">
            <v>231.76</v>
          </cell>
        </row>
        <row r="3304">
          <cell r="A3304" t="str">
            <v>O&amp;M</v>
          </cell>
          <cell r="B3304" t="str">
            <v>Nolan Jr, Joseph R</v>
          </cell>
          <cell r="C3304">
            <v>26135</v>
          </cell>
          <cell r="D3304" t="str">
            <v>26135</v>
          </cell>
          <cell r="E3304" t="str">
            <v>C1 - Coporate Relations Senior Vice President</v>
          </cell>
          <cell r="F3304" t="str">
            <v>Corporate Relations</v>
          </cell>
          <cell r="G3304" t="str">
            <v>Coporate Relations Senior Vice President</v>
          </cell>
          <cell r="H3304" t="str">
            <v>120</v>
          </cell>
          <cell r="I3304" t="str">
            <v>LT</v>
          </cell>
          <cell r="J3304">
            <v>852085.91</v>
          </cell>
          <cell r="K3304">
            <v>56543.26</v>
          </cell>
        </row>
        <row r="3305">
          <cell r="A3305" t="str">
            <v>O&amp;M</v>
          </cell>
          <cell r="B3305" t="str">
            <v>Nolan Jr, Joseph R</v>
          </cell>
          <cell r="C3305">
            <v>26135</v>
          </cell>
          <cell r="D3305" t="str">
            <v>26135</v>
          </cell>
          <cell r="E3305" t="str">
            <v>C1 - Coporate Relations Senior Vice President</v>
          </cell>
          <cell r="F3305" t="str">
            <v>Corporate Relations</v>
          </cell>
          <cell r="G3305" t="str">
            <v>Coporate Relations Senior Vice President</v>
          </cell>
          <cell r="H3305" t="str">
            <v>120</v>
          </cell>
          <cell r="I3305" t="str">
            <v>OT</v>
          </cell>
          <cell r="J3305">
            <v>31298.36</v>
          </cell>
          <cell r="K3305">
            <v>-27.23</v>
          </cell>
          <cell r="M3305">
            <v>838.64</v>
          </cell>
        </row>
        <row r="3306">
          <cell r="A3306" t="str">
            <v>O&amp;M</v>
          </cell>
          <cell r="B3306" t="str">
            <v>Nolan Jr, Joseph R</v>
          </cell>
          <cell r="C3306">
            <v>26135</v>
          </cell>
          <cell r="D3306" t="str">
            <v>26135</v>
          </cell>
          <cell r="E3306" t="str">
            <v>C1 - Coporate Relations Senior Vice President</v>
          </cell>
          <cell r="F3306" t="str">
            <v>Corporate Relations</v>
          </cell>
          <cell r="G3306" t="str">
            <v>Coporate Relations Senior Vice President</v>
          </cell>
          <cell r="H3306" t="str">
            <v>120</v>
          </cell>
          <cell r="I3306" t="str">
            <v>TT</v>
          </cell>
          <cell r="J3306">
            <v>3097.03</v>
          </cell>
          <cell r="K3306">
            <v>201.91</v>
          </cell>
        </row>
        <row r="3307">
          <cell r="A3307" t="str">
            <v>O&amp;M</v>
          </cell>
          <cell r="C3307">
            <v>26150</v>
          </cell>
          <cell r="D3307" t="str">
            <v>26150</v>
          </cell>
          <cell r="E3307" t="str">
            <v>DO - D.O.D. PROJECTS</v>
          </cell>
          <cell r="H3307" t="str">
            <v>120</v>
          </cell>
          <cell r="I3307" t="str">
            <v>IT</v>
          </cell>
          <cell r="J3307">
            <v>1489.5</v>
          </cell>
          <cell r="K3307">
            <v>259.5</v>
          </cell>
          <cell r="M3307">
            <v>6638462.29</v>
          </cell>
        </row>
        <row r="3308">
          <cell r="A3308" t="str">
            <v>O&amp;M</v>
          </cell>
          <cell r="B3308" t="str">
            <v>Reed, Mark L</v>
          </cell>
          <cell r="C3308">
            <v>26160</v>
          </cell>
          <cell r="D3308" t="str">
            <v>26160</v>
          </cell>
          <cell r="E3308" t="str">
            <v>3S - Regulatory Relations</v>
          </cell>
          <cell r="F3308" t="str">
            <v>Corporate Relations</v>
          </cell>
          <cell r="G3308" t="str">
            <v>Regulatory Relations</v>
          </cell>
          <cell r="H3308" t="str">
            <v>120</v>
          </cell>
          <cell r="I3308" t="str">
            <v>BT</v>
          </cell>
          <cell r="J3308">
            <v>84346.55</v>
          </cell>
          <cell r="K3308">
            <v>8808.43</v>
          </cell>
        </row>
        <row r="3309">
          <cell r="A3309" t="str">
            <v>O&amp;M</v>
          </cell>
          <cell r="B3309" t="str">
            <v>Reed, Mark L</v>
          </cell>
          <cell r="C3309">
            <v>26160</v>
          </cell>
          <cell r="D3309" t="str">
            <v>26160</v>
          </cell>
          <cell r="E3309" t="str">
            <v>3S - Regulatory Relations</v>
          </cell>
          <cell r="F3309" t="str">
            <v>Corporate Relations</v>
          </cell>
          <cell r="G3309" t="str">
            <v>Regulatory Relations</v>
          </cell>
          <cell r="H3309" t="str">
            <v>120</v>
          </cell>
          <cell r="I3309" t="str">
            <v>IT</v>
          </cell>
          <cell r="J3309">
            <v>11586.37</v>
          </cell>
          <cell r="K3309">
            <v>4558.93</v>
          </cell>
          <cell r="L3309">
            <v>1.2</v>
          </cell>
          <cell r="M3309">
            <v>812323.42</v>
          </cell>
        </row>
        <row r="3310">
          <cell r="A3310" t="str">
            <v>O&amp;M</v>
          </cell>
          <cell r="B3310" t="str">
            <v>Reed, Mark L</v>
          </cell>
          <cell r="C3310">
            <v>26160</v>
          </cell>
          <cell r="D3310" t="str">
            <v>26160</v>
          </cell>
          <cell r="E3310" t="str">
            <v>3S - Regulatory Relations</v>
          </cell>
          <cell r="F3310" t="str">
            <v>Corporate Relations</v>
          </cell>
          <cell r="G3310" t="str">
            <v>Regulatory Relations</v>
          </cell>
          <cell r="H3310" t="str">
            <v>120</v>
          </cell>
          <cell r="I3310" t="str">
            <v>LT</v>
          </cell>
          <cell r="J3310">
            <v>248452.76</v>
          </cell>
          <cell r="K3310">
            <v>23950.58</v>
          </cell>
        </row>
        <row r="3311">
          <cell r="A3311" t="str">
            <v>O&amp;M</v>
          </cell>
          <cell r="B3311" t="str">
            <v>Reed, Mark L</v>
          </cell>
          <cell r="C3311">
            <v>26160</v>
          </cell>
          <cell r="D3311" t="str">
            <v>26160</v>
          </cell>
          <cell r="E3311" t="str">
            <v>3S - Regulatory Relations</v>
          </cell>
          <cell r="F3311" t="str">
            <v>Corporate Relations</v>
          </cell>
          <cell r="G3311" t="str">
            <v>Regulatory Relations</v>
          </cell>
          <cell r="H3311" t="str">
            <v>120</v>
          </cell>
          <cell r="I3311" t="str">
            <v>OT</v>
          </cell>
          <cell r="J3311">
            <v>6345.91</v>
          </cell>
          <cell r="K3311">
            <v>1924.36</v>
          </cell>
        </row>
        <row r="3312">
          <cell r="A3312" t="str">
            <v>O&amp;M</v>
          </cell>
          <cell r="B3312" t="str">
            <v>Reed, Mark L</v>
          </cell>
          <cell r="C3312">
            <v>26160</v>
          </cell>
          <cell r="D3312" t="str">
            <v>26160</v>
          </cell>
          <cell r="E3312" t="str">
            <v>3S - Regulatory Relations</v>
          </cell>
          <cell r="F3312" t="str">
            <v>Corporate Relations</v>
          </cell>
          <cell r="G3312" t="str">
            <v>Regulatory Relations</v>
          </cell>
          <cell r="H3312" t="str">
            <v>120</v>
          </cell>
          <cell r="I3312" t="str">
            <v>TT</v>
          </cell>
          <cell r="J3312">
            <v>137.22</v>
          </cell>
          <cell r="K3312">
            <v>268.88</v>
          </cell>
        </row>
        <row r="3313">
          <cell r="A3313" t="str">
            <v>O&amp;M</v>
          </cell>
          <cell r="C3313">
            <v>26165</v>
          </cell>
          <cell r="D3313" t="str">
            <v>26165</v>
          </cell>
          <cell r="E3313" t="str">
            <v>Federal Relations</v>
          </cell>
          <cell r="H3313" t="str">
            <v>120</v>
          </cell>
          <cell r="I3313" t="str">
            <v>BT</v>
          </cell>
          <cell r="J3313">
            <v>36479.599999999999</v>
          </cell>
          <cell r="K3313">
            <v>6545.03</v>
          </cell>
          <cell r="M3313">
            <v>-539.07000000000005</v>
          </cell>
        </row>
        <row r="3314">
          <cell r="A3314" t="str">
            <v>O&amp;M</v>
          </cell>
          <cell r="C3314">
            <v>26165</v>
          </cell>
          <cell r="D3314" t="str">
            <v>26165</v>
          </cell>
          <cell r="E3314" t="str">
            <v>Federal Relations</v>
          </cell>
          <cell r="H3314" t="str">
            <v>120</v>
          </cell>
          <cell r="I3314" t="str">
            <v>IT</v>
          </cell>
          <cell r="J3314">
            <v>23047.79</v>
          </cell>
          <cell r="K3314">
            <v>45</v>
          </cell>
          <cell r="M3314">
            <v>9460473.0099999998</v>
          </cell>
        </row>
        <row r="3315">
          <cell r="A3315" t="str">
            <v>O&amp;M</v>
          </cell>
          <cell r="C3315">
            <v>26165</v>
          </cell>
          <cell r="D3315" t="str">
            <v>26165</v>
          </cell>
          <cell r="E3315" t="str">
            <v>Federal Relations</v>
          </cell>
          <cell r="H3315" t="str">
            <v>120</v>
          </cell>
          <cell r="I3315" t="str">
            <v>LT</v>
          </cell>
          <cell r="J3315">
            <v>113670.79</v>
          </cell>
          <cell r="K3315">
            <v>18699.84</v>
          </cell>
        </row>
        <row r="3316">
          <cell r="A3316" t="str">
            <v>O&amp;M</v>
          </cell>
          <cell r="C3316">
            <v>26165</v>
          </cell>
          <cell r="D3316" t="str">
            <v>26165</v>
          </cell>
          <cell r="E3316" t="str">
            <v>Federal Relations</v>
          </cell>
          <cell r="H3316" t="str">
            <v>120</v>
          </cell>
          <cell r="I3316" t="str">
            <v>OT</v>
          </cell>
          <cell r="J3316">
            <v>31428.41</v>
          </cell>
          <cell r="K3316">
            <v>1962.57</v>
          </cell>
        </row>
        <row r="3317">
          <cell r="A3317" t="str">
            <v>O&amp;M</v>
          </cell>
          <cell r="B3317" t="str">
            <v>Norton, Margaret S</v>
          </cell>
          <cell r="C3317">
            <v>26170</v>
          </cell>
          <cell r="D3317" t="str">
            <v>26170</v>
          </cell>
          <cell r="E3317" t="str">
            <v>Community Programs</v>
          </cell>
          <cell r="F3317" t="str">
            <v>Corporate Relations</v>
          </cell>
          <cell r="G3317" t="str">
            <v>Community Programs</v>
          </cell>
          <cell r="H3317" t="str">
            <v>120</v>
          </cell>
          <cell r="I3317" t="str">
            <v>BT</v>
          </cell>
          <cell r="J3317">
            <v>16774.22</v>
          </cell>
          <cell r="K3317">
            <v>1635.5</v>
          </cell>
        </row>
        <row r="3318">
          <cell r="A3318" t="str">
            <v>O&amp;M</v>
          </cell>
          <cell r="B3318" t="str">
            <v>Norton, Margaret S</v>
          </cell>
          <cell r="C3318">
            <v>26170</v>
          </cell>
          <cell r="D3318" t="str">
            <v>26170</v>
          </cell>
          <cell r="E3318" t="str">
            <v>Community Programs</v>
          </cell>
          <cell r="F3318" t="str">
            <v>Corporate Relations</v>
          </cell>
          <cell r="G3318" t="str">
            <v>Community Programs</v>
          </cell>
          <cell r="H3318" t="str">
            <v>120</v>
          </cell>
          <cell r="I3318" t="str">
            <v>IT</v>
          </cell>
          <cell r="J3318">
            <v>412961.87</v>
          </cell>
          <cell r="K3318">
            <v>60454.080000000002</v>
          </cell>
          <cell r="L3318">
            <v>626.39</v>
          </cell>
          <cell r="M3318">
            <v>40496.949999999997</v>
          </cell>
        </row>
        <row r="3319">
          <cell r="A3319" t="str">
            <v>O&amp;M</v>
          </cell>
          <cell r="B3319" t="str">
            <v>Norton, Margaret S</v>
          </cell>
          <cell r="C3319">
            <v>26170</v>
          </cell>
          <cell r="D3319" t="str">
            <v>26170</v>
          </cell>
          <cell r="E3319" t="str">
            <v>Community Programs</v>
          </cell>
          <cell r="F3319" t="str">
            <v>Corporate Relations</v>
          </cell>
          <cell r="G3319" t="str">
            <v>Community Programs</v>
          </cell>
          <cell r="H3319" t="str">
            <v>120</v>
          </cell>
          <cell r="I3319" t="str">
            <v>LT</v>
          </cell>
          <cell r="J3319">
            <v>76332.53</v>
          </cell>
          <cell r="K3319">
            <v>7199.71</v>
          </cell>
        </row>
        <row r="3320">
          <cell r="A3320" t="str">
            <v>O&amp;M</v>
          </cell>
          <cell r="B3320" t="str">
            <v>Norton, Margaret S</v>
          </cell>
          <cell r="C3320">
            <v>26170</v>
          </cell>
          <cell r="D3320" t="str">
            <v>26170</v>
          </cell>
          <cell r="E3320" t="str">
            <v>Community Programs</v>
          </cell>
          <cell r="F3320" t="str">
            <v>Corporate Relations</v>
          </cell>
          <cell r="G3320" t="str">
            <v>Community Programs</v>
          </cell>
          <cell r="H3320" t="str">
            <v>120</v>
          </cell>
          <cell r="I3320" t="str">
            <v>MT</v>
          </cell>
          <cell r="J3320">
            <v>119.1</v>
          </cell>
        </row>
        <row r="3321">
          <cell r="A3321" t="str">
            <v>O&amp;M</v>
          </cell>
          <cell r="B3321" t="str">
            <v>Norton, Margaret S</v>
          </cell>
          <cell r="C3321">
            <v>26170</v>
          </cell>
          <cell r="D3321" t="str">
            <v>26170</v>
          </cell>
          <cell r="E3321" t="str">
            <v>Community Programs</v>
          </cell>
          <cell r="F3321" t="str">
            <v>Corporate Relations</v>
          </cell>
          <cell r="G3321" t="str">
            <v>Community Programs</v>
          </cell>
          <cell r="H3321" t="str">
            <v>120</v>
          </cell>
          <cell r="I3321" t="str">
            <v>OT</v>
          </cell>
          <cell r="J3321">
            <v>76643.75</v>
          </cell>
          <cell r="K3321">
            <v>39349.03</v>
          </cell>
        </row>
        <row r="3322">
          <cell r="A3322" t="str">
            <v>O&amp;M</v>
          </cell>
          <cell r="B3322" t="str">
            <v>Norton, Margaret S</v>
          </cell>
          <cell r="C3322">
            <v>26180</v>
          </cell>
          <cell r="D3322" t="str">
            <v>26180</v>
          </cell>
          <cell r="E3322" t="str">
            <v>Comm Rel &amp; Econ Development</v>
          </cell>
          <cell r="F3322" t="str">
            <v>Corporate Relations</v>
          </cell>
          <cell r="G3322" t="str">
            <v>Comm Rel &amp; Econ Development</v>
          </cell>
          <cell r="H3322" t="str">
            <v>120</v>
          </cell>
          <cell r="I3322" t="str">
            <v>BT</v>
          </cell>
          <cell r="K3322">
            <v>-5313.83</v>
          </cell>
          <cell r="M3322">
            <v>-520.79</v>
          </cell>
        </row>
        <row r="3323">
          <cell r="A3323" t="str">
            <v>O&amp;M</v>
          </cell>
          <cell r="B3323" t="str">
            <v>Norton, Margaret S</v>
          </cell>
          <cell r="C3323">
            <v>26180</v>
          </cell>
          <cell r="D3323" t="str">
            <v>26180</v>
          </cell>
          <cell r="E3323" t="str">
            <v>Comm Rel &amp; Econ Development</v>
          </cell>
          <cell r="F3323" t="str">
            <v>Corporate Relations</v>
          </cell>
          <cell r="G3323" t="str">
            <v>Comm Rel &amp; Econ Development</v>
          </cell>
          <cell r="H3323" t="str">
            <v>120</v>
          </cell>
          <cell r="I3323" t="str">
            <v>LT</v>
          </cell>
          <cell r="K3323">
            <v>13597.44</v>
          </cell>
          <cell r="M3323">
            <v>72314.2</v>
          </cell>
        </row>
        <row r="3324">
          <cell r="A3324" t="str">
            <v>O&amp;M</v>
          </cell>
          <cell r="B3324" t="str">
            <v>Fleming, Michael F</v>
          </cell>
          <cell r="C3324">
            <v>26200</v>
          </cell>
          <cell r="D3324" t="str">
            <v>26200</v>
          </cell>
          <cell r="E3324" t="str">
            <v>J7 - Corporate Safety</v>
          </cell>
          <cell r="F3324" t="str">
            <v>Human Resources</v>
          </cell>
          <cell r="G3324" t="str">
            <v>Corporate Safety</v>
          </cell>
          <cell r="H3324" t="str">
            <v>120</v>
          </cell>
          <cell r="I3324" t="str">
            <v>BT</v>
          </cell>
          <cell r="J3324">
            <v>240663.94</v>
          </cell>
          <cell r="K3324">
            <v>81424.87</v>
          </cell>
        </row>
        <row r="3325">
          <cell r="A3325" t="str">
            <v>O&amp;M</v>
          </cell>
          <cell r="B3325" t="str">
            <v>Fleming, Michael F</v>
          </cell>
          <cell r="C3325">
            <v>26200</v>
          </cell>
          <cell r="D3325" t="str">
            <v>26200</v>
          </cell>
          <cell r="E3325" t="str">
            <v>J7 - Corporate Safety</v>
          </cell>
          <cell r="F3325" t="str">
            <v>Human Resources</v>
          </cell>
          <cell r="G3325" t="str">
            <v>Corporate Safety</v>
          </cell>
          <cell r="H3325" t="str">
            <v>120</v>
          </cell>
          <cell r="I3325" t="str">
            <v>IT</v>
          </cell>
          <cell r="J3325">
            <v>760081.81</v>
          </cell>
          <cell r="K3325">
            <v>12703.3</v>
          </cell>
          <cell r="L3325">
            <v>2444.73</v>
          </cell>
          <cell r="M3325">
            <v>679781.22</v>
          </cell>
        </row>
        <row r="3326">
          <cell r="A3326" t="str">
            <v>O&amp;M</v>
          </cell>
          <cell r="B3326" t="str">
            <v>Fleming, Michael F</v>
          </cell>
          <cell r="C3326">
            <v>26200</v>
          </cell>
          <cell r="D3326" t="str">
            <v>26200</v>
          </cell>
          <cell r="E3326" t="str">
            <v>J7 - Corporate Safety</v>
          </cell>
          <cell r="F3326" t="str">
            <v>Human Resources</v>
          </cell>
          <cell r="G3326" t="str">
            <v>Corporate Safety</v>
          </cell>
          <cell r="H3326" t="str">
            <v>120</v>
          </cell>
          <cell r="I3326" t="str">
            <v>LT</v>
          </cell>
          <cell r="J3326">
            <v>645886.24</v>
          </cell>
          <cell r="K3326">
            <v>234087.82</v>
          </cell>
          <cell r="L3326">
            <v>14193.23</v>
          </cell>
          <cell r="M3326">
            <v>4647.1099999999997</v>
          </cell>
        </row>
        <row r="3327">
          <cell r="A3327" t="str">
            <v>O&amp;M</v>
          </cell>
          <cell r="B3327" t="str">
            <v>Fleming, Michael F</v>
          </cell>
          <cell r="C3327">
            <v>26200</v>
          </cell>
          <cell r="D3327" t="str">
            <v>26200</v>
          </cell>
          <cell r="E3327" t="str">
            <v>J7 - Corporate Safety</v>
          </cell>
          <cell r="F3327" t="str">
            <v>Human Resources</v>
          </cell>
          <cell r="G3327" t="str">
            <v>Corporate Safety</v>
          </cell>
          <cell r="H3327" t="str">
            <v>120</v>
          </cell>
          <cell r="I3327" t="str">
            <v>MT</v>
          </cell>
          <cell r="J3327">
            <v>986.75</v>
          </cell>
          <cell r="K3327">
            <v>1376</v>
          </cell>
          <cell r="L3327">
            <v>0.79</v>
          </cell>
        </row>
        <row r="3328">
          <cell r="A3328" t="str">
            <v>O&amp;M</v>
          </cell>
          <cell r="B3328" t="str">
            <v>Fleming, Michael F</v>
          </cell>
          <cell r="C3328">
            <v>26200</v>
          </cell>
          <cell r="D3328" t="str">
            <v>26200</v>
          </cell>
          <cell r="E3328" t="str">
            <v>J7 - Corporate Safety</v>
          </cell>
          <cell r="F3328" t="str">
            <v>Human Resources</v>
          </cell>
          <cell r="G3328" t="str">
            <v>Corporate Safety</v>
          </cell>
          <cell r="H3328" t="str">
            <v>120</v>
          </cell>
          <cell r="I3328" t="str">
            <v>OT</v>
          </cell>
          <cell r="J3328">
            <v>211668.88</v>
          </cell>
          <cell r="K3328">
            <v>61183.59</v>
          </cell>
          <cell r="L3328">
            <v>6462.5</v>
          </cell>
        </row>
        <row r="3329">
          <cell r="A3329" t="str">
            <v>O&amp;M</v>
          </cell>
          <cell r="B3329" t="str">
            <v>Fleming, Michael F</v>
          </cell>
          <cell r="C3329">
            <v>26200</v>
          </cell>
          <cell r="D3329" t="str">
            <v>26200</v>
          </cell>
          <cell r="E3329" t="str">
            <v>J7 - Corporate Safety</v>
          </cell>
          <cell r="F3329" t="str">
            <v>Human Resources</v>
          </cell>
          <cell r="G3329" t="str">
            <v>Corporate Safety</v>
          </cell>
          <cell r="H3329" t="str">
            <v>120</v>
          </cell>
          <cell r="I3329" t="str">
            <v>TT</v>
          </cell>
          <cell r="J3329">
            <v>15764.66</v>
          </cell>
          <cell r="K3329">
            <v>22441.32</v>
          </cell>
          <cell r="L3329">
            <v>9928.92</v>
          </cell>
        </row>
        <row r="3330">
          <cell r="A3330" t="str">
            <v>O&amp;M</v>
          </cell>
          <cell r="C3330">
            <v>26205</v>
          </cell>
          <cell r="D3330" t="str">
            <v>26205</v>
          </cell>
          <cell r="E3330" t="str">
            <v>Center for Learning and Performance</v>
          </cell>
          <cell r="H3330" t="str">
            <v>120</v>
          </cell>
          <cell r="I3330" t="str">
            <v>BT</v>
          </cell>
          <cell r="M3330">
            <v>-1334.11</v>
          </cell>
        </row>
        <row r="3331">
          <cell r="A3331" t="str">
            <v>O&amp;M</v>
          </cell>
          <cell r="C3331">
            <v>26205</v>
          </cell>
          <cell r="D3331" t="str">
            <v>26205</v>
          </cell>
          <cell r="E3331" t="str">
            <v>J8 - SECURITY DEPT</v>
          </cell>
          <cell r="H3331" t="str">
            <v>120</v>
          </cell>
          <cell r="I3331" t="str">
            <v>BT</v>
          </cell>
          <cell r="J3331">
            <v>72545.87</v>
          </cell>
          <cell r="K3331">
            <v>4203.7299999999996</v>
          </cell>
          <cell r="M3331">
            <v>-2032.11</v>
          </cell>
        </row>
        <row r="3332">
          <cell r="A3332" t="str">
            <v>O&amp;M</v>
          </cell>
          <cell r="C3332">
            <v>26205</v>
          </cell>
          <cell r="D3332" t="str">
            <v>26205</v>
          </cell>
          <cell r="E3332" t="str">
            <v>Center for Learning and Performance</v>
          </cell>
          <cell r="H3332" t="str">
            <v>120</v>
          </cell>
          <cell r="I3332" t="str">
            <v>IT</v>
          </cell>
          <cell r="M3332">
            <v>3159193.87</v>
          </cell>
        </row>
        <row r="3333">
          <cell r="A3333" t="str">
            <v>O&amp;M</v>
          </cell>
          <cell r="C3333">
            <v>26205</v>
          </cell>
          <cell r="D3333" t="str">
            <v>26205</v>
          </cell>
          <cell r="E3333" t="str">
            <v>J8 - SECURITY DEPT</v>
          </cell>
          <cell r="H3333" t="str">
            <v>120</v>
          </cell>
          <cell r="I3333" t="str">
            <v>IT</v>
          </cell>
          <cell r="J3333">
            <v>4688.99</v>
          </cell>
          <cell r="K3333">
            <v>-10492.02</v>
          </cell>
        </row>
        <row r="3334">
          <cell r="A3334" t="str">
            <v>O&amp;M</v>
          </cell>
          <cell r="C3334">
            <v>26205</v>
          </cell>
          <cell r="D3334" t="str">
            <v>26205</v>
          </cell>
          <cell r="E3334" t="str">
            <v>Center for Learning and Performance</v>
          </cell>
          <cell r="H3334" t="str">
            <v>120</v>
          </cell>
          <cell r="I3334" t="str">
            <v>LT</v>
          </cell>
          <cell r="M3334">
            <v>93253.5</v>
          </cell>
        </row>
        <row r="3335">
          <cell r="A3335" t="str">
            <v>O&amp;M</v>
          </cell>
          <cell r="C3335">
            <v>26205</v>
          </cell>
          <cell r="D3335" t="str">
            <v>26205</v>
          </cell>
          <cell r="E3335" t="str">
            <v>J8 - SECURITY DEPT</v>
          </cell>
          <cell r="H3335" t="str">
            <v>120</v>
          </cell>
          <cell r="I3335" t="str">
            <v>LT</v>
          </cell>
          <cell r="J3335">
            <v>85380.13</v>
          </cell>
          <cell r="K3335">
            <v>12010.84</v>
          </cell>
        </row>
        <row r="3336">
          <cell r="A3336" t="str">
            <v>O&amp;M</v>
          </cell>
          <cell r="C3336">
            <v>26205</v>
          </cell>
          <cell r="D3336" t="str">
            <v>26205</v>
          </cell>
          <cell r="E3336" t="str">
            <v>J8 - SECURITY DEPT</v>
          </cell>
          <cell r="H3336" t="str">
            <v>120</v>
          </cell>
          <cell r="I3336" t="str">
            <v>OT</v>
          </cell>
          <cell r="J3336">
            <v>17073.71</v>
          </cell>
          <cell r="K3336">
            <v>77.72</v>
          </cell>
        </row>
        <row r="3337">
          <cell r="A3337" t="str">
            <v>O&amp;M</v>
          </cell>
          <cell r="C3337">
            <v>26205</v>
          </cell>
          <cell r="D3337" t="str">
            <v>26205</v>
          </cell>
          <cell r="E3337" t="str">
            <v>J8 - SECURITY DEPT</v>
          </cell>
          <cell r="H3337" t="str">
            <v>120</v>
          </cell>
          <cell r="I3337" t="str">
            <v>TT</v>
          </cell>
          <cell r="J3337">
            <v>163.46</v>
          </cell>
        </row>
        <row r="3338">
          <cell r="A3338" t="str">
            <v>O&amp;M</v>
          </cell>
          <cell r="B3338" t="str">
            <v>Carmody,Chris</v>
          </cell>
          <cell r="C3338">
            <v>26210</v>
          </cell>
          <cell r="D3338" t="str">
            <v>26210</v>
          </cell>
          <cell r="E3338" t="str">
            <v>3J - Employee and Organizational Effectiveness</v>
          </cell>
          <cell r="F3338" t="str">
            <v>Human Resources</v>
          </cell>
          <cell r="G3338" t="str">
            <v>Employee &amp; Org Effectiveness</v>
          </cell>
          <cell r="H3338" t="str">
            <v>120</v>
          </cell>
          <cell r="I3338" t="str">
            <v>BT</v>
          </cell>
          <cell r="J3338">
            <v>148438.32999999999</v>
          </cell>
          <cell r="K3338">
            <v>49855.83</v>
          </cell>
        </row>
        <row r="3339">
          <cell r="A3339" t="str">
            <v>O&amp;M</v>
          </cell>
          <cell r="B3339" t="str">
            <v>Carmody,Chris</v>
          </cell>
          <cell r="C3339">
            <v>26210</v>
          </cell>
          <cell r="D3339" t="str">
            <v>26210</v>
          </cell>
          <cell r="E3339" t="str">
            <v>Employee &amp; Org Effectiveness</v>
          </cell>
          <cell r="F3339" t="str">
            <v>Human Resources</v>
          </cell>
          <cell r="G3339" t="str">
            <v>Employee &amp; Org Effectiveness</v>
          </cell>
          <cell r="H3339" t="str">
            <v>120</v>
          </cell>
          <cell r="I3339" t="str">
            <v>BT</v>
          </cell>
          <cell r="L3339">
            <v>2490.25</v>
          </cell>
        </row>
        <row r="3340">
          <cell r="A3340" t="str">
            <v>O&amp;M</v>
          </cell>
          <cell r="B3340" t="str">
            <v>Carmody,Chris</v>
          </cell>
          <cell r="C3340">
            <v>26210</v>
          </cell>
          <cell r="D3340" t="str">
            <v>26210</v>
          </cell>
          <cell r="E3340" t="str">
            <v>3J - Employee and Organizational Effectiveness</v>
          </cell>
          <cell r="F3340" t="str">
            <v>Human Resources</v>
          </cell>
          <cell r="G3340" t="str">
            <v>Employee &amp; Org Effectiveness</v>
          </cell>
          <cell r="H3340" t="str">
            <v>120</v>
          </cell>
          <cell r="I3340" t="str">
            <v>IT</v>
          </cell>
          <cell r="J3340">
            <v>558288.76</v>
          </cell>
          <cell r="K3340">
            <v>619637.28</v>
          </cell>
        </row>
        <row r="3341">
          <cell r="A3341" t="str">
            <v>O&amp;M</v>
          </cell>
          <cell r="B3341" t="str">
            <v>Carmody,Chris</v>
          </cell>
          <cell r="C3341">
            <v>26210</v>
          </cell>
          <cell r="D3341" t="str">
            <v>26210</v>
          </cell>
          <cell r="E3341" t="str">
            <v>Employee &amp; Org Effectiveness</v>
          </cell>
          <cell r="F3341" t="str">
            <v>Human Resources</v>
          </cell>
          <cell r="G3341" t="str">
            <v>Employee &amp; Org Effectiveness</v>
          </cell>
          <cell r="H3341" t="str">
            <v>120</v>
          </cell>
          <cell r="I3341" t="str">
            <v>IT</v>
          </cell>
          <cell r="L3341">
            <v>134535.34</v>
          </cell>
        </row>
        <row r="3342">
          <cell r="A3342" t="str">
            <v>O&amp;M</v>
          </cell>
          <cell r="B3342" t="str">
            <v>Carmody,Chris</v>
          </cell>
          <cell r="C3342">
            <v>26210</v>
          </cell>
          <cell r="D3342" t="str">
            <v>26210</v>
          </cell>
          <cell r="E3342" t="str">
            <v>3J - Employee and Organizational Effectiveness</v>
          </cell>
          <cell r="F3342" t="str">
            <v>Human Resources</v>
          </cell>
          <cell r="G3342" t="str">
            <v>Employee &amp; Org Effectiveness</v>
          </cell>
          <cell r="H3342" t="str">
            <v>120</v>
          </cell>
          <cell r="I3342" t="str">
            <v>LT</v>
          </cell>
          <cell r="J3342">
            <v>456451.01</v>
          </cell>
          <cell r="K3342">
            <v>171098.95</v>
          </cell>
          <cell r="M3342">
            <v>1147.3900000000001</v>
          </cell>
        </row>
        <row r="3343">
          <cell r="A3343" t="str">
            <v>O&amp;M</v>
          </cell>
          <cell r="B3343" t="str">
            <v>Carmody,Chris</v>
          </cell>
          <cell r="C3343">
            <v>26210</v>
          </cell>
          <cell r="D3343" t="str">
            <v>26210</v>
          </cell>
          <cell r="E3343" t="str">
            <v>Employee &amp; Org Effectiveness</v>
          </cell>
          <cell r="F3343" t="str">
            <v>Human Resources</v>
          </cell>
          <cell r="G3343" t="str">
            <v>Employee &amp; Org Effectiveness</v>
          </cell>
          <cell r="H3343" t="str">
            <v>120</v>
          </cell>
          <cell r="I3343" t="str">
            <v>LT</v>
          </cell>
          <cell r="L3343">
            <v>6154.44</v>
          </cell>
        </row>
        <row r="3344">
          <cell r="A3344" t="str">
            <v>O&amp;M</v>
          </cell>
          <cell r="B3344" t="str">
            <v>Carmody,Chris</v>
          </cell>
          <cell r="C3344">
            <v>26210</v>
          </cell>
          <cell r="D3344" t="str">
            <v>26210</v>
          </cell>
          <cell r="E3344" t="str">
            <v>3J - Employee and Organizational Effectiveness</v>
          </cell>
          <cell r="F3344" t="str">
            <v>Human Resources</v>
          </cell>
          <cell r="G3344" t="str">
            <v>Employee &amp; Org Effectiveness</v>
          </cell>
          <cell r="H3344" t="str">
            <v>120</v>
          </cell>
          <cell r="I3344" t="str">
            <v>OT</v>
          </cell>
          <cell r="J3344">
            <v>47126.35</v>
          </cell>
          <cell r="K3344">
            <v>9452.36</v>
          </cell>
        </row>
        <row r="3345">
          <cell r="A3345" t="str">
            <v>O&amp;M</v>
          </cell>
          <cell r="B3345" t="str">
            <v>Carmody,Chris</v>
          </cell>
          <cell r="C3345">
            <v>26210</v>
          </cell>
          <cell r="D3345" t="str">
            <v>26210</v>
          </cell>
          <cell r="E3345" t="str">
            <v>Employee &amp; Org Effectiveness</v>
          </cell>
          <cell r="F3345" t="str">
            <v>Human Resources</v>
          </cell>
          <cell r="G3345" t="str">
            <v>Employee &amp; Org Effectiveness</v>
          </cell>
          <cell r="H3345" t="str">
            <v>120</v>
          </cell>
          <cell r="I3345" t="str">
            <v>OT</v>
          </cell>
          <cell r="L3345">
            <v>29107.89</v>
          </cell>
        </row>
        <row r="3346">
          <cell r="A3346" t="str">
            <v>O&amp;M</v>
          </cell>
          <cell r="B3346" t="str">
            <v>Carmody,Chris</v>
          </cell>
          <cell r="C3346">
            <v>26210</v>
          </cell>
          <cell r="D3346" t="str">
            <v>26210</v>
          </cell>
          <cell r="E3346" t="str">
            <v>3J - Employee and Organizational Effectiveness</v>
          </cell>
          <cell r="F3346" t="str">
            <v>Human Resources</v>
          </cell>
          <cell r="G3346" t="str">
            <v>Employee &amp; Org Effectiveness</v>
          </cell>
          <cell r="H3346" t="str">
            <v>120</v>
          </cell>
          <cell r="I3346" t="str">
            <v>TT</v>
          </cell>
          <cell r="J3346">
            <v>704.06</v>
          </cell>
          <cell r="K3346">
            <v>595.63</v>
          </cell>
        </row>
        <row r="3347">
          <cell r="A3347" t="str">
            <v>O&amp;M</v>
          </cell>
          <cell r="B3347" t="str">
            <v>Francois, Alicine E</v>
          </cell>
          <cell r="C3347">
            <v>26215</v>
          </cell>
          <cell r="D3347" t="str">
            <v>26215</v>
          </cell>
          <cell r="E3347" t="str">
            <v>3K - LABOR/EEO</v>
          </cell>
          <cell r="F3347" t="str">
            <v>Human Resources</v>
          </cell>
          <cell r="G3347" t="str">
            <v>Staffing</v>
          </cell>
          <cell r="H3347" t="str">
            <v>120</v>
          </cell>
          <cell r="I3347" t="str">
            <v>IT</v>
          </cell>
          <cell r="J3347">
            <v>3880.52</v>
          </cell>
        </row>
        <row r="3348">
          <cell r="A3348" t="str">
            <v>O&amp;M</v>
          </cell>
          <cell r="B3348" t="str">
            <v>Francois, Alicine E</v>
          </cell>
          <cell r="C3348">
            <v>26215</v>
          </cell>
          <cell r="D3348" t="str">
            <v>26215</v>
          </cell>
          <cell r="E3348" t="str">
            <v>Staffing</v>
          </cell>
          <cell r="F3348" t="str">
            <v>Human Resources</v>
          </cell>
          <cell r="G3348" t="str">
            <v>Staffing</v>
          </cell>
          <cell r="H3348" t="str">
            <v>120</v>
          </cell>
          <cell r="I3348" t="str">
            <v>IT</v>
          </cell>
          <cell r="L3348">
            <v>12.75</v>
          </cell>
        </row>
        <row r="3349">
          <cell r="A3349" t="str">
            <v>O&amp;M</v>
          </cell>
          <cell r="B3349" t="str">
            <v>Francois, Alicine E</v>
          </cell>
          <cell r="C3349">
            <v>26215</v>
          </cell>
          <cell r="D3349" t="str">
            <v>26215</v>
          </cell>
          <cell r="E3349" t="str">
            <v>Staffing and Operations</v>
          </cell>
          <cell r="F3349" t="str">
            <v>Human Resources</v>
          </cell>
          <cell r="G3349" t="str">
            <v>Staffing</v>
          </cell>
          <cell r="H3349" t="str">
            <v>120</v>
          </cell>
          <cell r="I3349" t="str">
            <v>IT</v>
          </cell>
          <cell r="K3349">
            <v>12.99</v>
          </cell>
        </row>
        <row r="3350">
          <cell r="A3350" t="str">
            <v>O&amp;M</v>
          </cell>
          <cell r="B3350" t="str">
            <v>Francois, Alicine E</v>
          </cell>
          <cell r="C3350">
            <v>26215</v>
          </cell>
          <cell r="D3350" t="str">
            <v>26215</v>
          </cell>
          <cell r="E3350" t="str">
            <v>3K - LABOR/EEO</v>
          </cell>
          <cell r="F3350" t="str">
            <v>Human Resources</v>
          </cell>
          <cell r="G3350" t="str">
            <v>Staffing</v>
          </cell>
          <cell r="H3350" t="str">
            <v>120</v>
          </cell>
          <cell r="I3350" t="str">
            <v>OT</v>
          </cell>
          <cell r="J3350">
            <v>64.83</v>
          </cell>
        </row>
        <row r="3351">
          <cell r="A3351" t="str">
            <v>O&amp;M</v>
          </cell>
          <cell r="B3351" t="str">
            <v>Francois, Alicine E</v>
          </cell>
          <cell r="C3351">
            <v>26215</v>
          </cell>
          <cell r="D3351" t="str">
            <v>26215</v>
          </cell>
          <cell r="E3351" t="str">
            <v>Staffing and Operations</v>
          </cell>
          <cell r="F3351" t="str">
            <v>Human Resources</v>
          </cell>
          <cell r="G3351" t="str">
            <v>Staffing</v>
          </cell>
          <cell r="H3351" t="str">
            <v>120</v>
          </cell>
          <cell r="I3351" t="str">
            <v>OT</v>
          </cell>
          <cell r="K3351">
            <v>14.94</v>
          </cell>
        </row>
        <row r="3352">
          <cell r="A3352" t="str">
            <v>O&amp;M</v>
          </cell>
          <cell r="C3352">
            <v>26220</v>
          </cell>
          <cell r="D3352" t="str">
            <v>26220</v>
          </cell>
          <cell r="E3352" t="str">
            <v>3R - CORPORATE POOL</v>
          </cell>
          <cell r="H3352" t="str">
            <v>120</v>
          </cell>
          <cell r="I3352" t="str">
            <v>BT</v>
          </cell>
          <cell r="J3352">
            <v>0</v>
          </cell>
        </row>
        <row r="3353">
          <cell r="A3353" t="str">
            <v>O&amp;M</v>
          </cell>
          <cell r="C3353">
            <v>26220</v>
          </cell>
          <cell r="D3353" t="str">
            <v>26220</v>
          </cell>
          <cell r="E3353" t="str">
            <v>3R - CORPORATE POOL</v>
          </cell>
          <cell r="H3353" t="str">
            <v>120</v>
          </cell>
          <cell r="I3353" t="str">
            <v>LT</v>
          </cell>
          <cell r="J3353">
            <v>0</v>
          </cell>
        </row>
        <row r="3354">
          <cell r="A3354" t="str">
            <v>O&amp;M</v>
          </cell>
          <cell r="C3354">
            <v>26225</v>
          </cell>
          <cell r="D3354" t="str">
            <v>26225</v>
          </cell>
          <cell r="E3354" t="str">
            <v>Field Safety</v>
          </cell>
          <cell r="H3354" t="str">
            <v>120</v>
          </cell>
          <cell r="I3354" t="str">
            <v>IT</v>
          </cell>
          <cell r="K3354">
            <v>404.11</v>
          </cell>
          <cell r="L3354">
            <v>0.88</v>
          </cell>
          <cell r="M3354">
            <v>-708171.41</v>
          </cell>
        </row>
        <row r="3355">
          <cell r="A3355" t="str">
            <v>O&amp;M</v>
          </cell>
          <cell r="C3355">
            <v>26230</v>
          </cell>
          <cell r="D3355" t="str">
            <v>26230</v>
          </cell>
          <cell r="E3355" t="str">
            <v>HRIS</v>
          </cell>
          <cell r="H3355" t="str">
            <v>120</v>
          </cell>
          <cell r="I3355" t="str">
            <v>IT</v>
          </cell>
          <cell r="K3355">
            <v>354.66</v>
          </cell>
          <cell r="L3355">
            <v>0.46</v>
          </cell>
          <cell r="M3355">
            <v>-233939</v>
          </cell>
        </row>
        <row r="3356">
          <cell r="A3356" t="str">
            <v>O&amp;M</v>
          </cell>
          <cell r="C3356">
            <v>26235</v>
          </cell>
          <cell r="D3356" t="str">
            <v>26235</v>
          </cell>
          <cell r="E3356" t="str">
            <v>Benefits and Adminstrative Services</v>
          </cell>
          <cell r="H3356" t="str">
            <v>120</v>
          </cell>
          <cell r="I3356" t="str">
            <v>IT</v>
          </cell>
          <cell r="K3356">
            <v>159.72</v>
          </cell>
          <cell r="L3356">
            <v>0.55000000000000004</v>
          </cell>
        </row>
        <row r="3357">
          <cell r="A3357" t="str">
            <v>O&amp;M</v>
          </cell>
          <cell r="C3357">
            <v>26240</v>
          </cell>
          <cell r="D3357" t="str">
            <v>26240</v>
          </cell>
          <cell r="E3357" t="str">
            <v>Compensation</v>
          </cell>
          <cell r="H3357" t="str">
            <v>120</v>
          </cell>
          <cell r="I3357" t="str">
            <v>IT</v>
          </cell>
          <cell r="K3357">
            <v>20</v>
          </cell>
          <cell r="L3357">
            <v>0.18</v>
          </cell>
          <cell r="M3357">
            <v>-311.3</v>
          </cell>
        </row>
        <row r="3358">
          <cell r="A3358" t="str">
            <v>O&amp;M</v>
          </cell>
          <cell r="B3358" t="str">
            <v>Peloquin, Bernard B</v>
          </cell>
          <cell r="C3358">
            <v>26245</v>
          </cell>
          <cell r="D3358" t="str">
            <v>26245</v>
          </cell>
          <cell r="E3358" t="str">
            <v>J9 - Total Rewards and HRIS</v>
          </cell>
          <cell r="F3358" t="str">
            <v>Human Resources</v>
          </cell>
          <cell r="G3358" t="str">
            <v>Total Rewards and HRIS</v>
          </cell>
          <cell r="H3358" t="str">
            <v>120</v>
          </cell>
          <cell r="I3358" t="str">
            <v>BT</v>
          </cell>
          <cell r="J3358">
            <v>165720.12</v>
          </cell>
          <cell r="K3358">
            <v>65920.03</v>
          </cell>
        </row>
        <row r="3359">
          <cell r="A3359" t="str">
            <v>O&amp;M</v>
          </cell>
          <cell r="B3359" t="str">
            <v>Peloquin, Bernard B</v>
          </cell>
          <cell r="C3359">
            <v>26245</v>
          </cell>
          <cell r="D3359" t="str">
            <v>26245</v>
          </cell>
          <cell r="E3359" t="str">
            <v>J9 - Total Rewards and HRIS</v>
          </cell>
          <cell r="F3359" t="str">
            <v>Human Resources</v>
          </cell>
          <cell r="G3359" t="str">
            <v>Total Rewards and HRIS</v>
          </cell>
          <cell r="H3359" t="str">
            <v>120</v>
          </cell>
          <cell r="I3359" t="str">
            <v>IT</v>
          </cell>
          <cell r="J3359">
            <v>3136665.56</v>
          </cell>
          <cell r="K3359">
            <v>32699.7</v>
          </cell>
          <cell r="L3359">
            <v>80893.210000000006</v>
          </cell>
        </row>
        <row r="3360">
          <cell r="A3360" t="str">
            <v>O&amp;M</v>
          </cell>
          <cell r="B3360" t="str">
            <v>Peloquin, Bernard B</v>
          </cell>
          <cell r="C3360">
            <v>26245</v>
          </cell>
          <cell r="D3360" t="str">
            <v>26245</v>
          </cell>
          <cell r="E3360" t="str">
            <v>J9 - Total Rewards and HRIS</v>
          </cell>
          <cell r="F3360" t="str">
            <v>Human Resources</v>
          </cell>
          <cell r="G3360" t="str">
            <v>Total Rewards and HRIS</v>
          </cell>
          <cell r="H3360" t="str">
            <v>120</v>
          </cell>
          <cell r="I3360" t="str">
            <v>LT</v>
          </cell>
          <cell r="J3360">
            <v>493600.62</v>
          </cell>
          <cell r="K3360">
            <v>189973.93</v>
          </cell>
          <cell r="L3360">
            <v>-0.47</v>
          </cell>
        </row>
        <row r="3361">
          <cell r="A3361" t="str">
            <v>O&amp;M</v>
          </cell>
          <cell r="B3361" t="str">
            <v>Peloquin, Bernard B</v>
          </cell>
          <cell r="C3361">
            <v>26245</v>
          </cell>
          <cell r="D3361" t="str">
            <v>26245</v>
          </cell>
          <cell r="E3361" t="str">
            <v>J9 - Total Rewards and HRIS</v>
          </cell>
          <cell r="F3361" t="str">
            <v>Human Resources</v>
          </cell>
          <cell r="G3361" t="str">
            <v>Total Rewards and HRIS</v>
          </cell>
          <cell r="H3361" t="str">
            <v>120</v>
          </cell>
          <cell r="I3361" t="str">
            <v>MT</v>
          </cell>
          <cell r="J3361">
            <v>633</v>
          </cell>
          <cell r="K3361">
            <v>33.64</v>
          </cell>
        </row>
        <row r="3362">
          <cell r="A3362" t="str">
            <v>O&amp;M</v>
          </cell>
          <cell r="B3362" t="str">
            <v>Peloquin, Bernard B</v>
          </cell>
          <cell r="C3362">
            <v>26245</v>
          </cell>
          <cell r="D3362" t="str">
            <v>26245</v>
          </cell>
          <cell r="E3362" t="str">
            <v>J9 - Total Rewards and HRIS</v>
          </cell>
          <cell r="F3362" t="str">
            <v>Human Resources</v>
          </cell>
          <cell r="G3362" t="str">
            <v>Total Rewards and HRIS</v>
          </cell>
          <cell r="H3362" t="str">
            <v>120</v>
          </cell>
          <cell r="I3362" t="str">
            <v>OT</v>
          </cell>
          <cell r="J3362">
            <v>-63455.35</v>
          </cell>
          <cell r="K3362">
            <v>24714.89</v>
          </cell>
          <cell r="L3362">
            <v>-396.51</v>
          </cell>
        </row>
        <row r="3363">
          <cell r="A3363" t="str">
            <v>O&amp;M</v>
          </cell>
          <cell r="B3363" t="str">
            <v>Peloquin, Bernard B</v>
          </cell>
          <cell r="C3363">
            <v>26245</v>
          </cell>
          <cell r="D3363" t="str">
            <v>26245</v>
          </cell>
          <cell r="E3363" t="str">
            <v>J9 - Total Rewards and HRIS</v>
          </cell>
          <cell r="F3363" t="str">
            <v>Human Resources</v>
          </cell>
          <cell r="G3363" t="str">
            <v>Total Rewards and HRIS</v>
          </cell>
          <cell r="H3363" t="str">
            <v>120</v>
          </cell>
          <cell r="I3363" t="str">
            <v>TT</v>
          </cell>
          <cell r="J3363">
            <v>36674.58</v>
          </cell>
          <cell r="K3363">
            <v>12608.11</v>
          </cell>
          <cell r="L3363">
            <v>0.16</v>
          </cell>
        </row>
        <row r="3364">
          <cell r="A3364" t="str">
            <v>O&amp;M</v>
          </cell>
          <cell r="B3364" t="str">
            <v>Dorant, David F</v>
          </cell>
          <cell r="C3364">
            <v>26250</v>
          </cell>
          <cell r="D3364" t="str">
            <v>26250</v>
          </cell>
          <cell r="E3364" t="str">
            <v>C3 - Employee and Labor Relations</v>
          </cell>
          <cell r="F3364" t="str">
            <v>Human Resources</v>
          </cell>
          <cell r="G3364" t="str">
            <v>Employee and Labor Relations</v>
          </cell>
          <cell r="H3364" t="str">
            <v>120</v>
          </cell>
          <cell r="I3364" t="str">
            <v>BT</v>
          </cell>
          <cell r="J3364">
            <v>499612.31</v>
          </cell>
          <cell r="K3364">
            <v>238448.72</v>
          </cell>
          <cell r="L3364">
            <v>3183.5</v>
          </cell>
        </row>
        <row r="3365">
          <cell r="A3365" t="str">
            <v>O&amp;M</v>
          </cell>
          <cell r="B3365" t="str">
            <v>Dorant, David F</v>
          </cell>
          <cell r="C3365">
            <v>26250</v>
          </cell>
          <cell r="D3365" t="str">
            <v>26250</v>
          </cell>
          <cell r="E3365" t="str">
            <v>C3 - Employee and Labor Relations</v>
          </cell>
          <cell r="F3365" t="str">
            <v>Human Resources</v>
          </cell>
          <cell r="G3365" t="str">
            <v>Employee and Labor Relations</v>
          </cell>
          <cell r="H3365" t="str">
            <v>120</v>
          </cell>
          <cell r="I3365" t="str">
            <v>IT</v>
          </cell>
          <cell r="J3365">
            <v>1250585.98</v>
          </cell>
          <cell r="K3365">
            <v>524996.39</v>
          </cell>
          <cell r="L3365">
            <v>117779.31</v>
          </cell>
        </row>
        <row r="3366">
          <cell r="A3366" t="str">
            <v>O&amp;M</v>
          </cell>
          <cell r="B3366" t="str">
            <v>Dorant, David F</v>
          </cell>
          <cell r="C3366">
            <v>26250</v>
          </cell>
          <cell r="D3366" t="str">
            <v>26250</v>
          </cell>
          <cell r="E3366" t="str">
            <v>C3 - Employee and Labor Relations</v>
          </cell>
          <cell r="F3366" t="str">
            <v>Human Resources</v>
          </cell>
          <cell r="G3366" t="str">
            <v>Employee and Labor Relations</v>
          </cell>
          <cell r="H3366" t="str">
            <v>120</v>
          </cell>
          <cell r="I3366" t="str">
            <v>LT</v>
          </cell>
          <cell r="J3366">
            <v>1191263.21</v>
          </cell>
          <cell r="K3366">
            <v>660200.68999999994</v>
          </cell>
          <cell r="L3366">
            <v>46664.68</v>
          </cell>
        </row>
        <row r="3367">
          <cell r="A3367" t="str">
            <v>O&amp;M</v>
          </cell>
          <cell r="B3367" t="str">
            <v>Dorant, David F</v>
          </cell>
          <cell r="C3367">
            <v>26250</v>
          </cell>
          <cell r="D3367" t="str">
            <v>26250</v>
          </cell>
          <cell r="E3367" t="str">
            <v>C3 - Employee and Labor Relations</v>
          </cell>
          <cell r="F3367" t="str">
            <v>Human Resources</v>
          </cell>
          <cell r="G3367" t="str">
            <v>Employee and Labor Relations</v>
          </cell>
          <cell r="H3367" t="str">
            <v>120</v>
          </cell>
          <cell r="I3367" t="str">
            <v>OT</v>
          </cell>
          <cell r="J3367">
            <v>142778.62</v>
          </cell>
          <cell r="K3367">
            <v>104433.71</v>
          </cell>
          <cell r="L3367">
            <v>20513.43</v>
          </cell>
        </row>
        <row r="3368">
          <cell r="A3368" t="str">
            <v>O&amp;M</v>
          </cell>
          <cell r="B3368" t="str">
            <v>Dorant, David F</v>
          </cell>
          <cell r="C3368">
            <v>26250</v>
          </cell>
          <cell r="D3368" t="str">
            <v>26250</v>
          </cell>
          <cell r="E3368" t="str">
            <v>C3 - Employee and Labor Relations</v>
          </cell>
          <cell r="F3368" t="str">
            <v>Human Resources</v>
          </cell>
          <cell r="G3368" t="str">
            <v>Employee and Labor Relations</v>
          </cell>
          <cell r="H3368" t="str">
            <v>120</v>
          </cell>
          <cell r="I3368" t="str">
            <v>TT</v>
          </cell>
          <cell r="J3368">
            <v>22866.9</v>
          </cell>
          <cell r="K3368">
            <v>14572.21</v>
          </cell>
          <cell r="L3368">
            <v>2368.27</v>
          </cell>
        </row>
        <row r="3369">
          <cell r="A3369" t="str">
            <v>O&amp;M</v>
          </cell>
          <cell r="B3369" t="str">
            <v>Manning, Timothy R</v>
          </cell>
          <cell r="C3369">
            <v>26255</v>
          </cell>
          <cell r="D3369" t="str">
            <v>26255</v>
          </cell>
          <cell r="E3369" t="str">
            <v>B2 - Human  Resources Senior Vice President</v>
          </cell>
          <cell r="F3369" t="str">
            <v>Human Resources</v>
          </cell>
          <cell r="G3369" t="str">
            <v>Human  Resources Senior Vice President</v>
          </cell>
          <cell r="H3369" t="str">
            <v>120</v>
          </cell>
          <cell r="I3369" t="str">
            <v>BT</v>
          </cell>
          <cell r="J3369">
            <v>69664.53</v>
          </cell>
          <cell r="K3369">
            <v>19635.150000000001</v>
          </cell>
        </row>
        <row r="3370">
          <cell r="A3370" t="str">
            <v>O&amp;M</v>
          </cell>
          <cell r="B3370" t="str">
            <v>Manning, Timothy R</v>
          </cell>
          <cell r="C3370">
            <v>26255</v>
          </cell>
          <cell r="D3370" t="str">
            <v>26255</v>
          </cell>
          <cell r="E3370" t="str">
            <v>B2 - Human  Resources Senior Vice President</v>
          </cell>
          <cell r="F3370" t="str">
            <v>Human Resources</v>
          </cell>
          <cell r="G3370" t="str">
            <v>Human  Resources Senior Vice President</v>
          </cell>
          <cell r="H3370" t="str">
            <v>120</v>
          </cell>
          <cell r="I3370" t="str">
            <v>IT</v>
          </cell>
          <cell r="J3370">
            <v>24292.47</v>
          </cell>
          <cell r="K3370">
            <v>6370.34</v>
          </cell>
          <cell r="M3370">
            <v>8846.27</v>
          </cell>
        </row>
        <row r="3371">
          <cell r="A3371" t="str">
            <v>O&amp;M</v>
          </cell>
          <cell r="B3371" t="str">
            <v>Manning, Timothy R</v>
          </cell>
          <cell r="C3371">
            <v>26255</v>
          </cell>
          <cell r="D3371" t="str">
            <v>26255</v>
          </cell>
          <cell r="E3371" t="str">
            <v>B2 - Human  Resources Senior Vice President</v>
          </cell>
          <cell r="F3371" t="str">
            <v>Human Resources</v>
          </cell>
          <cell r="G3371" t="str">
            <v>Human  Resources Senior Vice President</v>
          </cell>
          <cell r="H3371" t="str">
            <v>120</v>
          </cell>
          <cell r="I3371" t="str">
            <v>LT</v>
          </cell>
          <cell r="J3371">
            <v>741561.3</v>
          </cell>
          <cell r="K3371">
            <v>57802.09</v>
          </cell>
        </row>
        <row r="3372">
          <cell r="A3372" t="str">
            <v>O&amp;M</v>
          </cell>
          <cell r="B3372" t="str">
            <v>Manning, Timothy R</v>
          </cell>
          <cell r="C3372">
            <v>26255</v>
          </cell>
          <cell r="D3372" t="str">
            <v>26255</v>
          </cell>
          <cell r="E3372" t="str">
            <v>B2 - Human  Resources Senior Vice President</v>
          </cell>
          <cell r="F3372" t="str">
            <v>Human Resources</v>
          </cell>
          <cell r="G3372" t="str">
            <v>Human  Resources Senior Vice President</v>
          </cell>
          <cell r="H3372" t="str">
            <v>120</v>
          </cell>
          <cell r="I3372" t="str">
            <v>OT</v>
          </cell>
          <cell r="J3372">
            <v>13102.33</v>
          </cell>
          <cell r="K3372">
            <v>2608.1999999999998</v>
          </cell>
          <cell r="M3372">
            <v>15204.99</v>
          </cell>
        </row>
        <row r="3373">
          <cell r="A3373" t="str">
            <v>O&amp;M</v>
          </cell>
          <cell r="B3373" t="str">
            <v>Manning, Timothy R</v>
          </cell>
          <cell r="C3373">
            <v>26255</v>
          </cell>
          <cell r="D3373" t="str">
            <v>26255</v>
          </cell>
          <cell r="E3373" t="str">
            <v>B2 - Human  Resources Senior Vice President</v>
          </cell>
          <cell r="F3373" t="str">
            <v>Human Resources</v>
          </cell>
          <cell r="G3373" t="str">
            <v>Human  Resources Senior Vice President</v>
          </cell>
          <cell r="H3373" t="str">
            <v>120</v>
          </cell>
          <cell r="I3373" t="str">
            <v>TT</v>
          </cell>
          <cell r="J3373">
            <v>304.60000000000002</v>
          </cell>
        </row>
        <row r="3374">
          <cell r="A3374" t="str">
            <v>O&amp;M</v>
          </cell>
          <cell r="B3374" t="str">
            <v>Fleming, Michael F</v>
          </cell>
          <cell r="C3374">
            <v>26260</v>
          </cell>
          <cell r="D3374" t="str">
            <v>26260</v>
          </cell>
          <cell r="E3374" t="str">
            <v>Health Services</v>
          </cell>
          <cell r="F3374" t="str">
            <v>Human Resources</v>
          </cell>
          <cell r="G3374" t="str">
            <v>Health Services</v>
          </cell>
          <cell r="H3374" t="str">
            <v>120</v>
          </cell>
          <cell r="I3374" t="str">
            <v>BT</v>
          </cell>
          <cell r="J3374">
            <v>70047.509999999995</v>
          </cell>
          <cell r="K3374">
            <v>26061.26</v>
          </cell>
          <cell r="M3374">
            <v>-608.16</v>
          </cell>
        </row>
        <row r="3375">
          <cell r="A3375" t="str">
            <v>O&amp;M</v>
          </cell>
          <cell r="B3375" t="str">
            <v>Fleming, Michael F</v>
          </cell>
          <cell r="C3375">
            <v>26260</v>
          </cell>
          <cell r="D3375" t="str">
            <v>26260</v>
          </cell>
          <cell r="E3375" t="str">
            <v>Health Services</v>
          </cell>
          <cell r="F3375" t="str">
            <v>Human Resources</v>
          </cell>
          <cell r="G3375" t="str">
            <v>Health Services</v>
          </cell>
          <cell r="H3375" t="str">
            <v>120</v>
          </cell>
          <cell r="I3375" t="str">
            <v>IT</v>
          </cell>
          <cell r="J3375">
            <v>392659.84</v>
          </cell>
          <cell r="K3375">
            <v>225830.52</v>
          </cell>
          <cell r="L3375">
            <v>20463.259999999998</v>
          </cell>
          <cell r="M3375">
            <v>267.51</v>
          </cell>
        </row>
        <row r="3376">
          <cell r="A3376" t="str">
            <v>O&amp;M</v>
          </cell>
          <cell r="B3376" t="str">
            <v>Fleming, Michael F</v>
          </cell>
          <cell r="C3376">
            <v>26260</v>
          </cell>
          <cell r="D3376" t="str">
            <v>26260</v>
          </cell>
          <cell r="E3376" t="str">
            <v>Health Services</v>
          </cell>
          <cell r="F3376" t="str">
            <v>Human Resources</v>
          </cell>
          <cell r="G3376" t="str">
            <v>Health Services</v>
          </cell>
          <cell r="H3376" t="str">
            <v>120</v>
          </cell>
          <cell r="I3376" t="str">
            <v>LT</v>
          </cell>
          <cell r="J3376">
            <v>255421.78</v>
          </cell>
          <cell r="K3376">
            <v>74461.39</v>
          </cell>
        </row>
        <row r="3377">
          <cell r="A3377" t="str">
            <v>O&amp;M</v>
          </cell>
          <cell r="B3377" t="str">
            <v>Fleming, Michael F</v>
          </cell>
          <cell r="C3377">
            <v>26260</v>
          </cell>
          <cell r="D3377" t="str">
            <v>26260</v>
          </cell>
          <cell r="E3377" t="str">
            <v>Health Services</v>
          </cell>
          <cell r="F3377" t="str">
            <v>Human Resources</v>
          </cell>
          <cell r="G3377" t="str">
            <v>Health Services</v>
          </cell>
          <cell r="H3377" t="str">
            <v>120</v>
          </cell>
          <cell r="I3377" t="str">
            <v>MT</v>
          </cell>
          <cell r="L3377">
            <v>42.78</v>
          </cell>
        </row>
        <row r="3378">
          <cell r="A3378" t="str">
            <v>O&amp;M</v>
          </cell>
          <cell r="B3378" t="str">
            <v>Fleming, Michael F</v>
          </cell>
          <cell r="C3378">
            <v>26260</v>
          </cell>
          <cell r="D3378" t="str">
            <v>26260</v>
          </cell>
          <cell r="E3378" t="str">
            <v>Health Services</v>
          </cell>
          <cell r="F3378" t="str">
            <v>Human Resources</v>
          </cell>
          <cell r="G3378" t="str">
            <v>Health Services</v>
          </cell>
          <cell r="H3378" t="str">
            <v>120</v>
          </cell>
          <cell r="I3378" t="str">
            <v>OT</v>
          </cell>
          <cell r="J3378">
            <v>2747.59</v>
          </cell>
          <cell r="K3378">
            <v>60375.97</v>
          </cell>
          <cell r="L3378">
            <v>17676.03</v>
          </cell>
          <cell r="M3378">
            <v>238936.17</v>
          </cell>
        </row>
        <row r="3379">
          <cell r="A3379" t="str">
            <v>O&amp;M</v>
          </cell>
          <cell r="B3379" t="str">
            <v>Fleming, Michael F</v>
          </cell>
          <cell r="C3379">
            <v>26260</v>
          </cell>
          <cell r="D3379" t="str">
            <v>26260</v>
          </cell>
          <cell r="E3379" t="str">
            <v>Health Services</v>
          </cell>
          <cell r="F3379" t="str">
            <v>Human Resources</v>
          </cell>
          <cell r="G3379" t="str">
            <v>Health Services</v>
          </cell>
          <cell r="H3379" t="str">
            <v>120</v>
          </cell>
          <cell r="I3379" t="str">
            <v>TT</v>
          </cell>
          <cell r="J3379">
            <v>4284.8</v>
          </cell>
          <cell r="K3379">
            <v>1325.93</v>
          </cell>
          <cell r="M3379">
            <v>331336.3</v>
          </cell>
        </row>
        <row r="3380">
          <cell r="A3380" t="str">
            <v>O&amp;M</v>
          </cell>
          <cell r="B3380" t="str">
            <v>Carmody,Chris</v>
          </cell>
          <cell r="C3380">
            <v>26265</v>
          </cell>
          <cell r="D3380" t="str">
            <v>26265</v>
          </cell>
          <cell r="E3380" t="str">
            <v>Tech Training</v>
          </cell>
          <cell r="F3380" t="str">
            <v>Human Resources</v>
          </cell>
          <cell r="G3380" t="str">
            <v>Tech Training</v>
          </cell>
          <cell r="H3380" t="str">
            <v>120</v>
          </cell>
          <cell r="I3380" t="str">
            <v>IT</v>
          </cell>
          <cell r="L3380">
            <v>167263.17000000001</v>
          </cell>
        </row>
        <row r="3381">
          <cell r="A3381" t="str">
            <v>O&amp;M</v>
          </cell>
          <cell r="B3381" t="str">
            <v>Carmody,Chris</v>
          </cell>
          <cell r="C3381">
            <v>26265</v>
          </cell>
          <cell r="D3381" t="str">
            <v>26265</v>
          </cell>
          <cell r="E3381" t="str">
            <v>Tech Training</v>
          </cell>
          <cell r="F3381" t="str">
            <v>Human Resources</v>
          </cell>
          <cell r="G3381" t="str">
            <v>Tech Training</v>
          </cell>
          <cell r="H3381" t="str">
            <v>120</v>
          </cell>
          <cell r="I3381" t="str">
            <v>MT</v>
          </cell>
          <cell r="L3381">
            <v>1672.74</v>
          </cell>
        </row>
        <row r="3382">
          <cell r="A3382" t="str">
            <v>O&amp;M</v>
          </cell>
          <cell r="B3382" t="str">
            <v>Carmody,Chris</v>
          </cell>
          <cell r="C3382">
            <v>26265</v>
          </cell>
          <cell r="D3382" t="str">
            <v>26265</v>
          </cell>
          <cell r="E3382" t="str">
            <v>Tech Training</v>
          </cell>
          <cell r="F3382" t="str">
            <v>Human Resources</v>
          </cell>
          <cell r="G3382" t="str">
            <v>Tech Training</v>
          </cell>
          <cell r="H3382" t="str">
            <v>120</v>
          </cell>
          <cell r="I3382" t="str">
            <v>OT</v>
          </cell>
          <cell r="M3382">
            <v>17487.78</v>
          </cell>
        </row>
        <row r="3383">
          <cell r="A3383" t="str">
            <v>O&amp;M</v>
          </cell>
          <cell r="B3383" t="str">
            <v>Carmody,Chris</v>
          </cell>
          <cell r="C3383">
            <v>26270</v>
          </cell>
          <cell r="D3383" t="str">
            <v>26270</v>
          </cell>
          <cell r="E3383" t="str">
            <v>System Training</v>
          </cell>
          <cell r="F3383" t="str">
            <v>Human Resources</v>
          </cell>
          <cell r="G3383" t="str">
            <v>System Training</v>
          </cell>
          <cell r="H3383" t="str">
            <v>120</v>
          </cell>
          <cell r="I3383" t="str">
            <v>IT</v>
          </cell>
          <cell r="L3383">
            <v>195.63</v>
          </cell>
          <cell r="M3383">
            <v>0</v>
          </cell>
        </row>
        <row r="3384">
          <cell r="A3384" t="str">
            <v>O&amp;M</v>
          </cell>
          <cell r="B3384" t="str">
            <v>Carmody,Chris</v>
          </cell>
          <cell r="C3384">
            <v>26270</v>
          </cell>
          <cell r="D3384" t="str">
            <v>26270</v>
          </cell>
          <cell r="E3384" t="str">
            <v>System Training</v>
          </cell>
          <cell r="F3384" t="str">
            <v>Human Resources</v>
          </cell>
          <cell r="G3384" t="str">
            <v>System Training</v>
          </cell>
          <cell r="H3384" t="str">
            <v>120</v>
          </cell>
          <cell r="I3384" t="str">
            <v>OT</v>
          </cell>
          <cell r="L3384">
            <v>13709.56</v>
          </cell>
          <cell r="M3384">
            <v>39368.94</v>
          </cell>
        </row>
        <row r="3385">
          <cell r="A3385" t="str">
            <v>O&amp;M</v>
          </cell>
          <cell r="B3385" t="str">
            <v>May, Thomas J</v>
          </cell>
          <cell r="C3385">
            <v>26300</v>
          </cell>
          <cell r="D3385" t="str">
            <v>26300</v>
          </cell>
          <cell r="E3385" t="str">
            <v>A0 - Chairman/Chief Executive Officer</v>
          </cell>
          <cell r="F3385" t="str">
            <v>CEO</v>
          </cell>
          <cell r="G3385" t="str">
            <v>Chairman/Chief Executive Officer</v>
          </cell>
          <cell r="H3385" t="str">
            <v>120</v>
          </cell>
          <cell r="I3385" t="str">
            <v>BT</v>
          </cell>
          <cell r="J3385">
            <v>246594.84</v>
          </cell>
          <cell r="K3385">
            <v>130403.6</v>
          </cell>
          <cell r="L3385">
            <v>12052.28</v>
          </cell>
          <cell r="M3385">
            <v>-13228.46</v>
          </cell>
        </row>
        <row r="3386">
          <cell r="A3386" t="str">
            <v>O&amp;M</v>
          </cell>
          <cell r="B3386" t="str">
            <v>May, Thomas J</v>
          </cell>
          <cell r="C3386">
            <v>26300</v>
          </cell>
          <cell r="D3386" t="str">
            <v>26300</v>
          </cell>
          <cell r="E3386" t="str">
            <v>A0 - Chairman/Chief Executive Officer</v>
          </cell>
          <cell r="F3386" t="str">
            <v>CEO</v>
          </cell>
          <cell r="G3386" t="str">
            <v>Chairman/Chief Executive Officer</v>
          </cell>
          <cell r="H3386" t="str">
            <v>120</v>
          </cell>
          <cell r="I3386" t="str">
            <v>IT</v>
          </cell>
          <cell r="J3386">
            <v>394745.28</v>
          </cell>
          <cell r="K3386">
            <v>112066.67</v>
          </cell>
          <cell r="L3386">
            <v>39470.85</v>
          </cell>
        </row>
        <row r="3387">
          <cell r="A3387" t="str">
            <v>O&amp;M</v>
          </cell>
          <cell r="B3387" t="str">
            <v>May, Thomas J</v>
          </cell>
          <cell r="C3387">
            <v>26300</v>
          </cell>
          <cell r="D3387" t="str">
            <v>26300</v>
          </cell>
          <cell r="E3387" t="str">
            <v>A0 - Chairman/Chief Executive Officer</v>
          </cell>
          <cell r="F3387" t="str">
            <v>CEO</v>
          </cell>
          <cell r="G3387" t="str">
            <v>Chairman/Chief Executive Officer</v>
          </cell>
          <cell r="H3387" t="str">
            <v>120</v>
          </cell>
          <cell r="I3387" t="str">
            <v>LT</v>
          </cell>
          <cell r="J3387">
            <v>1753718.52</v>
          </cell>
          <cell r="K3387">
            <v>417279.7</v>
          </cell>
          <cell r="L3387">
            <v>33783.800000000003</v>
          </cell>
        </row>
        <row r="3388">
          <cell r="A3388" t="str">
            <v>O&amp;M</v>
          </cell>
          <cell r="B3388" t="str">
            <v>May, Thomas J</v>
          </cell>
          <cell r="C3388">
            <v>26300</v>
          </cell>
          <cell r="D3388" t="str">
            <v>26300</v>
          </cell>
          <cell r="E3388" t="str">
            <v>A0 - Chairman/Chief Executive Officer</v>
          </cell>
          <cell r="F3388" t="str">
            <v>CEO</v>
          </cell>
          <cell r="G3388" t="str">
            <v>Chairman/Chief Executive Officer</v>
          </cell>
          <cell r="H3388" t="str">
            <v>120</v>
          </cell>
          <cell r="I3388" t="str">
            <v>OT</v>
          </cell>
          <cell r="J3388">
            <v>-289601.71999999997</v>
          </cell>
          <cell r="K3388">
            <v>17544.75</v>
          </cell>
          <cell r="L3388">
            <v>4857.26</v>
          </cell>
        </row>
        <row r="3389">
          <cell r="A3389" t="str">
            <v>O&amp;M</v>
          </cell>
          <cell r="B3389" t="str">
            <v>May, Thomas J</v>
          </cell>
          <cell r="C3389">
            <v>26300</v>
          </cell>
          <cell r="D3389" t="str">
            <v>26300</v>
          </cell>
          <cell r="E3389" t="str">
            <v>A0 - Chairman/Chief Executive Officer</v>
          </cell>
          <cell r="F3389" t="str">
            <v>CEO</v>
          </cell>
          <cell r="G3389" t="str">
            <v>Chairman/Chief Executive Officer</v>
          </cell>
          <cell r="H3389" t="str">
            <v>120</v>
          </cell>
          <cell r="I3389" t="str">
            <v>TT</v>
          </cell>
          <cell r="J3389">
            <v>8870.23</v>
          </cell>
          <cell r="K3389">
            <v>5639.68</v>
          </cell>
        </row>
        <row r="3390">
          <cell r="A3390" t="str">
            <v>O&amp;M</v>
          </cell>
          <cell r="C3390">
            <v>26305</v>
          </cell>
          <cell r="D3390" t="str">
            <v>26305</v>
          </cell>
          <cell r="E3390" t="str">
            <v>President/Chief Operating Officer</v>
          </cell>
          <cell r="H3390" t="str">
            <v>120</v>
          </cell>
          <cell r="I3390" t="str">
            <v>IT</v>
          </cell>
          <cell r="J3390">
            <v>1126.56</v>
          </cell>
          <cell r="K3390">
            <v>54356.46</v>
          </cell>
          <cell r="L3390">
            <v>27703.82</v>
          </cell>
          <cell r="M3390">
            <v>-0.27</v>
          </cell>
        </row>
        <row r="3391">
          <cell r="A3391" t="str">
            <v>O&amp;M</v>
          </cell>
          <cell r="C3391">
            <v>26305</v>
          </cell>
          <cell r="D3391" t="str">
            <v>26305</v>
          </cell>
          <cell r="E3391" t="str">
            <v>President/Chief Operating Officer</v>
          </cell>
          <cell r="H3391" t="str">
            <v>120</v>
          </cell>
          <cell r="I3391" t="str">
            <v>OT</v>
          </cell>
          <cell r="J3391">
            <v>15065.2</v>
          </cell>
          <cell r="K3391">
            <v>3618.54</v>
          </cell>
          <cell r="L3391">
            <v>-256.87</v>
          </cell>
          <cell r="M3391">
            <v>2348.9499999999998</v>
          </cell>
        </row>
        <row r="3392">
          <cell r="A3392" t="str">
            <v>O&amp;M</v>
          </cell>
          <cell r="C3392">
            <v>29000</v>
          </cell>
          <cell r="D3392" t="str">
            <v>29000</v>
          </cell>
          <cell r="E3392" t="str">
            <v>BEC Energy</v>
          </cell>
          <cell r="H3392" t="str">
            <v>120</v>
          </cell>
          <cell r="I3392" t="str">
            <v>BT</v>
          </cell>
          <cell r="J3392">
            <v>1930.81</v>
          </cell>
          <cell r="M3392">
            <v>-1384.12</v>
          </cell>
        </row>
        <row r="3393">
          <cell r="A3393" t="str">
            <v>O&amp;M</v>
          </cell>
          <cell r="C3393">
            <v>29000</v>
          </cell>
          <cell r="D3393" t="str">
            <v>29000</v>
          </cell>
          <cell r="E3393" t="str">
            <v>BEC Energy</v>
          </cell>
          <cell r="H3393" t="str">
            <v>120</v>
          </cell>
          <cell r="I3393" t="str">
            <v>LT</v>
          </cell>
          <cell r="J3393">
            <v>5238.5600000000004</v>
          </cell>
          <cell r="M3393">
            <v>6056.8</v>
          </cell>
        </row>
        <row r="3394">
          <cell r="A3394" t="str">
            <v>O&amp;M</v>
          </cell>
          <cell r="B3394" t="str">
            <v>Anastasia, Donald</v>
          </cell>
          <cell r="C3394">
            <v>32035</v>
          </cell>
          <cell r="D3394" t="str">
            <v>32035</v>
          </cell>
          <cell r="E3394" t="str">
            <v>Facilities Management</v>
          </cell>
          <cell r="F3394" t="str">
            <v>CFO</v>
          </cell>
          <cell r="G3394" t="str">
            <v>Records Management</v>
          </cell>
          <cell r="H3394" t="str">
            <v>120</v>
          </cell>
          <cell r="I3394" t="str">
            <v>BT</v>
          </cell>
          <cell r="K3394">
            <v>1009.7</v>
          </cell>
          <cell r="M3394">
            <v>-107.2</v>
          </cell>
        </row>
        <row r="3395">
          <cell r="A3395" t="str">
            <v>O&amp;M</v>
          </cell>
          <cell r="B3395" t="str">
            <v>Anastasia, Donald</v>
          </cell>
          <cell r="C3395">
            <v>32035</v>
          </cell>
          <cell r="D3395" t="str">
            <v>32035</v>
          </cell>
          <cell r="E3395" t="str">
            <v>Facilities Management</v>
          </cell>
          <cell r="F3395" t="str">
            <v>CFO</v>
          </cell>
          <cell r="G3395" t="str">
            <v>Records Management</v>
          </cell>
          <cell r="H3395" t="str">
            <v>120</v>
          </cell>
          <cell r="I3395" t="str">
            <v>IT</v>
          </cell>
          <cell r="K3395">
            <v>6631.16</v>
          </cell>
          <cell r="M3395">
            <v>0</v>
          </cell>
        </row>
        <row r="3396">
          <cell r="A3396" t="str">
            <v>O&amp;M</v>
          </cell>
          <cell r="B3396" t="str">
            <v>Anastasia, Donald</v>
          </cell>
          <cell r="C3396">
            <v>32035</v>
          </cell>
          <cell r="D3396" t="str">
            <v>32035</v>
          </cell>
          <cell r="E3396" t="str">
            <v>Records Management</v>
          </cell>
          <cell r="F3396" t="str">
            <v>CFO</v>
          </cell>
          <cell r="G3396" t="str">
            <v>Records Management</v>
          </cell>
          <cell r="H3396" t="str">
            <v>120</v>
          </cell>
          <cell r="I3396" t="str">
            <v>IT</v>
          </cell>
          <cell r="L3396">
            <v>0</v>
          </cell>
        </row>
        <row r="3397">
          <cell r="A3397" t="str">
            <v>O&amp;M</v>
          </cell>
          <cell r="B3397" t="str">
            <v>Anastasia, Donald</v>
          </cell>
          <cell r="C3397">
            <v>32035</v>
          </cell>
          <cell r="D3397" t="str">
            <v>32035</v>
          </cell>
          <cell r="E3397" t="str">
            <v>Facilities Management</v>
          </cell>
          <cell r="F3397" t="str">
            <v>CFO</v>
          </cell>
          <cell r="G3397" t="str">
            <v>Records Management</v>
          </cell>
          <cell r="H3397" t="str">
            <v>120</v>
          </cell>
          <cell r="I3397" t="str">
            <v>LT</v>
          </cell>
          <cell r="K3397">
            <v>2884.8</v>
          </cell>
        </row>
        <row r="3398">
          <cell r="A3398" t="str">
            <v>O&amp;M</v>
          </cell>
          <cell r="B3398" t="str">
            <v>Anastasia, Donald</v>
          </cell>
          <cell r="C3398">
            <v>32035</v>
          </cell>
          <cell r="D3398" t="str">
            <v>32035</v>
          </cell>
          <cell r="E3398" t="str">
            <v>Facilities Management</v>
          </cell>
          <cell r="F3398" t="str">
            <v>CFO</v>
          </cell>
          <cell r="G3398" t="str">
            <v>Records Management</v>
          </cell>
          <cell r="H3398" t="str">
            <v>120</v>
          </cell>
          <cell r="I3398" t="str">
            <v>OT</v>
          </cell>
          <cell r="K3398">
            <v>761.01</v>
          </cell>
          <cell r="M3398">
            <v>141503.10999999999</v>
          </cell>
        </row>
        <row r="3399">
          <cell r="A3399" t="str">
            <v>O&amp;M</v>
          </cell>
          <cell r="B3399" t="str">
            <v>Anastasia, Donald</v>
          </cell>
          <cell r="C3399">
            <v>32035</v>
          </cell>
          <cell r="D3399" t="str">
            <v>32035</v>
          </cell>
          <cell r="E3399" t="str">
            <v>Records Management</v>
          </cell>
          <cell r="F3399" t="str">
            <v>CFO</v>
          </cell>
          <cell r="G3399" t="str">
            <v>Records Management</v>
          </cell>
          <cell r="H3399" t="str">
            <v>120</v>
          </cell>
          <cell r="I3399" t="str">
            <v>OT</v>
          </cell>
          <cell r="L3399">
            <v>0</v>
          </cell>
          <cell r="M3399">
            <v>-2368.83</v>
          </cell>
        </row>
        <row r="3400">
          <cell r="A3400" t="str">
            <v>CAP</v>
          </cell>
          <cell r="B3400" t="str">
            <v>Ibrahim,Samy H</v>
          </cell>
          <cell r="C3400">
            <v>34000</v>
          </cell>
          <cell r="D3400" t="str">
            <v>34000</v>
          </cell>
          <cell r="E3400" t="str">
            <v>Gas Operations - Executive</v>
          </cell>
          <cell r="F3400" t="str">
            <v>Gas Operations</v>
          </cell>
          <cell r="G3400" t="str">
            <v>Gas Operations - Executive</v>
          </cell>
          <cell r="H3400" t="str">
            <v>120</v>
          </cell>
          <cell r="I3400" t="str">
            <v>CI</v>
          </cell>
          <cell r="K3400">
            <v>5000</v>
          </cell>
        </row>
        <row r="3401">
          <cell r="A3401" t="str">
            <v>CAP</v>
          </cell>
          <cell r="B3401" t="str">
            <v>Pfister,Jonathan R</v>
          </cell>
          <cell r="C3401">
            <v>34105</v>
          </cell>
          <cell r="D3401" t="str">
            <v>34105</v>
          </cell>
          <cell r="E3401" t="str">
            <v>Gas Supply System Control</v>
          </cell>
          <cell r="F3401" t="str">
            <v>Gas Operations</v>
          </cell>
          <cell r="G3401" t="str">
            <v>Gas Supply System Control</v>
          </cell>
          <cell r="H3401" t="str">
            <v>120</v>
          </cell>
          <cell r="I3401" t="str">
            <v>CI</v>
          </cell>
          <cell r="L3401">
            <v>1823.75</v>
          </cell>
        </row>
        <row r="3402">
          <cell r="A3402" t="str">
            <v>O&amp;M</v>
          </cell>
          <cell r="B3402" t="str">
            <v>Pfister,Jonathan R</v>
          </cell>
          <cell r="C3402">
            <v>34105</v>
          </cell>
          <cell r="D3402" t="str">
            <v>34105</v>
          </cell>
          <cell r="E3402" t="str">
            <v>Gas Supply System Control</v>
          </cell>
          <cell r="F3402" t="str">
            <v>Gas Operations</v>
          </cell>
          <cell r="G3402" t="str">
            <v>Gas Supply System Control</v>
          </cell>
          <cell r="H3402" t="str">
            <v>120</v>
          </cell>
          <cell r="I3402" t="str">
            <v>IT</v>
          </cell>
          <cell r="J3402">
            <v>0</v>
          </cell>
        </row>
        <row r="3403">
          <cell r="A3403" t="str">
            <v>O&amp;M</v>
          </cell>
          <cell r="B3403" t="str">
            <v>Hart,Thomas L</v>
          </cell>
          <cell r="C3403">
            <v>34205</v>
          </cell>
          <cell r="D3403" t="str">
            <v>34205</v>
          </cell>
          <cell r="E3403" t="str">
            <v>Business Management</v>
          </cell>
          <cell r="F3403" t="str">
            <v>Gas Operations</v>
          </cell>
          <cell r="G3403" t="str">
            <v>Gas Engineering</v>
          </cell>
          <cell r="H3403" t="str">
            <v>120</v>
          </cell>
          <cell r="I3403" t="str">
            <v>BT</v>
          </cell>
          <cell r="J3403">
            <v>16709</v>
          </cell>
          <cell r="K3403">
            <v>38689.300000000003</v>
          </cell>
          <cell r="M3403">
            <v>-697.03</v>
          </cell>
        </row>
        <row r="3404">
          <cell r="A3404" t="str">
            <v>O&amp;M</v>
          </cell>
          <cell r="B3404" t="str">
            <v>Ibrahim,Samy H</v>
          </cell>
          <cell r="C3404">
            <v>34205</v>
          </cell>
          <cell r="D3404" t="str">
            <v>34205</v>
          </cell>
          <cell r="E3404" t="str">
            <v>Business Management</v>
          </cell>
          <cell r="F3404" t="str">
            <v>Gas Operations</v>
          </cell>
          <cell r="G3404" t="str">
            <v>Business Planning</v>
          </cell>
          <cell r="H3404" t="str">
            <v>120</v>
          </cell>
          <cell r="I3404" t="str">
            <v>BT</v>
          </cell>
          <cell r="J3404">
            <v>16709</v>
          </cell>
          <cell r="K3404">
            <v>38689.300000000003</v>
          </cell>
        </row>
        <row r="3405">
          <cell r="A3405" t="str">
            <v>O&amp;M</v>
          </cell>
          <cell r="B3405" t="str">
            <v>Hart,Thomas L</v>
          </cell>
          <cell r="C3405">
            <v>34205</v>
          </cell>
          <cell r="D3405" t="str">
            <v>34205</v>
          </cell>
          <cell r="E3405" t="str">
            <v>Business Management</v>
          </cell>
          <cell r="F3405" t="str">
            <v>Gas Operations</v>
          </cell>
          <cell r="G3405" t="str">
            <v>Gas Engineering</v>
          </cell>
          <cell r="H3405" t="str">
            <v>120</v>
          </cell>
          <cell r="I3405" t="str">
            <v>IT</v>
          </cell>
          <cell r="J3405">
            <v>0</v>
          </cell>
        </row>
        <row r="3406">
          <cell r="A3406" t="str">
            <v>O&amp;M</v>
          </cell>
          <cell r="B3406" t="str">
            <v>Ibrahim,Samy H</v>
          </cell>
          <cell r="C3406">
            <v>34205</v>
          </cell>
          <cell r="D3406" t="str">
            <v>34205</v>
          </cell>
          <cell r="E3406" t="str">
            <v>Business Management</v>
          </cell>
          <cell r="F3406" t="str">
            <v>Gas Operations</v>
          </cell>
          <cell r="G3406" t="str">
            <v>Business Planning</v>
          </cell>
          <cell r="H3406" t="str">
            <v>120</v>
          </cell>
          <cell r="I3406" t="str">
            <v>IT</v>
          </cell>
          <cell r="J3406">
            <v>0</v>
          </cell>
        </row>
        <row r="3407">
          <cell r="A3407" t="str">
            <v>O&amp;M</v>
          </cell>
          <cell r="B3407" t="str">
            <v>Hart,Thomas L</v>
          </cell>
          <cell r="C3407">
            <v>34205</v>
          </cell>
          <cell r="D3407" t="str">
            <v>34205</v>
          </cell>
          <cell r="E3407" t="str">
            <v>Business Management</v>
          </cell>
          <cell r="F3407" t="str">
            <v>Gas Operations</v>
          </cell>
          <cell r="G3407" t="str">
            <v>Gas Engineering</v>
          </cell>
          <cell r="H3407" t="str">
            <v>120</v>
          </cell>
          <cell r="I3407" t="str">
            <v>LT</v>
          </cell>
          <cell r="J3407">
            <v>1035.42</v>
          </cell>
          <cell r="K3407">
            <v>345.14</v>
          </cell>
        </row>
        <row r="3408">
          <cell r="A3408" t="str">
            <v>O&amp;M</v>
          </cell>
          <cell r="B3408" t="str">
            <v>Ibrahim,Samy H</v>
          </cell>
          <cell r="C3408">
            <v>34205</v>
          </cell>
          <cell r="D3408" t="str">
            <v>34205</v>
          </cell>
          <cell r="E3408" t="str">
            <v>Business Management</v>
          </cell>
          <cell r="F3408" t="str">
            <v>Gas Operations</v>
          </cell>
          <cell r="G3408" t="str">
            <v>Business Planning</v>
          </cell>
          <cell r="H3408" t="str">
            <v>120</v>
          </cell>
          <cell r="I3408" t="str">
            <v>LT</v>
          </cell>
          <cell r="J3408">
            <v>1035.42</v>
          </cell>
          <cell r="K3408">
            <v>345.14</v>
          </cell>
          <cell r="M3408">
            <v>9613.69</v>
          </cell>
        </row>
        <row r="3409">
          <cell r="A3409" t="str">
            <v>O&amp;M</v>
          </cell>
          <cell r="B3409" t="str">
            <v>Hart,Thomas L</v>
          </cell>
          <cell r="C3409">
            <v>34210</v>
          </cell>
          <cell r="D3409" t="str">
            <v>34210</v>
          </cell>
          <cell r="E3409" t="str">
            <v>Mechanical Engineering</v>
          </cell>
          <cell r="F3409" t="str">
            <v>Gas Operations</v>
          </cell>
          <cell r="G3409" t="str">
            <v>Gas Engineering</v>
          </cell>
          <cell r="H3409" t="str">
            <v>120</v>
          </cell>
          <cell r="I3409" t="str">
            <v>BT</v>
          </cell>
          <cell r="K3409">
            <v>6837.8</v>
          </cell>
        </row>
        <row r="3410">
          <cell r="A3410" t="str">
            <v>CAP</v>
          </cell>
          <cell r="B3410" t="str">
            <v>Hart,Thomas L</v>
          </cell>
          <cell r="C3410">
            <v>34210</v>
          </cell>
          <cell r="D3410" t="str">
            <v>34210</v>
          </cell>
          <cell r="E3410" t="str">
            <v>Mechanical Engineering</v>
          </cell>
          <cell r="F3410" t="str">
            <v>Gas Operations</v>
          </cell>
          <cell r="G3410" t="str">
            <v>Gas Engineering</v>
          </cell>
          <cell r="H3410" t="str">
            <v>120</v>
          </cell>
          <cell r="I3410" t="str">
            <v>CB</v>
          </cell>
          <cell r="K3410">
            <v>29645.73</v>
          </cell>
        </row>
        <row r="3411">
          <cell r="A3411" t="str">
            <v>CAP</v>
          </cell>
          <cell r="B3411" t="str">
            <v>Hart,Thomas L</v>
          </cell>
          <cell r="C3411">
            <v>34210</v>
          </cell>
          <cell r="D3411" t="str">
            <v>34210</v>
          </cell>
          <cell r="E3411" t="str">
            <v>Mechanical Engineering</v>
          </cell>
          <cell r="F3411" t="str">
            <v>Gas Operations</v>
          </cell>
          <cell r="G3411" t="str">
            <v>Gas Engineering</v>
          </cell>
          <cell r="H3411" t="str">
            <v>120</v>
          </cell>
          <cell r="I3411" t="str">
            <v>CL</v>
          </cell>
          <cell r="K3411">
            <v>67377.33</v>
          </cell>
        </row>
        <row r="3412">
          <cell r="A3412" t="str">
            <v>O&amp;M</v>
          </cell>
          <cell r="B3412" t="str">
            <v>Bean III,Donald K</v>
          </cell>
          <cell r="C3412">
            <v>34215</v>
          </cell>
          <cell r="D3412" t="str">
            <v>34215</v>
          </cell>
          <cell r="E3412" t="str">
            <v>Technical Services</v>
          </cell>
          <cell r="F3412" t="str">
            <v>Gas Operations</v>
          </cell>
          <cell r="G3412" t="str">
            <v>Distribution Services</v>
          </cell>
          <cell r="H3412" t="str">
            <v>120</v>
          </cell>
          <cell r="I3412" t="str">
            <v>IT</v>
          </cell>
          <cell r="J3412">
            <v>0</v>
          </cell>
        </row>
        <row r="3413">
          <cell r="A3413" t="str">
            <v>O&amp;M</v>
          </cell>
          <cell r="B3413" t="str">
            <v>Bean III,Donald K</v>
          </cell>
          <cell r="C3413">
            <v>34215</v>
          </cell>
          <cell r="D3413" t="str">
            <v>34215</v>
          </cell>
          <cell r="E3413" t="str">
            <v>Technical Services</v>
          </cell>
          <cell r="F3413" t="str">
            <v>Gas Operations</v>
          </cell>
          <cell r="G3413" t="str">
            <v>Distribution Services</v>
          </cell>
          <cell r="H3413" t="str">
            <v>120</v>
          </cell>
          <cell r="I3413" t="str">
            <v>OT</v>
          </cell>
          <cell r="J3413">
            <v>0</v>
          </cell>
          <cell r="M3413">
            <v>-6784.08</v>
          </cell>
        </row>
        <row r="3414">
          <cell r="A3414" t="str">
            <v>CAP</v>
          </cell>
          <cell r="B3414" t="str">
            <v>Bean III,Donald K</v>
          </cell>
          <cell r="C3414">
            <v>34305</v>
          </cell>
          <cell r="D3414" t="str">
            <v>34305</v>
          </cell>
          <cell r="E3414" t="str">
            <v>Distribution Worcester</v>
          </cell>
          <cell r="F3414" t="str">
            <v>Gas Operations</v>
          </cell>
          <cell r="G3414" t="str">
            <v>Distribution Worcester</v>
          </cell>
          <cell r="H3414" t="str">
            <v>120</v>
          </cell>
          <cell r="I3414" t="str">
            <v>CI</v>
          </cell>
          <cell r="L3414">
            <v>0</v>
          </cell>
        </row>
        <row r="3415">
          <cell r="A3415" t="str">
            <v>CAP</v>
          </cell>
          <cell r="B3415" t="str">
            <v>Bean III,Donald K</v>
          </cell>
          <cell r="C3415">
            <v>34310</v>
          </cell>
          <cell r="D3415" t="str">
            <v>34310</v>
          </cell>
          <cell r="E3415" t="str">
            <v>Distribution Southboro</v>
          </cell>
          <cell r="F3415" t="str">
            <v>Gas Operations</v>
          </cell>
          <cell r="G3415" t="str">
            <v>Distribution Southboro</v>
          </cell>
          <cell r="H3415" t="str">
            <v>120</v>
          </cell>
          <cell r="I3415" t="str">
            <v>CI</v>
          </cell>
          <cell r="L3415">
            <v>529.20000000000005</v>
          </cell>
        </row>
        <row r="3416">
          <cell r="A3416" t="str">
            <v>O&amp;M</v>
          </cell>
          <cell r="B3416" t="str">
            <v>Bean III,Donald K</v>
          </cell>
          <cell r="C3416">
            <v>34310</v>
          </cell>
          <cell r="D3416" t="str">
            <v>34310</v>
          </cell>
          <cell r="E3416" t="str">
            <v>Distribution Southboro</v>
          </cell>
          <cell r="F3416" t="str">
            <v>Gas Operations</v>
          </cell>
          <cell r="G3416" t="str">
            <v>Distribution Southboro</v>
          </cell>
          <cell r="H3416" t="str">
            <v>120</v>
          </cell>
          <cell r="I3416" t="str">
            <v>IT</v>
          </cell>
          <cell r="J3416">
            <v>0</v>
          </cell>
        </row>
        <row r="3417">
          <cell r="A3417" t="str">
            <v>O&amp;M</v>
          </cell>
          <cell r="B3417" t="str">
            <v>Bean III,Donald K</v>
          </cell>
          <cell r="C3417">
            <v>34310</v>
          </cell>
          <cell r="D3417" t="str">
            <v>34310</v>
          </cell>
          <cell r="E3417" t="str">
            <v>Distribution Southboro</v>
          </cell>
          <cell r="F3417" t="str">
            <v>Gas Operations</v>
          </cell>
          <cell r="G3417" t="str">
            <v>Distribution Southboro</v>
          </cell>
          <cell r="H3417" t="str">
            <v>120</v>
          </cell>
          <cell r="I3417" t="str">
            <v>OT</v>
          </cell>
          <cell r="J3417">
            <v>0</v>
          </cell>
          <cell r="M3417">
            <v>-5040.24</v>
          </cell>
        </row>
        <row r="3418">
          <cell r="A3418" t="str">
            <v>CAP</v>
          </cell>
          <cell r="B3418" t="str">
            <v>Bean III,Donald K</v>
          </cell>
          <cell r="C3418">
            <v>34315</v>
          </cell>
          <cell r="D3418" t="str">
            <v>34315</v>
          </cell>
          <cell r="E3418" t="str">
            <v>Distribution Somerville</v>
          </cell>
          <cell r="F3418" t="str">
            <v>Gas Operations</v>
          </cell>
          <cell r="G3418" t="str">
            <v>Distribution Somerville</v>
          </cell>
          <cell r="H3418" t="str">
            <v>120</v>
          </cell>
          <cell r="I3418" t="str">
            <v>CI</v>
          </cell>
          <cell r="L3418">
            <v>-915.58</v>
          </cell>
        </row>
        <row r="3419">
          <cell r="A3419" t="str">
            <v>CAP</v>
          </cell>
          <cell r="B3419" t="str">
            <v>Bean III,Donald K</v>
          </cell>
          <cell r="C3419">
            <v>34320</v>
          </cell>
          <cell r="D3419" t="str">
            <v>34320</v>
          </cell>
          <cell r="E3419" t="str">
            <v>Distribution Dedham</v>
          </cell>
          <cell r="F3419" t="str">
            <v>Gas Operations</v>
          </cell>
          <cell r="G3419" t="str">
            <v>Distribution Dedham</v>
          </cell>
          <cell r="H3419" t="str">
            <v>120</v>
          </cell>
          <cell r="I3419" t="str">
            <v>CI</v>
          </cell>
          <cell r="L3419">
            <v>0</v>
          </cell>
        </row>
        <row r="3420">
          <cell r="A3420" t="str">
            <v>CAP</v>
          </cell>
          <cell r="B3420" t="str">
            <v>Bean III,Donald K</v>
          </cell>
          <cell r="C3420">
            <v>34325</v>
          </cell>
          <cell r="D3420" t="str">
            <v>34325</v>
          </cell>
          <cell r="E3420" t="str">
            <v>Distribution Plymouth</v>
          </cell>
          <cell r="F3420" t="str">
            <v>Gas Operations</v>
          </cell>
          <cell r="G3420" t="str">
            <v>Distribution Plymouth</v>
          </cell>
          <cell r="H3420" t="str">
            <v>120</v>
          </cell>
          <cell r="I3420" t="str">
            <v>CI</v>
          </cell>
          <cell r="L3420">
            <v>0</v>
          </cell>
        </row>
        <row r="3421">
          <cell r="A3421" t="str">
            <v>O&amp;M</v>
          </cell>
          <cell r="B3421" t="str">
            <v>Bean III,Donald K</v>
          </cell>
          <cell r="C3421">
            <v>34325</v>
          </cell>
          <cell r="D3421" t="str">
            <v>34325</v>
          </cell>
          <cell r="E3421" t="str">
            <v>Distribution Plymouth</v>
          </cell>
          <cell r="F3421" t="str">
            <v>Gas Operations</v>
          </cell>
          <cell r="G3421" t="str">
            <v>Distribution Plymouth</v>
          </cell>
          <cell r="H3421" t="str">
            <v>120</v>
          </cell>
          <cell r="I3421" t="str">
            <v>IT</v>
          </cell>
          <cell r="J3421">
            <v>0</v>
          </cell>
          <cell r="M3421">
            <v>2639.2</v>
          </cell>
        </row>
        <row r="3422">
          <cell r="A3422" t="str">
            <v>CAP</v>
          </cell>
          <cell r="B3422" t="str">
            <v>Bean III,Donald K</v>
          </cell>
          <cell r="C3422">
            <v>34330</v>
          </cell>
          <cell r="D3422" t="str">
            <v>34330</v>
          </cell>
          <cell r="E3422" t="str">
            <v>Distribution New Bedford</v>
          </cell>
          <cell r="F3422" t="str">
            <v>Gas Operations</v>
          </cell>
          <cell r="G3422" t="str">
            <v>Distribution New Bedford</v>
          </cell>
          <cell r="H3422" t="str">
            <v>120</v>
          </cell>
          <cell r="I3422" t="str">
            <v>CB</v>
          </cell>
          <cell r="L3422">
            <v>99.54</v>
          </cell>
        </row>
        <row r="3423">
          <cell r="A3423" t="str">
            <v>CAP</v>
          </cell>
          <cell r="B3423" t="str">
            <v>Bean III,Donald K</v>
          </cell>
          <cell r="C3423">
            <v>34330</v>
          </cell>
          <cell r="D3423" t="str">
            <v>34330</v>
          </cell>
          <cell r="E3423" t="str">
            <v>Distribution New Bedford</v>
          </cell>
          <cell r="F3423" t="str">
            <v>Gas Operations</v>
          </cell>
          <cell r="G3423" t="str">
            <v>Distribution New Bedford</v>
          </cell>
          <cell r="H3423" t="str">
            <v>120</v>
          </cell>
          <cell r="I3423" t="str">
            <v>CI</v>
          </cell>
          <cell r="L3423">
            <v>690.52</v>
          </cell>
        </row>
        <row r="3424">
          <cell r="A3424" t="str">
            <v>CAP</v>
          </cell>
          <cell r="B3424" t="str">
            <v>Bean III,Donald K</v>
          </cell>
          <cell r="C3424">
            <v>34330</v>
          </cell>
          <cell r="D3424" t="str">
            <v>34330</v>
          </cell>
          <cell r="E3424" t="str">
            <v>Distribution New Bedford</v>
          </cell>
          <cell r="F3424" t="str">
            <v>Gas Operations</v>
          </cell>
          <cell r="G3424" t="str">
            <v>Distribution New Bedford</v>
          </cell>
          <cell r="H3424" t="str">
            <v>120</v>
          </cell>
          <cell r="I3424" t="str">
            <v>CL</v>
          </cell>
          <cell r="L3424">
            <v>226.23</v>
          </cell>
        </row>
        <row r="3425">
          <cell r="A3425" t="str">
            <v>O&amp;M</v>
          </cell>
          <cell r="B3425" t="str">
            <v>Bean III,Donald K</v>
          </cell>
          <cell r="C3425">
            <v>34335</v>
          </cell>
          <cell r="D3425" t="str">
            <v>34335</v>
          </cell>
          <cell r="E3425" t="str">
            <v>Customer Connections</v>
          </cell>
          <cell r="F3425" t="str">
            <v>Gas Operations</v>
          </cell>
          <cell r="H3425" t="str">
            <v>120</v>
          </cell>
          <cell r="I3425" t="str">
            <v>IT</v>
          </cell>
          <cell r="J3425">
            <v>125</v>
          </cell>
          <cell r="M3425">
            <v>19091.36</v>
          </cell>
        </row>
        <row r="3426">
          <cell r="A3426" t="str">
            <v>O&amp;M</v>
          </cell>
          <cell r="B3426" t="str">
            <v>Devereaux,James J</v>
          </cell>
          <cell r="C3426">
            <v>34415</v>
          </cell>
          <cell r="D3426" t="str">
            <v>34415</v>
          </cell>
          <cell r="E3426" t="str">
            <v>Service Cambridge</v>
          </cell>
          <cell r="F3426" t="str">
            <v>Gas Operations</v>
          </cell>
          <cell r="G3426" t="str">
            <v>Service Somerville</v>
          </cell>
          <cell r="H3426" t="str">
            <v>120</v>
          </cell>
          <cell r="I3426" t="str">
            <v>IT</v>
          </cell>
          <cell r="J3426">
            <v>0</v>
          </cell>
          <cell r="M3426">
            <v>1807.69</v>
          </cell>
        </row>
        <row r="3427">
          <cell r="A3427" t="str">
            <v>O&amp;M</v>
          </cell>
          <cell r="B3427" t="str">
            <v>Devereaux,James J</v>
          </cell>
          <cell r="C3427">
            <v>34420</v>
          </cell>
          <cell r="D3427" t="str">
            <v>34420</v>
          </cell>
          <cell r="E3427" t="str">
            <v>Service Dedham</v>
          </cell>
          <cell r="F3427" t="str">
            <v>Gas Operations</v>
          </cell>
          <cell r="G3427" t="str">
            <v>Service Dedham</v>
          </cell>
          <cell r="H3427" t="str">
            <v>120</v>
          </cell>
          <cell r="I3427" t="str">
            <v>OT</v>
          </cell>
          <cell r="J3427">
            <v>0</v>
          </cell>
          <cell r="M3427">
            <v>-3989.64</v>
          </cell>
        </row>
        <row r="3428">
          <cell r="A3428" t="str">
            <v>O&amp;M</v>
          </cell>
          <cell r="B3428" t="str">
            <v>Devereaux,James J</v>
          </cell>
          <cell r="C3428">
            <v>34425</v>
          </cell>
          <cell r="D3428" t="str">
            <v>34425</v>
          </cell>
          <cell r="E3428" t="str">
            <v>Service Plymouth</v>
          </cell>
          <cell r="F3428" t="str">
            <v>Gas Operations</v>
          </cell>
          <cell r="G3428" t="str">
            <v>Service Plymouth</v>
          </cell>
          <cell r="H3428" t="str">
            <v>120</v>
          </cell>
          <cell r="I3428" t="str">
            <v>IT</v>
          </cell>
          <cell r="J3428">
            <v>0</v>
          </cell>
          <cell r="M3428">
            <v>-216.8</v>
          </cell>
        </row>
        <row r="3429">
          <cell r="A3429" t="str">
            <v>O&amp;M</v>
          </cell>
          <cell r="B3429" t="str">
            <v>Devereaux,James J</v>
          </cell>
          <cell r="C3429">
            <v>34440</v>
          </cell>
          <cell r="D3429" t="str">
            <v>34440</v>
          </cell>
          <cell r="E3429" t="str">
            <v>Meter Shop Southboro</v>
          </cell>
          <cell r="F3429" t="str">
            <v>Gas Operations</v>
          </cell>
          <cell r="G3429" t="str">
            <v>Meter Shop Southboro</v>
          </cell>
          <cell r="H3429" t="str">
            <v>120</v>
          </cell>
          <cell r="I3429" t="str">
            <v>IT</v>
          </cell>
          <cell r="J3429">
            <v>0</v>
          </cell>
          <cell r="M3429">
            <v>41040.03</v>
          </cell>
        </row>
        <row r="3430">
          <cell r="A3430" t="str">
            <v>O&amp;M</v>
          </cell>
          <cell r="B3430" t="str">
            <v>Devereaux,James J</v>
          </cell>
          <cell r="C3430">
            <v>34445</v>
          </cell>
          <cell r="D3430" t="str">
            <v>34445</v>
          </cell>
          <cell r="E3430" t="str">
            <v>Service Dispatch</v>
          </cell>
          <cell r="F3430" t="str">
            <v>Gas Operations</v>
          </cell>
          <cell r="G3430" t="str">
            <v>Service Dispatch</v>
          </cell>
          <cell r="H3430" t="str">
            <v>120</v>
          </cell>
          <cell r="I3430" t="str">
            <v>OT</v>
          </cell>
          <cell r="J3430">
            <v>575</v>
          </cell>
          <cell r="K3430">
            <v>675</v>
          </cell>
          <cell r="M3430">
            <v>653.16999999999996</v>
          </cell>
        </row>
        <row r="3431">
          <cell r="A3431" t="str">
            <v>O&amp;M</v>
          </cell>
          <cell r="C3431">
            <v>90000</v>
          </cell>
          <cell r="D3431" t="str">
            <v>90000</v>
          </cell>
          <cell r="E3431" t="str">
            <v>Inter-Co Expenses</v>
          </cell>
          <cell r="H3431" t="str">
            <v>120</v>
          </cell>
          <cell r="I3431" t="str">
            <v>IT</v>
          </cell>
          <cell r="M3431">
            <v>35378.42</v>
          </cell>
        </row>
        <row r="3432">
          <cell r="A3432" t="str">
            <v>O&amp;M</v>
          </cell>
          <cell r="C3432">
            <v>90000</v>
          </cell>
          <cell r="D3432" t="str">
            <v>90000</v>
          </cell>
          <cell r="E3432" t="str">
            <v>Inter-Co Expenses</v>
          </cell>
          <cell r="H3432" t="str">
            <v>120</v>
          </cell>
          <cell r="I3432" t="str">
            <v>OT</v>
          </cell>
          <cell r="K3432">
            <v>3105862.33</v>
          </cell>
          <cell r="L3432">
            <v>2276825.04</v>
          </cell>
          <cell r="M3432">
            <v>-56018.04</v>
          </cell>
        </row>
        <row r="3433">
          <cell r="A3433" t="str">
            <v>O&amp;M</v>
          </cell>
          <cell r="C3433">
            <v>99999</v>
          </cell>
          <cell r="D3433" t="str">
            <v>99999</v>
          </cell>
          <cell r="E3433" t="str">
            <v>Eliminations</v>
          </cell>
          <cell r="H3433" t="str">
            <v>120</v>
          </cell>
          <cell r="I3433" t="str">
            <v>IT</v>
          </cell>
          <cell r="L3433">
            <v>724.08</v>
          </cell>
          <cell r="M3433">
            <v>21202.639999999999</v>
          </cell>
        </row>
        <row r="3434">
          <cell r="A3434" t="str">
            <v>O&amp;M</v>
          </cell>
          <cell r="C3434">
            <v>99999</v>
          </cell>
          <cell r="D3434" t="str">
            <v>99999</v>
          </cell>
          <cell r="E3434" t="str">
            <v>Eliminations</v>
          </cell>
          <cell r="H3434" t="str">
            <v>120</v>
          </cell>
          <cell r="I3434" t="str">
            <v>OT</v>
          </cell>
          <cell r="L3434">
            <v>894.19</v>
          </cell>
          <cell r="M3434">
            <v>894.74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loyee Headcount"/>
      <sheetName val="Sheet1"/>
      <sheetName val="Tony's Categories"/>
    </sheetNames>
    <sheetDataSet>
      <sheetData sheetId="0">
        <row r="6">
          <cell r="N6" t="str">
            <v>A00</v>
          </cell>
          <cell r="O6" t="str">
            <v>SUPPORT SVCS</v>
          </cell>
          <cell r="Q6" t="str">
            <v>A00</v>
          </cell>
          <cell r="R6">
            <v>100</v>
          </cell>
          <cell r="S6" t="str">
            <v>NELSON, RF</v>
          </cell>
        </row>
        <row r="7">
          <cell r="N7" t="str">
            <v>A08</v>
          </cell>
          <cell r="O7" t="str">
            <v>COM ENERGY TRADING</v>
          </cell>
          <cell r="Q7" t="str">
            <v>A08</v>
          </cell>
          <cell r="R7">
            <v>100</v>
          </cell>
          <cell r="S7" t="str">
            <v>NELSON, RF</v>
          </cell>
        </row>
        <row r="8">
          <cell r="N8" t="str">
            <v>A10</v>
          </cell>
          <cell r="O8" t="str">
            <v>COM DELIVERY/TRANS</v>
          </cell>
          <cell r="Q8" t="str">
            <v>A10</v>
          </cell>
          <cell r="R8">
            <v>100</v>
          </cell>
          <cell r="S8" t="str">
            <v>NELSON, RF</v>
          </cell>
        </row>
        <row r="9">
          <cell r="N9" t="str">
            <v>A11</v>
          </cell>
          <cell r="O9" t="str">
            <v>COM ENGY DELIVERY</v>
          </cell>
          <cell r="Q9" t="str">
            <v>A11</v>
          </cell>
          <cell r="R9">
            <v>100</v>
          </cell>
          <cell r="S9" t="str">
            <v>NELSON, RF</v>
          </cell>
        </row>
        <row r="10">
          <cell r="N10" t="str">
            <v>A12</v>
          </cell>
          <cell r="O10" t="str">
            <v>ELEC ENGY DELIVERY</v>
          </cell>
          <cell r="Q10" t="str">
            <v>A12</v>
          </cell>
          <cell r="R10">
            <v>100</v>
          </cell>
          <cell r="S10" t="str">
            <v>NELSON, RF</v>
          </cell>
        </row>
        <row r="11">
          <cell r="N11" t="str">
            <v>A13</v>
          </cell>
          <cell r="O11" t="str">
            <v>GAS ENGY DELIVERY</v>
          </cell>
          <cell r="Q11" t="str">
            <v>A13</v>
          </cell>
          <cell r="R11">
            <v>100</v>
          </cell>
          <cell r="S11" t="str">
            <v>NELSON, RF</v>
          </cell>
        </row>
        <row r="12">
          <cell r="N12" t="str">
            <v>A14</v>
          </cell>
          <cell r="O12" t="str">
            <v>NU DELIVERY SVC</v>
          </cell>
          <cell r="Q12" t="str">
            <v>A14</v>
          </cell>
          <cell r="R12">
            <v>100</v>
          </cell>
          <cell r="S12" t="str">
            <v>NELSON, RF</v>
          </cell>
        </row>
        <row r="13">
          <cell r="N13" t="str">
            <v>A16</v>
          </cell>
          <cell r="O13" t="str">
            <v>GENERATION</v>
          </cell>
          <cell r="Q13" t="str">
            <v>A16</v>
          </cell>
          <cell r="R13">
            <v>100</v>
          </cell>
          <cell r="S13" t="str">
            <v>NELSON, RF</v>
          </cell>
        </row>
        <row r="14">
          <cell r="N14" t="str">
            <v>A17</v>
          </cell>
          <cell r="O14" t="str">
            <v>TRANSMISSION</v>
          </cell>
          <cell r="Q14" t="str">
            <v>A17</v>
          </cell>
          <cell r="R14">
            <v>100</v>
          </cell>
          <cell r="S14" t="str">
            <v>NELSON, RF</v>
          </cell>
        </row>
        <row r="15">
          <cell r="N15" t="str">
            <v>A18</v>
          </cell>
          <cell r="O15" t="str">
            <v>ELECTRIC TRADING</v>
          </cell>
          <cell r="Q15" t="str">
            <v>A18</v>
          </cell>
          <cell r="R15">
            <v>100</v>
          </cell>
          <cell r="S15" t="str">
            <v>NELSON, RF</v>
          </cell>
        </row>
        <row r="16">
          <cell r="N16" t="str">
            <v>A19</v>
          </cell>
          <cell r="O16" t="str">
            <v>SS ELEC TRADING</v>
          </cell>
          <cell r="Q16" t="str">
            <v>A19</v>
          </cell>
          <cell r="R16">
            <v>100</v>
          </cell>
          <cell r="S16" t="str">
            <v>NELSON, RF</v>
          </cell>
        </row>
        <row r="17">
          <cell r="N17" t="str">
            <v>A22</v>
          </cell>
          <cell r="O17" t="str">
            <v>SS ELEC ENGY DEL</v>
          </cell>
          <cell r="Q17" t="str">
            <v>A22</v>
          </cell>
          <cell r="R17">
            <v>200</v>
          </cell>
          <cell r="S17" t="str">
            <v>NELSON, RF</v>
          </cell>
        </row>
        <row r="18">
          <cell r="N18" t="str">
            <v>A23</v>
          </cell>
          <cell r="O18" t="str">
            <v>SS GAS ENGY DEL</v>
          </cell>
          <cell r="Q18" t="str">
            <v>A23</v>
          </cell>
          <cell r="R18">
            <v>200</v>
          </cell>
          <cell r="S18" t="str">
            <v>NELSON, RF</v>
          </cell>
        </row>
        <row r="19">
          <cell r="N19" t="str">
            <v>A24</v>
          </cell>
          <cell r="O19" t="str">
            <v>SS NU DEL SVC</v>
          </cell>
          <cell r="Q19" t="str">
            <v>A24</v>
          </cell>
          <cell r="R19">
            <v>100</v>
          </cell>
          <cell r="S19" t="str">
            <v>NELSON, RF</v>
          </cell>
        </row>
        <row r="20">
          <cell r="N20" t="str">
            <v>A27</v>
          </cell>
          <cell r="O20" t="str">
            <v>SS TRANSMISSION</v>
          </cell>
          <cell r="Q20" t="str">
            <v>A27</v>
          </cell>
          <cell r="R20">
            <v>100</v>
          </cell>
          <cell r="S20" t="str">
            <v>NELSON, RF</v>
          </cell>
        </row>
        <row r="21">
          <cell r="N21" t="str">
            <v>A28</v>
          </cell>
          <cell r="O21" t="str">
            <v>GAS TRADING</v>
          </cell>
          <cell r="Q21" t="str">
            <v>A28</v>
          </cell>
          <cell r="R21">
            <v>100</v>
          </cell>
          <cell r="S21" t="str">
            <v>NELSON, RF</v>
          </cell>
        </row>
        <row r="22">
          <cell r="N22" t="str">
            <v>A29</v>
          </cell>
          <cell r="O22" t="str">
            <v>SS GAS TRADING</v>
          </cell>
          <cell r="Q22" t="str">
            <v>A29</v>
          </cell>
          <cell r="R22">
            <v>100</v>
          </cell>
          <cell r="S22" t="str">
            <v>NELSON, RF</v>
          </cell>
        </row>
        <row r="23">
          <cell r="N23" t="str">
            <v>A38</v>
          </cell>
          <cell r="O23" t="str">
            <v>NONREG TRADING</v>
          </cell>
          <cell r="Q23" t="str">
            <v>A38</v>
          </cell>
          <cell r="R23">
            <v>100</v>
          </cell>
          <cell r="S23" t="str">
            <v>NELSON, RF</v>
          </cell>
        </row>
        <row r="24">
          <cell r="N24" t="str">
            <v>A39</v>
          </cell>
          <cell r="O24" t="str">
            <v>SS NONREG TRADING</v>
          </cell>
          <cell r="Q24" t="str">
            <v>A39</v>
          </cell>
          <cell r="R24">
            <v>100</v>
          </cell>
          <cell r="S24" t="str">
            <v>NELSON, RF</v>
          </cell>
        </row>
        <row r="25">
          <cell r="N25" t="str">
            <v>A41</v>
          </cell>
          <cell r="O25" t="str">
            <v>SS COMMON MRKTNG</v>
          </cell>
          <cell r="Q25" t="str">
            <v>A41</v>
          </cell>
          <cell r="R25">
            <v>100</v>
          </cell>
          <cell r="S25" t="str">
            <v>NELSON, RF</v>
          </cell>
        </row>
        <row r="26">
          <cell r="N26" t="str">
            <v>A44</v>
          </cell>
          <cell r="O26" t="str">
            <v>UNREG RETAIL SVCS</v>
          </cell>
          <cell r="Q26" t="str">
            <v>A44</v>
          </cell>
          <cell r="R26">
            <v>100</v>
          </cell>
          <cell r="S26" t="str">
            <v>NELSON, RF</v>
          </cell>
        </row>
        <row r="27">
          <cell r="N27" t="str">
            <v>A90</v>
          </cell>
          <cell r="O27" t="str">
            <v>CORPORATE SVCS</v>
          </cell>
          <cell r="Q27" t="str">
            <v>A90</v>
          </cell>
          <cell r="R27">
            <v>100</v>
          </cell>
          <cell r="S27" t="str">
            <v>NELSON, RF</v>
          </cell>
        </row>
        <row r="28">
          <cell r="N28" t="str">
            <v>B00</v>
          </cell>
          <cell r="O28" t="str">
            <v>SUPPORT SVCS</v>
          </cell>
          <cell r="Q28" t="str">
            <v>B00</v>
          </cell>
          <cell r="R28">
            <v>100</v>
          </cell>
          <cell r="S28" t="str">
            <v>SMITH, CJ</v>
          </cell>
        </row>
        <row r="29">
          <cell r="N29" t="str">
            <v>B08</v>
          </cell>
          <cell r="O29" t="str">
            <v>COM ENERGY TRADING</v>
          </cell>
          <cell r="Q29" t="str">
            <v>B08</v>
          </cell>
          <cell r="R29">
            <v>100</v>
          </cell>
          <cell r="S29" t="str">
            <v>PARKER, JC</v>
          </cell>
        </row>
        <row r="30">
          <cell r="N30" t="str">
            <v>B10</v>
          </cell>
          <cell r="O30" t="str">
            <v>COM DELIVERY/TRANS</v>
          </cell>
          <cell r="Q30" t="str">
            <v>B10</v>
          </cell>
          <cell r="R30">
            <v>100</v>
          </cell>
          <cell r="S30" t="str">
            <v>CAMPBELL, B</v>
          </cell>
        </row>
        <row r="31">
          <cell r="N31" t="str">
            <v>B11</v>
          </cell>
          <cell r="O31" t="str">
            <v>COM ENGY DELIVERY</v>
          </cell>
          <cell r="Q31" t="str">
            <v>B11</v>
          </cell>
          <cell r="R31">
            <v>100</v>
          </cell>
          <cell r="S31" t="str">
            <v>CAMPBELL, B</v>
          </cell>
        </row>
        <row r="32">
          <cell r="N32" t="str">
            <v>B12</v>
          </cell>
          <cell r="O32" t="str">
            <v>ELEC ENGY DELIVERY</v>
          </cell>
          <cell r="Q32" t="str">
            <v>B12</v>
          </cell>
          <cell r="R32">
            <v>100</v>
          </cell>
          <cell r="S32" t="str">
            <v>CAMPBELL, B</v>
          </cell>
        </row>
        <row r="33">
          <cell r="N33" t="str">
            <v>B13</v>
          </cell>
          <cell r="O33" t="str">
            <v>GAS ENGY DELIVERY</v>
          </cell>
          <cell r="Q33" t="str">
            <v>B13</v>
          </cell>
          <cell r="R33">
            <v>100</v>
          </cell>
          <cell r="S33" t="str">
            <v>CAMPBELL, B</v>
          </cell>
        </row>
        <row r="34">
          <cell r="N34" t="str">
            <v>B14</v>
          </cell>
          <cell r="O34" t="str">
            <v>NU DELIVERY SVC</v>
          </cell>
          <cell r="Q34" t="str">
            <v>B14</v>
          </cell>
          <cell r="R34">
            <v>100</v>
          </cell>
          <cell r="S34" t="str">
            <v>CAMPBELL, B</v>
          </cell>
        </row>
        <row r="35">
          <cell r="N35" t="str">
            <v>B16</v>
          </cell>
          <cell r="O35" t="str">
            <v>GENERATION</v>
          </cell>
          <cell r="Q35" t="str">
            <v>B16</v>
          </cell>
          <cell r="R35">
            <v>100</v>
          </cell>
          <cell r="S35" t="str">
            <v>FEHRMAN, WJ</v>
          </cell>
        </row>
        <row r="36">
          <cell r="N36" t="str">
            <v>B17</v>
          </cell>
          <cell r="O36" t="str">
            <v>TRANSMISSION</v>
          </cell>
          <cell r="Q36" t="str">
            <v>B17</v>
          </cell>
          <cell r="R36">
            <v>100</v>
          </cell>
          <cell r="S36" t="str">
            <v>GUST, JJ</v>
          </cell>
        </row>
        <row r="37">
          <cell r="N37" t="str">
            <v>B18</v>
          </cell>
          <cell r="O37" t="str">
            <v>ELECTRIC TRADING</v>
          </cell>
          <cell r="Q37" t="str">
            <v>B18</v>
          </cell>
          <cell r="R37">
            <v>100</v>
          </cell>
          <cell r="S37" t="str">
            <v>PARKER, JC</v>
          </cell>
        </row>
        <row r="38">
          <cell r="N38" t="str">
            <v>B28</v>
          </cell>
          <cell r="O38" t="str">
            <v>GAS TRADING</v>
          </cell>
          <cell r="Q38" t="str">
            <v>B28</v>
          </cell>
          <cell r="R38">
            <v>100</v>
          </cell>
          <cell r="S38" t="str">
            <v>BADURA, DJ</v>
          </cell>
        </row>
        <row r="39">
          <cell r="N39" t="str">
            <v>B38</v>
          </cell>
          <cell r="O39" t="str">
            <v>NONREG TRADING</v>
          </cell>
          <cell r="Q39" t="str">
            <v>B38</v>
          </cell>
          <cell r="R39">
            <v>100</v>
          </cell>
          <cell r="S39" t="str">
            <v>PARKER, JC</v>
          </cell>
        </row>
        <row r="40">
          <cell r="N40" t="str">
            <v>B44</v>
          </cell>
          <cell r="O40" t="str">
            <v>UNREG RETAIL SVCS</v>
          </cell>
          <cell r="Q40" t="str">
            <v>B44</v>
          </cell>
          <cell r="R40">
            <v>100</v>
          </cell>
          <cell r="S40" t="str">
            <v>KELLEHER, JP</v>
          </cell>
        </row>
        <row r="41">
          <cell r="N41" t="str">
            <v>ETA</v>
          </cell>
          <cell r="O41" t="str">
            <v>ELEC TRANSM AMERICA</v>
          </cell>
          <cell r="Q41" t="str">
            <v>ETA</v>
          </cell>
          <cell r="R41">
            <v>100</v>
          </cell>
          <cell r="S41" t="str">
            <v>VACANT</v>
          </cell>
        </row>
        <row r="42">
          <cell r="N42" t="str">
            <v>ETT</v>
          </cell>
          <cell r="O42" t="str">
            <v>ELEC TRANSM TEXAS</v>
          </cell>
          <cell r="Q42" t="str">
            <v>ETT</v>
          </cell>
          <cell r="R42">
            <v>100</v>
          </cell>
          <cell r="S42" t="str">
            <v>VACANT</v>
          </cell>
        </row>
        <row r="43">
          <cell r="N43" t="str">
            <v>KR1</v>
          </cell>
          <cell r="O43" t="str">
            <v>KERN RIVER</v>
          </cell>
          <cell r="Q43" t="str">
            <v>KR1</v>
          </cell>
          <cell r="R43">
            <v>100</v>
          </cell>
          <cell r="S43" t="str">
            <v>VACANT</v>
          </cell>
        </row>
        <row r="44">
          <cell r="N44" t="str">
            <v>MH1</v>
          </cell>
          <cell r="O44" t="str">
            <v>MIDAM ENRGY HLDNG CO</v>
          </cell>
          <cell r="Q44" t="str">
            <v>MH1</v>
          </cell>
          <cell r="R44">
            <v>100</v>
          </cell>
          <cell r="S44" t="str">
            <v>VACANT</v>
          </cell>
        </row>
        <row r="45">
          <cell r="N45" t="str">
            <v>MH2</v>
          </cell>
          <cell r="O45" t="str">
            <v>CE ELECT UK FUNDING</v>
          </cell>
          <cell r="Q45" t="str">
            <v>MH2</v>
          </cell>
          <cell r="R45">
            <v>100</v>
          </cell>
          <cell r="S45" t="str">
            <v>VACANT</v>
          </cell>
        </row>
        <row r="46">
          <cell r="N46" t="str">
            <v>MH3</v>
          </cell>
          <cell r="O46" t="str">
            <v>CE GENERATION</v>
          </cell>
          <cell r="Q46" t="str">
            <v>MH3</v>
          </cell>
          <cell r="R46">
            <v>100</v>
          </cell>
          <cell r="S46" t="str">
            <v>VACANT</v>
          </cell>
        </row>
        <row r="47">
          <cell r="N47" t="str">
            <v>MH4</v>
          </cell>
          <cell r="O47" t="str">
            <v>PHILIPPINES</v>
          </cell>
          <cell r="Q47" t="str">
            <v>MH4</v>
          </cell>
          <cell r="R47">
            <v>100</v>
          </cell>
          <cell r="S47" t="str">
            <v>VACANT</v>
          </cell>
        </row>
        <row r="48">
          <cell r="N48" t="str">
            <v>MH7</v>
          </cell>
          <cell r="O48" t="str">
            <v>CE GEN SUBSIDIARIES</v>
          </cell>
          <cell r="Q48" t="str">
            <v>MH7</v>
          </cell>
          <cell r="R48">
            <v>100</v>
          </cell>
          <cell r="S48" t="str">
            <v>VACANT</v>
          </cell>
        </row>
        <row r="49">
          <cell r="N49" t="str">
            <v>MII</v>
          </cell>
          <cell r="O49" t="str">
            <v>MEHC INVESTMENT INC</v>
          </cell>
          <cell r="Q49" t="str">
            <v>MII</v>
          </cell>
          <cell r="R49">
            <v>100</v>
          </cell>
          <cell r="S49" t="str">
            <v>VACANT</v>
          </cell>
        </row>
        <row r="50">
          <cell r="N50" t="str">
            <v>MMS</v>
          </cell>
          <cell r="O50" t="str">
            <v>MEC MACHINING SVC</v>
          </cell>
          <cell r="Q50" t="str">
            <v>MMS</v>
          </cell>
          <cell r="R50">
            <v>100</v>
          </cell>
          <cell r="S50" t="str">
            <v>VACANT</v>
          </cell>
        </row>
        <row r="51">
          <cell r="N51" t="str">
            <v>NNG</v>
          </cell>
          <cell r="O51" t="str">
            <v>NORTHERN NATURAL GAS</v>
          </cell>
          <cell r="Q51" t="str">
            <v>NNG</v>
          </cell>
          <cell r="R51">
            <v>100</v>
          </cell>
          <cell r="S51" t="str">
            <v>VACANT</v>
          </cell>
        </row>
        <row r="52">
          <cell r="N52" t="str">
            <v>N75</v>
          </cell>
          <cell r="O52" t="str">
            <v>MW CAPITAL GROUP</v>
          </cell>
          <cell r="Q52" t="str">
            <v>N75</v>
          </cell>
          <cell r="R52">
            <v>100</v>
          </cell>
          <cell r="S52" t="str">
            <v>MULLER, CJ</v>
          </cell>
        </row>
        <row r="53">
          <cell r="N53" t="str">
            <v>N76</v>
          </cell>
          <cell r="O53" t="str">
            <v>DAKOTA DUNES DEV CO</v>
          </cell>
          <cell r="Q53" t="str">
            <v>N76</v>
          </cell>
          <cell r="R53">
            <v>100</v>
          </cell>
          <cell r="S53" t="str">
            <v>MULLER, CJ</v>
          </cell>
        </row>
        <row r="54">
          <cell r="N54" t="str">
            <v>PPW</v>
          </cell>
          <cell r="O54" t="str">
            <v>PACIFICORP</v>
          </cell>
          <cell r="Q54" t="str">
            <v>PPW</v>
          </cell>
          <cell r="R54">
            <v>100</v>
          </cell>
          <cell r="S54" t="str">
            <v>VACANT</v>
          </cell>
        </row>
        <row r="55">
          <cell r="N55" t="str">
            <v>PRC</v>
          </cell>
          <cell r="O55" t="str">
            <v>PERCO</v>
          </cell>
          <cell r="Q55" t="str">
            <v>PRC</v>
          </cell>
          <cell r="R55">
            <v>100</v>
          </cell>
          <cell r="S55" t="str">
            <v>VACANT</v>
          </cell>
        </row>
        <row r="56">
          <cell r="N56" t="str">
            <v>P16</v>
          </cell>
          <cell r="O56" t="str">
            <v>NONREG ELE WHOLESALE</v>
          </cell>
          <cell r="Q56" t="str">
            <v>P16</v>
          </cell>
          <cell r="R56">
            <v>100</v>
          </cell>
          <cell r="S56" t="str">
            <v>PARKER, JC</v>
          </cell>
        </row>
        <row r="57">
          <cell r="N57" t="str">
            <v>P20</v>
          </cell>
          <cell r="O57" t="str">
            <v>RESIDENTIAL SERVICES</v>
          </cell>
          <cell r="Q57" t="str">
            <v>P20</v>
          </cell>
          <cell r="R57">
            <v>100</v>
          </cell>
          <cell r="S57" t="str">
            <v>KIRKPATRICK, AM</v>
          </cell>
        </row>
        <row r="58">
          <cell r="N58" t="str">
            <v>P27</v>
          </cell>
          <cell r="O58" t="str">
            <v>SVC FOR TELECOMM CO</v>
          </cell>
          <cell r="Q58" t="str">
            <v>P27</v>
          </cell>
          <cell r="R58">
            <v>100</v>
          </cell>
          <cell r="S58" t="str">
            <v>CAMPBELL, B</v>
          </cell>
        </row>
        <row r="59">
          <cell r="N59" t="str">
            <v>P40</v>
          </cell>
          <cell r="O59" t="str">
            <v>REGULATED ELECTRIC</v>
          </cell>
          <cell r="Q59" t="str">
            <v>P40</v>
          </cell>
          <cell r="R59">
            <v>100</v>
          </cell>
          <cell r="S59" t="str">
            <v>CAMPBELL, B</v>
          </cell>
        </row>
        <row r="60">
          <cell r="N60" t="str">
            <v>P45</v>
          </cell>
          <cell r="O60" t="str">
            <v>REGULATED GAS</v>
          </cell>
          <cell r="Q60" t="str">
            <v>P45</v>
          </cell>
          <cell r="R60">
            <v>100</v>
          </cell>
          <cell r="S60" t="str">
            <v>CAMPBELL, B</v>
          </cell>
        </row>
        <row r="61">
          <cell r="N61" t="str">
            <v>P50</v>
          </cell>
          <cell r="O61" t="str">
            <v>NON REG ELECTRIC</v>
          </cell>
          <cell r="Q61" t="str">
            <v>P50</v>
          </cell>
          <cell r="R61">
            <v>100</v>
          </cell>
          <cell r="S61" t="str">
            <v>YOCUM, MC</v>
          </cell>
        </row>
        <row r="62">
          <cell r="N62" t="str">
            <v>P51</v>
          </cell>
          <cell r="O62" t="str">
            <v>NON REG GAS RETL</v>
          </cell>
          <cell r="Q62" t="str">
            <v>P51</v>
          </cell>
          <cell r="R62">
            <v>100</v>
          </cell>
          <cell r="S62" t="str">
            <v>YOCUM, MC</v>
          </cell>
        </row>
        <row r="63">
          <cell r="N63" t="str">
            <v>P52</v>
          </cell>
          <cell r="O63" t="str">
            <v>UNREG GAS TRADING</v>
          </cell>
          <cell r="Q63" t="str">
            <v>P52</v>
          </cell>
          <cell r="R63">
            <v>100</v>
          </cell>
          <cell r="S63" t="str">
            <v>YOCUM, MC</v>
          </cell>
        </row>
        <row r="64">
          <cell r="N64" t="str">
            <v>P69</v>
          </cell>
          <cell r="O64" t="str">
            <v>SALES TAX EXEMPT SVC</v>
          </cell>
          <cell r="Q64" t="str">
            <v>P69</v>
          </cell>
          <cell r="R64">
            <v>100</v>
          </cell>
          <cell r="S64" t="str">
            <v>YOCUM, MC</v>
          </cell>
        </row>
        <row r="65">
          <cell r="N65" t="str">
            <v>P70</v>
          </cell>
          <cell r="O65" t="str">
            <v>IN TERRITORY ESP</v>
          </cell>
          <cell r="Q65" t="str">
            <v>P70</v>
          </cell>
          <cell r="R65">
            <v>100</v>
          </cell>
          <cell r="S65" t="str">
            <v>YOCUM, MC</v>
          </cell>
        </row>
        <row r="66">
          <cell r="N66" t="str">
            <v>P75</v>
          </cell>
          <cell r="O66" t="str">
            <v>PAYMENT PROTECTION</v>
          </cell>
          <cell r="Q66" t="str">
            <v>P75</v>
          </cell>
          <cell r="R66">
            <v>100</v>
          </cell>
          <cell r="S66" t="str">
            <v>YOCUM, MC</v>
          </cell>
        </row>
        <row r="67">
          <cell r="N67" t="str">
            <v>Q01</v>
          </cell>
          <cell r="O67" t="str">
            <v>QC ENERGY COMPANY</v>
          </cell>
          <cell r="Q67" t="str">
            <v>Q01</v>
          </cell>
          <cell r="R67">
            <v>100</v>
          </cell>
          <cell r="S67" t="str">
            <v>VACANT</v>
          </cell>
        </row>
        <row r="68">
          <cell r="N68" t="str">
            <v>S01</v>
          </cell>
          <cell r="O68" t="str">
            <v>HOMESERVICES.COM</v>
          </cell>
          <cell r="Q68" t="str">
            <v>S01</v>
          </cell>
          <cell r="R68">
            <v>100</v>
          </cell>
          <cell r="S68" t="str">
            <v>VACANT</v>
          </cell>
        </row>
        <row r="69">
          <cell r="N69" t="str">
            <v>S02</v>
          </cell>
          <cell r="O69" t="str">
            <v>IOWA REALTY</v>
          </cell>
          <cell r="Q69" t="str">
            <v>S02</v>
          </cell>
          <cell r="R69">
            <v>100</v>
          </cell>
          <cell r="S69" t="str">
            <v>VACANT</v>
          </cell>
        </row>
        <row r="70">
          <cell r="N70" t="str">
            <v>T01</v>
          </cell>
          <cell r="O70" t="str">
            <v>INTERCOAST CAP CO</v>
          </cell>
          <cell r="Q70" t="str">
            <v>T01</v>
          </cell>
          <cell r="R70">
            <v>100</v>
          </cell>
          <cell r="S70" t="str">
            <v>MULLER, CJ</v>
          </cell>
        </row>
        <row r="71">
          <cell r="N71" t="str">
            <v>T25</v>
          </cell>
          <cell r="O71" t="str">
            <v>MHC INVESTMENT CO</v>
          </cell>
          <cell r="Q71" t="str">
            <v>T25</v>
          </cell>
          <cell r="R71">
            <v>100</v>
          </cell>
          <cell r="S71" t="str">
            <v>MULLER, CJ</v>
          </cell>
        </row>
        <row r="72">
          <cell r="N72" t="str">
            <v>T34</v>
          </cell>
          <cell r="O72" t="str">
            <v>CIMMRED LEASING</v>
          </cell>
          <cell r="Q72" t="str">
            <v>T34</v>
          </cell>
          <cell r="R72">
            <v>100</v>
          </cell>
          <cell r="S72" t="str">
            <v>MULLER, CJ</v>
          </cell>
        </row>
        <row r="73">
          <cell r="N73" t="str">
            <v>T35</v>
          </cell>
          <cell r="O73" t="str">
            <v>DCCO INC</v>
          </cell>
          <cell r="Q73" t="str">
            <v>T35</v>
          </cell>
          <cell r="R73">
            <v>100</v>
          </cell>
          <cell r="S73" t="str">
            <v>MULLER, CJ</v>
          </cell>
        </row>
        <row r="74">
          <cell r="N74" t="str">
            <v>T36</v>
          </cell>
          <cell r="O74" t="str">
            <v>MWR CAPITAL</v>
          </cell>
          <cell r="Q74" t="str">
            <v>T36</v>
          </cell>
          <cell r="R74">
            <v>100</v>
          </cell>
          <cell r="S74" t="str">
            <v>MULLER, CJ</v>
          </cell>
        </row>
        <row r="75">
          <cell r="N75" t="str">
            <v>T51</v>
          </cell>
          <cell r="O75" t="str">
            <v>INTERCOAST ENERGY CO</v>
          </cell>
          <cell r="Q75" t="str">
            <v>T51</v>
          </cell>
          <cell r="R75">
            <v>100</v>
          </cell>
          <cell r="S75" t="str">
            <v>MULLER, CJ</v>
          </cell>
        </row>
        <row r="76">
          <cell r="N76">
            <v>1</v>
          </cell>
          <cell r="O76" t="str">
            <v>CEO</v>
          </cell>
          <cell r="Q76" t="str">
            <v>B90</v>
          </cell>
          <cell r="R76">
            <v>100</v>
          </cell>
          <cell r="S76" t="str">
            <v>ABEL, GE</v>
          </cell>
        </row>
        <row r="77">
          <cell r="N77">
            <v>2</v>
          </cell>
          <cell r="O77" t="str">
            <v>SUBSIDIARY EMPLOYEES</v>
          </cell>
          <cell r="Q77" t="str">
            <v>B00</v>
          </cell>
          <cell r="R77">
            <v>100</v>
          </cell>
          <cell r="S77" t="str">
            <v>MULLER, CJ</v>
          </cell>
        </row>
        <row r="78">
          <cell r="N78">
            <v>7</v>
          </cell>
          <cell r="O78" t="str">
            <v>CORPORATE INSURANCE</v>
          </cell>
          <cell r="Q78" t="str">
            <v>B90</v>
          </cell>
          <cell r="R78">
            <v>100</v>
          </cell>
          <cell r="S78" t="str">
            <v>SCHILLINGER, SJ</v>
          </cell>
        </row>
        <row r="79">
          <cell r="N79">
            <v>8</v>
          </cell>
          <cell r="O79" t="str">
            <v>LEGISLATION</v>
          </cell>
          <cell r="Q79" t="str">
            <v>B00</v>
          </cell>
          <cell r="R79">
            <v>100</v>
          </cell>
          <cell r="S79" t="str">
            <v>CARIS, DC</v>
          </cell>
        </row>
        <row r="80">
          <cell r="N80">
            <v>10</v>
          </cell>
          <cell r="O80" t="str">
            <v>PRESIDENT MEC</v>
          </cell>
          <cell r="Q80" t="str">
            <v>B00</v>
          </cell>
          <cell r="R80">
            <v>100</v>
          </cell>
          <cell r="S80" t="str">
            <v>FEHRMAN, WJ</v>
          </cell>
        </row>
        <row r="81">
          <cell r="N81">
            <v>12</v>
          </cell>
          <cell r="O81" t="str">
            <v>MEC LEGAL SERVICES</v>
          </cell>
          <cell r="Q81" t="str">
            <v>B00</v>
          </cell>
          <cell r="R81">
            <v>100</v>
          </cell>
          <cell r="S81" t="str">
            <v>WEISS, SR</v>
          </cell>
        </row>
        <row r="82">
          <cell r="N82">
            <v>14</v>
          </cell>
          <cell r="O82" t="str">
            <v>FINANCIAL SERVICES</v>
          </cell>
          <cell r="Q82" t="str">
            <v>B00</v>
          </cell>
          <cell r="R82">
            <v>100</v>
          </cell>
          <cell r="S82" t="str">
            <v>OSBORN, GW</v>
          </cell>
        </row>
        <row r="83">
          <cell r="N83">
            <v>15</v>
          </cell>
          <cell r="O83" t="str">
            <v>FIN SVCS &amp; INVSTMENT</v>
          </cell>
          <cell r="Q83" t="str">
            <v>B90</v>
          </cell>
          <cell r="R83">
            <v>100</v>
          </cell>
          <cell r="S83" t="str">
            <v>OSBORN, GW</v>
          </cell>
        </row>
        <row r="84">
          <cell r="N84">
            <v>16</v>
          </cell>
          <cell r="O84" t="str">
            <v>MARKET ASSESSMENT</v>
          </cell>
          <cell r="Q84" t="str">
            <v>B90</v>
          </cell>
          <cell r="R84">
            <v>100</v>
          </cell>
          <cell r="S84" t="str">
            <v>STEVENS, OD</v>
          </cell>
        </row>
        <row r="85">
          <cell r="N85">
            <v>21</v>
          </cell>
          <cell r="O85" t="str">
            <v>TREASURY</v>
          </cell>
          <cell r="Q85" t="str">
            <v>B90</v>
          </cell>
          <cell r="R85">
            <v>100</v>
          </cell>
          <cell r="S85" t="str">
            <v>GALT, JC</v>
          </cell>
        </row>
        <row r="86">
          <cell r="N86">
            <v>23</v>
          </cell>
          <cell r="O86" t="str">
            <v>TAX SERVICES</v>
          </cell>
          <cell r="Q86" t="str">
            <v>B90</v>
          </cell>
          <cell r="R86">
            <v>100</v>
          </cell>
          <cell r="S86" t="str">
            <v>EVANS, SR</v>
          </cell>
        </row>
        <row r="87">
          <cell r="N87">
            <v>24</v>
          </cell>
          <cell r="O87" t="str">
            <v>RISK MANAGEMENT</v>
          </cell>
          <cell r="Q87" t="str">
            <v>B00</v>
          </cell>
          <cell r="R87">
            <v>100</v>
          </cell>
          <cell r="S87" t="str">
            <v>WIESE, BJ</v>
          </cell>
        </row>
        <row r="88">
          <cell r="N88">
            <v>30</v>
          </cell>
          <cell r="O88" t="str">
            <v>US REG ACCT&amp;MEC CNTL</v>
          </cell>
          <cell r="Q88" t="str">
            <v>B00</v>
          </cell>
          <cell r="R88">
            <v>100</v>
          </cell>
          <cell r="S88" t="str">
            <v>SPECKETER, TB</v>
          </cell>
        </row>
        <row r="89">
          <cell r="N89">
            <v>31</v>
          </cell>
          <cell r="O89" t="str">
            <v>REG &amp; BU ACCOUNTING</v>
          </cell>
          <cell r="Q89" t="str">
            <v>B00</v>
          </cell>
          <cell r="R89">
            <v>100</v>
          </cell>
          <cell r="S89" t="str">
            <v>SMITH, CJ</v>
          </cell>
        </row>
        <row r="90">
          <cell r="N90">
            <v>32</v>
          </cell>
          <cell r="O90" t="str">
            <v>PROPERTY ACCOUNTING</v>
          </cell>
          <cell r="Q90" t="str">
            <v>B00</v>
          </cell>
          <cell r="R90">
            <v>100</v>
          </cell>
          <cell r="S90" t="str">
            <v>MILLER, DE</v>
          </cell>
        </row>
        <row r="91">
          <cell r="N91">
            <v>33</v>
          </cell>
          <cell r="O91" t="str">
            <v>CORPORATE ACCOUNTING</v>
          </cell>
          <cell r="Q91" t="str">
            <v>B00</v>
          </cell>
          <cell r="R91">
            <v>100</v>
          </cell>
          <cell r="S91" t="str">
            <v>TUNNING, RR</v>
          </cell>
        </row>
        <row r="92">
          <cell r="N92">
            <v>34</v>
          </cell>
          <cell r="O92" t="str">
            <v>ACCTG SYS SUPPORT</v>
          </cell>
          <cell r="Q92" t="str">
            <v>B00</v>
          </cell>
          <cell r="R92">
            <v>100</v>
          </cell>
          <cell r="S92" t="str">
            <v>NELSON, RF</v>
          </cell>
        </row>
        <row r="93">
          <cell r="N93">
            <v>35</v>
          </cell>
          <cell r="O93" t="str">
            <v>ACCOUNTS PAYABLE</v>
          </cell>
          <cell r="Q93" t="str">
            <v>B00</v>
          </cell>
          <cell r="R93">
            <v>100</v>
          </cell>
          <cell r="S93" t="str">
            <v>BONESCHANS, LJ</v>
          </cell>
        </row>
        <row r="94">
          <cell r="N94">
            <v>36</v>
          </cell>
          <cell r="O94" t="str">
            <v>ENERGY MGT ACCTG</v>
          </cell>
          <cell r="Q94" t="str">
            <v>B08</v>
          </cell>
          <cell r="R94">
            <v>100</v>
          </cell>
          <cell r="S94" t="str">
            <v>VIETZ, SL</v>
          </cell>
        </row>
        <row r="95">
          <cell r="N95">
            <v>40</v>
          </cell>
          <cell r="O95" t="str">
            <v>SR VP &amp; CFO</v>
          </cell>
          <cell r="Q95" t="str">
            <v>B90</v>
          </cell>
          <cell r="R95">
            <v>100</v>
          </cell>
          <cell r="S95" t="str">
            <v>GOODMAN, PJ</v>
          </cell>
        </row>
        <row r="96">
          <cell r="N96">
            <v>41</v>
          </cell>
          <cell r="O96" t="str">
            <v>INTERNAL AUDIT</v>
          </cell>
          <cell r="Q96" t="str">
            <v>B90</v>
          </cell>
          <cell r="R96">
            <v>100</v>
          </cell>
          <cell r="S96" t="str">
            <v>GOODING, DL</v>
          </cell>
        </row>
        <row r="97">
          <cell r="N97">
            <v>42</v>
          </cell>
          <cell r="O97" t="str">
            <v>COMMUNICATIONS SVCS</v>
          </cell>
          <cell r="Q97" t="str">
            <v>B90</v>
          </cell>
          <cell r="R97">
            <v>100</v>
          </cell>
          <cell r="S97" t="str">
            <v>GRABINSKI, TD</v>
          </cell>
        </row>
        <row r="98">
          <cell r="N98">
            <v>46</v>
          </cell>
          <cell r="O98" t="str">
            <v>SUPPLY CHAIN</v>
          </cell>
          <cell r="Q98" t="str">
            <v>B00</v>
          </cell>
          <cell r="R98">
            <v>100</v>
          </cell>
          <cell r="S98" t="str">
            <v>ROCHE, JW</v>
          </cell>
        </row>
        <row r="99">
          <cell r="N99">
            <v>50</v>
          </cell>
          <cell r="O99" t="str">
            <v>CORP COMMUNICATIONS</v>
          </cell>
          <cell r="Q99" t="str">
            <v>B90</v>
          </cell>
          <cell r="R99">
            <v>100</v>
          </cell>
          <cell r="S99" t="str">
            <v>THELEN, A</v>
          </cell>
        </row>
        <row r="100">
          <cell r="N100">
            <v>51</v>
          </cell>
          <cell r="O100" t="str">
            <v>COMPENSATION</v>
          </cell>
          <cell r="Q100" t="str">
            <v>B90</v>
          </cell>
          <cell r="R100">
            <v>100</v>
          </cell>
          <cell r="S100" t="str">
            <v>GRANNES, M</v>
          </cell>
        </row>
        <row r="101">
          <cell r="N101">
            <v>52</v>
          </cell>
          <cell r="O101" t="str">
            <v>HUMAN RESOURCES</v>
          </cell>
          <cell r="Q101" t="str">
            <v>B90</v>
          </cell>
          <cell r="R101">
            <v>100</v>
          </cell>
          <cell r="S101" t="str">
            <v>BACON, JE</v>
          </cell>
        </row>
        <row r="102">
          <cell r="N102">
            <v>54</v>
          </cell>
          <cell r="O102" t="str">
            <v>BENEFITS/COMMUN</v>
          </cell>
          <cell r="Q102" t="str">
            <v>B90</v>
          </cell>
          <cell r="R102">
            <v>100</v>
          </cell>
          <cell r="S102" t="str">
            <v>FRANCIS, SK</v>
          </cell>
        </row>
        <row r="103">
          <cell r="N103">
            <v>55</v>
          </cell>
          <cell r="O103" t="str">
            <v>PAYROLL</v>
          </cell>
          <cell r="Q103" t="str">
            <v>B90</v>
          </cell>
          <cell r="R103">
            <v>100</v>
          </cell>
          <cell r="S103" t="str">
            <v>SMITH, SM</v>
          </cell>
        </row>
        <row r="104">
          <cell r="N104">
            <v>56</v>
          </cell>
          <cell r="O104" t="str">
            <v>LEARNING SYSTEMS</v>
          </cell>
          <cell r="Q104" t="str">
            <v>B90</v>
          </cell>
          <cell r="R104">
            <v>100</v>
          </cell>
          <cell r="S104" t="str">
            <v>WATSON, J</v>
          </cell>
        </row>
        <row r="105">
          <cell r="N105">
            <v>58</v>
          </cell>
          <cell r="O105" t="str">
            <v>EMP REL &amp; HR CMPLNCE</v>
          </cell>
          <cell r="Q105" t="str">
            <v>B90</v>
          </cell>
          <cell r="R105">
            <v>100</v>
          </cell>
          <cell r="S105" t="str">
            <v>PRIEST, PB</v>
          </cell>
        </row>
        <row r="106">
          <cell r="N106">
            <v>59</v>
          </cell>
          <cell r="O106" t="str">
            <v>LABOR RELATIONS</v>
          </cell>
          <cell r="Q106" t="str">
            <v>B00</v>
          </cell>
          <cell r="R106">
            <v>100</v>
          </cell>
          <cell r="S106" t="str">
            <v>LOVIG, RG</v>
          </cell>
        </row>
        <row r="107">
          <cell r="N107">
            <v>61</v>
          </cell>
          <cell r="O107" t="str">
            <v>STAFFING</v>
          </cell>
          <cell r="Q107" t="str">
            <v>B00</v>
          </cell>
          <cell r="R107">
            <v>100</v>
          </cell>
          <cell r="S107" t="str">
            <v>WATSON, J</v>
          </cell>
        </row>
        <row r="108">
          <cell r="N108">
            <v>76</v>
          </cell>
          <cell r="O108" t="str">
            <v>IT DATABASE ADMIN</v>
          </cell>
          <cell r="Q108" t="str">
            <v>B00</v>
          </cell>
          <cell r="R108">
            <v>100</v>
          </cell>
          <cell r="S108" t="str">
            <v>BLACKWELL, DJ</v>
          </cell>
        </row>
        <row r="109">
          <cell r="N109">
            <v>78</v>
          </cell>
          <cell r="O109" t="str">
            <v>IT QUALITY ASSURANCE</v>
          </cell>
          <cell r="Q109" t="str">
            <v>B00</v>
          </cell>
          <cell r="R109">
            <v>100</v>
          </cell>
          <cell r="S109" t="str">
            <v>JENSEN, TJ</v>
          </cell>
        </row>
        <row r="110">
          <cell r="N110">
            <v>79</v>
          </cell>
          <cell r="O110" t="str">
            <v>IT INFO PROTECTION</v>
          </cell>
          <cell r="Q110" t="str">
            <v>B00</v>
          </cell>
          <cell r="R110">
            <v>100</v>
          </cell>
          <cell r="S110" t="str">
            <v>KERBER, JR</v>
          </cell>
        </row>
        <row r="111">
          <cell r="N111">
            <v>80</v>
          </cell>
          <cell r="O111" t="str">
            <v>IT DATA CNTR OPERS</v>
          </cell>
          <cell r="Q111" t="str">
            <v>B00</v>
          </cell>
          <cell r="R111">
            <v>100</v>
          </cell>
          <cell r="S111" t="str">
            <v>VOGEL, CS</v>
          </cell>
        </row>
        <row r="112">
          <cell r="N112">
            <v>81</v>
          </cell>
          <cell r="O112" t="str">
            <v>IT MF/DATA SERVICE</v>
          </cell>
          <cell r="Q112" t="str">
            <v>B00</v>
          </cell>
          <cell r="R112">
            <v>100</v>
          </cell>
          <cell r="S112" t="str">
            <v>MILLER, CW</v>
          </cell>
        </row>
        <row r="113">
          <cell r="N113">
            <v>82</v>
          </cell>
          <cell r="O113" t="str">
            <v>IT WIN/UNIX SYSTEMS</v>
          </cell>
          <cell r="Q113" t="str">
            <v>B90</v>
          </cell>
          <cell r="R113">
            <v>100</v>
          </cell>
          <cell r="S113" t="str">
            <v>HINDMAN, MS</v>
          </cell>
        </row>
        <row r="114">
          <cell r="N114">
            <v>84</v>
          </cell>
          <cell r="O114" t="str">
            <v>IT TECH MGT</v>
          </cell>
          <cell r="Q114" t="str">
            <v>B00</v>
          </cell>
          <cell r="R114">
            <v>100</v>
          </cell>
          <cell r="S114" t="str">
            <v>METCALF, RS</v>
          </cell>
        </row>
        <row r="115">
          <cell r="N115">
            <v>86</v>
          </cell>
          <cell r="O115" t="str">
            <v>INFO TECHNOLOGY</v>
          </cell>
          <cell r="Q115" t="str">
            <v>B00</v>
          </cell>
          <cell r="R115">
            <v>100</v>
          </cell>
          <cell r="S115" t="str">
            <v>KRENC, PE</v>
          </cell>
        </row>
        <row r="116">
          <cell r="N116">
            <v>87</v>
          </cell>
          <cell r="O116" t="str">
            <v>IT TECH RESOURCE CTR</v>
          </cell>
          <cell r="Q116" t="str">
            <v>B00</v>
          </cell>
          <cell r="R116">
            <v>100</v>
          </cell>
          <cell r="S116" t="str">
            <v>ASWEGAN, TL</v>
          </cell>
        </row>
        <row r="117">
          <cell r="N117">
            <v>89</v>
          </cell>
          <cell r="O117" t="str">
            <v>IT BUSINESS MGT</v>
          </cell>
          <cell r="Q117" t="str">
            <v>B00</v>
          </cell>
          <cell r="R117">
            <v>100</v>
          </cell>
          <cell r="S117" t="str">
            <v>JENSEN, TJ</v>
          </cell>
        </row>
        <row r="118">
          <cell r="N118">
            <v>90</v>
          </cell>
          <cell r="O118" t="str">
            <v>GENERAL SERVICES</v>
          </cell>
          <cell r="Q118" t="str">
            <v>B00</v>
          </cell>
          <cell r="R118">
            <v>100</v>
          </cell>
          <cell r="S118" t="str">
            <v>WHITE, RH</v>
          </cell>
        </row>
        <row r="119">
          <cell r="N119">
            <v>91</v>
          </cell>
          <cell r="O119" t="str">
            <v>BUSINESS CONTINUITY</v>
          </cell>
          <cell r="Q119" t="str">
            <v>B00</v>
          </cell>
          <cell r="R119">
            <v>100</v>
          </cell>
          <cell r="S119" t="str">
            <v>GRANDGEORGE, PA</v>
          </cell>
        </row>
        <row r="120">
          <cell r="N120">
            <v>92</v>
          </cell>
          <cell r="O120" t="str">
            <v>CORP SECURITY</v>
          </cell>
          <cell r="Q120" t="str">
            <v>B00</v>
          </cell>
          <cell r="R120">
            <v>100</v>
          </cell>
          <cell r="S120" t="str">
            <v>NELSON, CM</v>
          </cell>
        </row>
        <row r="121">
          <cell r="N121">
            <v>93</v>
          </cell>
          <cell r="O121" t="str">
            <v>TRAVEL SERVICES</v>
          </cell>
          <cell r="Q121" t="str">
            <v>B00</v>
          </cell>
          <cell r="R121">
            <v>100</v>
          </cell>
          <cell r="S121" t="str">
            <v>HUFF, LL</v>
          </cell>
        </row>
        <row r="122">
          <cell r="N122">
            <v>98</v>
          </cell>
          <cell r="O122" t="str">
            <v>OFFICE SERVICES</v>
          </cell>
          <cell r="Q122" t="str">
            <v>B00</v>
          </cell>
          <cell r="R122">
            <v>100</v>
          </cell>
          <cell r="S122" t="str">
            <v>SONNENBURG, SA</v>
          </cell>
        </row>
        <row r="123">
          <cell r="N123">
            <v>100</v>
          </cell>
          <cell r="O123" t="str">
            <v>FACILITIES-WEST</v>
          </cell>
          <cell r="Q123" t="str">
            <v>B00</v>
          </cell>
          <cell r="R123">
            <v>100</v>
          </cell>
          <cell r="S123" t="str">
            <v>BAKER, HD</v>
          </cell>
        </row>
        <row r="124">
          <cell r="N124">
            <v>102</v>
          </cell>
          <cell r="O124" t="str">
            <v>FACILITIES-CENTRAL</v>
          </cell>
          <cell r="Q124" t="str">
            <v>B00</v>
          </cell>
          <cell r="R124">
            <v>100</v>
          </cell>
          <cell r="S124" t="str">
            <v>ROGERS, RA</v>
          </cell>
        </row>
        <row r="125">
          <cell r="N125">
            <v>103</v>
          </cell>
          <cell r="O125" t="str">
            <v>FAC CONSTRUCTION</v>
          </cell>
          <cell r="Q125" t="str">
            <v>B00</v>
          </cell>
          <cell r="R125">
            <v>100</v>
          </cell>
          <cell r="S125" t="str">
            <v>BOOK, RB</v>
          </cell>
        </row>
        <row r="126">
          <cell r="N126">
            <v>104</v>
          </cell>
          <cell r="O126" t="str">
            <v>ACCESS MGMT</v>
          </cell>
          <cell r="Q126" t="str">
            <v>B00</v>
          </cell>
          <cell r="R126">
            <v>100</v>
          </cell>
          <cell r="S126" t="str">
            <v>JAQUES, RP</v>
          </cell>
        </row>
        <row r="127">
          <cell r="N127">
            <v>105</v>
          </cell>
          <cell r="O127" t="str">
            <v>DELIVERY BUS MGMT</v>
          </cell>
          <cell r="Q127" t="str">
            <v>B10</v>
          </cell>
          <cell r="R127">
            <v>100</v>
          </cell>
          <cell r="S127" t="str">
            <v>STRATTON, SP</v>
          </cell>
        </row>
        <row r="128">
          <cell r="N128">
            <v>106</v>
          </cell>
          <cell r="O128" t="str">
            <v>CLAIMS</v>
          </cell>
          <cell r="Q128" t="str">
            <v>B10</v>
          </cell>
          <cell r="R128">
            <v>100</v>
          </cell>
          <cell r="S128" t="str">
            <v>BEAMAN, HD</v>
          </cell>
        </row>
        <row r="129">
          <cell r="N129">
            <v>107</v>
          </cell>
          <cell r="O129" t="str">
            <v>WORKERS COMPENSATION</v>
          </cell>
          <cell r="Q129" t="str">
            <v>B00</v>
          </cell>
          <cell r="R129">
            <v>100</v>
          </cell>
          <cell r="S129" t="str">
            <v>ANHALT, AM</v>
          </cell>
        </row>
        <row r="130">
          <cell r="N130">
            <v>110</v>
          </cell>
          <cell r="O130" t="str">
            <v>FACILITIES-EAST</v>
          </cell>
          <cell r="Q130" t="str">
            <v>B00</v>
          </cell>
          <cell r="R130">
            <v>100</v>
          </cell>
          <cell r="S130" t="str">
            <v>ELLSTROM, JR</v>
          </cell>
        </row>
        <row r="131">
          <cell r="N131">
            <v>111</v>
          </cell>
          <cell r="O131" t="str">
            <v>OFFICE SUPPORT-EAST</v>
          </cell>
          <cell r="Q131" t="str">
            <v>B00</v>
          </cell>
          <cell r="R131">
            <v>100</v>
          </cell>
          <cell r="S131" t="str">
            <v>BRYANT, SD</v>
          </cell>
        </row>
        <row r="132">
          <cell r="N132">
            <v>112</v>
          </cell>
          <cell r="O132" t="str">
            <v>OFFICE SUPPORT-WEST</v>
          </cell>
          <cell r="Q132" t="str">
            <v>B00</v>
          </cell>
          <cell r="R132">
            <v>100</v>
          </cell>
          <cell r="S132" t="str">
            <v>MILLER, MD</v>
          </cell>
        </row>
        <row r="133">
          <cell r="N133">
            <v>113</v>
          </cell>
          <cell r="O133" t="str">
            <v>RECORDS/FAC PROJECTS</v>
          </cell>
          <cell r="Q133" t="str">
            <v>B00</v>
          </cell>
          <cell r="R133">
            <v>100</v>
          </cell>
          <cell r="S133" t="str">
            <v>VARGASON, RW</v>
          </cell>
        </row>
        <row r="134">
          <cell r="N134">
            <v>114</v>
          </cell>
          <cell r="O134" t="str">
            <v>OFFICE SUPPT-CENTRAL</v>
          </cell>
          <cell r="Q134" t="str">
            <v>B00</v>
          </cell>
          <cell r="R134">
            <v>100</v>
          </cell>
          <cell r="S134" t="str">
            <v>MARTIN, DI</v>
          </cell>
        </row>
        <row r="135">
          <cell r="N135">
            <v>115</v>
          </cell>
          <cell r="O135" t="str">
            <v>SAFETY/AUDIT/COMPL</v>
          </cell>
          <cell r="Q135" t="str">
            <v>B00</v>
          </cell>
          <cell r="R135">
            <v>100</v>
          </cell>
          <cell r="S135" t="str">
            <v>BURT, JM</v>
          </cell>
        </row>
        <row r="136">
          <cell r="N136">
            <v>142</v>
          </cell>
          <cell r="O136" t="str">
            <v>COMM REL/ECON DEV</v>
          </cell>
          <cell r="Q136" t="str">
            <v>B00</v>
          </cell>
          <cell r="R136">
            <v>100</v>
          </cell>
          <cell r="S136" t="str">
            <v>KUNERT, KM</v>
          </cell>
        </row>
        <row r="137">
          <cell r="N137">
            <v>170</v>
          </cell>
          <cell r="O137" t="str">
            <v>IT DATA MANAGEMENT</v>
          </cell>
          <cell r="Q137" t="str">
            <v>B00</v>
          </cell>
          <cell r="R137">
            <v>100</v>
          </cell>
          <cell r="S137" t="str">
            <v>BOUCHER-CHOQUETTE, A</v>
          </cell>
        </row>
        <row r="138">
          <cell r="N138">
            <v>172</v>
          </cell>
          <cell r="O138" t="str">
            <v>IT ENERGY DEL ACT</v>
          </cell>
          <cell r="Q138" t="str">
            <v>B10</v>
          </cell>
          <cell r="R138">
            <v>100</v>
          </cell>
          <cell r="S138" t="str">
            <v>DOTY, MJ</v>
          </cell>
        </row>
        <row r="139">
          <cell r="N139">
            <v>173</v>
          </cell>
          <cell r="O139" t="str">
            <v>IT ENERGY SUPP APPS</v>
          </cell>
          <cell r="Q139" t="str">
            <v>B16</v>
          </cell>
          <cell r="R139">
            <v>100</v>
          </cell>
          <cell r="S139" t="str">
            <v>SCHAAP, RJ</v>
          </cell>
        </row>
        <row r="140">
          <cell r="N140">
            <v>174</v>
          </cell>
          <cell r="O140" t="str">
            <v>IT CORP ACCOUNTS</v>
          </cell>
          <cell r="Q140" t="str">
            <v>B00</v>
          </cell>
          <cell r="R140">
            <v>100</v>
          </cell>
          <cell r="S140" t="str">
            <v>GRAHAM, BT</v>
          </cell>
        </row>
        <row r="141">
          <cell r="N141">
            <v>175</v>
          </cell>
          <cell r="O141" t="str">
            <v>IT CORP EDI SERVICES</v>
          </cell>
          <cell r="Q141" t="str">
            <v>B90</v>
          </cell>
          <cell r="R141">
            <v>100</v>
          </cell>
          <cell r="S141" t="str">
            <v>GRAHAM, BT</v>
          </cell>
        </row>
        <row r="142">
          <cell r="N142">
            <v>176</v>
          </cell>
          <cell r="O142" t="str">
            <v>IT UNREG RETAIL SVCS</v>
          </cell>
          <cell r="Q142" t="str">
            <v>B44</v>
          </cell>
          <cell r="R142">
            <v>100</v>
          </cell>
          <cell r="S142" t="str">
            <v>GRADERT, SK</v>
          </cell>
        </row>
        <row r="143">
          <cell r="N143">
            <v>177</v>
          </cell>
          <cell r="O143" t="str">
            <v>IT ORACLE APPS</v>
          </cell>
          <cell r="Q143" t="str">
            <v>B90</v>
          </cell>
          <cell r="R143">
            <v>100</v>
          </cell>
          <cell r="S143" t="str">
            <v>GRAHAM, BT</v>
          </cell>
        </row>
        <row r="144">
          <cell r="N144">
            <v>179</v>
          </cell>
          <cell r="O144" t="str">
            <v>IT CORP HR SERVICES</v>
          </cell>
          <cell r="Q144" t="str">
            <v>B90</v>
          </cell>
          <cell r="R144">
            <v>100</v>
          </cell>
          <cell r="S144" t="str">
            <v>GRAHAM, BT</v>
          </cell>
        </row>
        <row r="145">
          <cell r="N145">
            <v>180</v>
          </cell>
          <cell r="O145" t="str">
            <v>IT DATA CENTER</v>
          </cell>
          <cell r="Q145" t="str">
            <v>B00</v>
          </cell>
          <cell r="R145">
            <v>100</v>
          </cell>
          <cell r="S145" t="str">
            <v>MILLER, CW</v>
          </cell>
        </row>
        <row r="146">
          <cell r="N146">
            <v>182</v>
          </cell>
          <cell r="O146" t="str">
            <v>IT TELECOM</v>
          </cell>
          <cell r="Q146" t="str">
            <v>B00</v>
          </cell>
          <cell r="R146">
            <v>100</v>
          </cell>
          <cell r="S146" t="str">
            <v>SLY, RL</v>
          </cell>
        </row>
        <row r="147">
          <cell r="N147">
            <v>183</v>
          </cell>
          <cell r="O147" t="str">
            <v>IT DESKTOP SERVICES</v>
          </cell>
          <cell r="Q147" t="str">
            <v>B00</v>
          </cell>
          <cell r="R147">
            <v>100</v>
          </cell>
          <cell r="S147" t="str">
            <v>RIECK, JT</v>
          </cell>
        </row>
        <row r="148">
          <cell r="N148">
            <v>184</v>
          </cell>
          <cell r="O148" t="str">
            <v>IT DISASTER RECOVERY</v>
          </cell>
          <cell r="Q148" t="str">
            <v>B00</v>
          </cell>
          <cell r="R148">
            <v>100</v>
          </cell>
          <cell r="S148" t="str">
            <v>JOHNSEN, AM</v>
          </cell>
        </row>
        <row r="149">
          <cell r="N149">
            <v>185</v>
          </cell>
          <cell r="O149" t="str">
            <v>IT CUSTOMER APPL</v>
          </cell>
          <cell r="Q149" t="str">
            <v>B11</v>
          </cell>
          <cell r="R149">
            <v>100</v>
          </cell>
          <cell r="S149" t="str">
            <v>JULSON, AR</v>
          </cell>
        </row>
        <row r="150">
          <cell r="N150">
            <v>186</v>
          </cell>
          <cell r="O150" t="str">
            <v>IT NETWORK COM</v>
          </cell>
          <cell r="Q150" t="str">
            <v>B90</v>
          </cell>
          <cell r="R150">
            <v>100</v>
          </cell>
          <cell r="S150" t="str">
            <v>SLY, RL</v>
          </cell>
        </row>
        <row r="151">
          <cell r="N151">
            <v>289</v>
          </cell>
          <cell r="O151" t="str">
            <v>DIS ENG-AIM OPS</v>
          </cell>
          <cell r="Q151" t="str">
            <v>B11</v>
          </cell>
          <cell r="R151">
            <v>100</v>
          </cell>
          <cell r="S151" t="str">
            <v>TEAGER, WF</v>
          </cell>
        </row>
        <row r="152">
          <cell r="N152">
            <v>290</v>
          </cell>
          <cell r="O152" t="str">
            <v>GAS ENGINEERING</v>
          </cell>
          <cell r="Q152" t="str">
            <v>B13</v>
          </cell>
          <cell r="R152">
            <v>100</v>
          </cell>
          <cell r="S152" t="str">
            <v>DREESMAN, EA</v>
          </cell>
        </row>
        <row r="153">
          <cell r="N153">
            <v>295</v>
          </cell>
          <cell r="O153" t="str">
            <v>REMEDIATION SERVICES</v>
          </cell>
          <cell r="Q153" t="str">
            <v>B11</v>
          </cell>
          <cell r="R153">
            <v>100</v>
          </cell>
          <cell r="S153" t="str">
            <v>DODSON, KD</v>
          </cell>
        </row>
        <row r="154">
          <cell r="N154">
            <v>301</v>
          </cell>
          <cell r="O154" t="str">
            <v>GAS SUPPLY OPERATION</v>
          </cell>
          <cell r="Q154" t="str">
            <v>B13</v>
          </cell>
          <cell r="R154">
            <v>100</v>
          </cell>
          <cell r="S154" t="str">
            <v>GESELL, TA</v>
          </cell>
        </row>
        <row r="155">
          <cell r="N155">
            <v>302</v>
          </cell>
          <cell r="O155" t="str">
            <v>LNG PLANTS</v>
          </cell>
          <cell r="Q155" t="str">
            <v>B13</v>
          </cell>
          <cell r="R155">
            <v>100</v>
          </cell>
          <cell r="S155" t="str">
            <v>FALK, MD</v>
          </cell>
        </row>
        <row r="156">
          <cell r="N156">
            <v>341</v>
          </cell>
          <cell r="O156" t="str">
            <v>GAS SUPPLY/TRADING</v>
          </cell>
          <cell r="Q156" t="str">
            <v>B28</v>
          </cell>
          <cell r="R156">
            <v>100</v>
          </cell>
          <cell r="S156" t="str">
            <v>BADURA, DJ</v>
          </cell>
        </row>
        <row r="157">
          <cell r="N157">
            <v>390</v>
          </cell>
          <cell r="O157" t="str">
            <v>COST OF GAS</v>
          </cell>
          <cell r="Q157" t="str">
            <v>B28</v>
          </cell>
          <cell r="R157">
            <v>100</v>
          </cell>
          <cell r="S157" t="str">
            <v>PARKER, JC</v>
          </cell>
        </row>
        <row r="158">
          <cell r="N158">
            <v>401</v>
          </cell>
          <cell r="O158" t="str">
            <v>RETAIL TRANS SUPPORT</v>
          </cell>
          <cell r="Q158" t="str">
            <v>B44</v>
          </cell>
          <cell r="R158">
            <v>100</v>
          </cell>
          <cell r="S158" t="str">
            <v>JOHNSTON, EA</v>
          </cell>
        </row>
        <row r="159">
          <cell r="N159">
            <v>420</v>
          </cell>
          <cell r="O159" t="str">
            <v>UNREG RETAIL SVCS</v>
          </cell>
          <cell r="Q159" t="str">
            <v>B44</v>
          </cell>
          <cell r="R159">
            <v>100</v>
          </cell>
          <cell r="S159" t="str">
            <v>KELLEHER, JP</v>
          </cell>
        </row>
        <row r="160">
          <cell r="N160">
            <v>425</v>
          </cell>
          <cell r="O160" t="str">
            <v>CONTRACT ADMIN</v>
          </cell>
          <cell r="Q160" t="str">
            <v>B44</v>
          </cell>
          <cell r="R160">
            <v>100</v>
          </cell>
          <cell r="S160" t="str">
            <v>STRALEY, J</v>
          </cell>
        </row>
        <row r="161">
          <cell r="N161">
            <v>443</v>
          </cell>
          <cell r="O161" t="str">
            <v>SALES</v>
          </cell>
          <cell r="Q161" t="str">
            <v>B44</v>
          </cell>
          <cell r="R161">
            <v>100</v>
          </cell>
          <cell r="S161" t="str">
            <v>MARZEN, RJ</v>
          </cell>
        </row>
        <row r="162">
          <cell r="N162">
            <v>445</v>
          </cell>
          <cell r="O162" t="str">
            <v>SALES AGENTS</v>
          </cell>
          <cell r="Q162" t="str">
            <v>B44</v>
          </cell>
          <cell r="R162">
            <v>100</v>
          </cell>
          <cell r="S162" t="str">
            <v>JACOBS, GM</v>
          </cell>
        </row>
        <row r="163">
          <cell r="N163">
            <v>447</v>
          </cell>
          <cell r="O163" t="str">
            <v>UNREG RETAIL TRADING</v>
          </cell>
          <cell r="Q163" t="str">
            <v>B44</v>
          </cell>
          <cell r="R163">
            <v>100</v>
          </cell>
          <cell r="S163" t="str">
            <v>RUPERTO, MM</v>
          </cell>
        </row>
        <row r="164">
          <cell r="N164">
            <v>448</v>
          </cell>
          <cell r="O164" t="str">
            <v>ENERGY PRODUCTS</v>
          </cell>
          <cell r="Q164" t="str">
            <v>B44</v>
          </cell>
          <cell r="R164">
            <v>100</v>
          </cell>
          <cell r="S164" t="str">
            <v>NGUYEN, V</v>
          </cell>
        </row>
        <row r="165">
          <cell r="N165">
            <v>460</v>
          </cell>
          <cell r="O165" t="str">
            <v>RETAIL CUSTOMER SVC</v>
          </cell>
          <cell r="Q165" t="str">
            <v>B44</v>
          </cell>
          <cell r="R165">
            <v>100</v>
          </cell>
          <cell r="S165" t="str">
            <v>TWIGG, KA</v>
          </cell>
        </row>
        <row r="166">
          <cell r="N166">
            <v>490</v>
          </cell>
          <cell r="O166" t="str">
            <v>WARRANTY PRODUCTS</v>
          </cell>
          <cell r="Q166" t="str">
            <v>B44</v>
          </cell>
          <cell r="R166">
            <v>100</v>
          </cell>
          <cell r="S166" t="str">
            <v>KELLEHER, JP</v>
          </cell>
        </row>
        <row r="167">
          <cell r="N167">
            <v>505</v>
          </cell>
          <cell r="O167" t="str">
            <v>COMP &amp; STANDARDS</v>
          </cell>
          <cell r="Q167" t="str">
            <v>B10</v>
          </cell>
          <cell r="R167">
            <v>100</v>
          </cell>
          <cell r="S167" t="str">
            <v>GUST, JJ</v>
          </cell>
        </row>
        <row r="168">
          <cell r="N168">
            <v>506</v>
          </cell>
          <cell r="O168" t="str">
            <v>NERC/CIP COMPLIANCE</v>
          </cell>
          <cell r="Q168" t="str">
            <v>B10</v>
          </cell>
          <cell r="R168">
            <v>100</v>
          </cell>
          <cell r="S168" t="str">
            <v>JOHNSTON, AJ</v>
          </cell>
        </row>
        <row r="169">
          <cell r="N169">
            <v>513</v>
          </cell>
          <cell r="O169" t="str">
            <v>ELECTRIC STANDARDS</v>
          </cell>
          <cell r="Q169" t="str">
            <v>B12</v>
          </cell>
          <cell r="R169">
            <v>100</v>
          </cell>
          <cell r="S169" t="str">
            <v>LITTERST, DR</v>
          </cell>
        </row>
        <row r="170">
          <cell r="N170">
            <v>520</v>
          </cell>
          <cell r="O170" t="str">
            <v>DIST ENGINEERING</v>
          </cell>
          <cell r="Q170" t="str">
            <v>B11</v>
          </cell>
          <cell r="R170">
            <v>200</v>
          </cell>
          <cell r="S170" t="str">
            <v>HARRIS, BM</v>
          </cell>
        </row>
        <row r="171">
          <cell r="N171">
            <v>521</v>
          </cell>
          <cell r="O171" t="str">
            <v>DIS ENG-CENTRAL</v>
          </cell>
          <cell r="Q171" t="str">
            <v>B11</v>
          </cell>
          <cell r="R171">
            <v>200</v>
          </cell>
          <cell r="S171" t="str">
            <v>ENGLAND, TE</v>
          </cell>
        </row>
        <row r="172">
          <cell r="N172">
            <v>522</v>
          </cell>
          <cell r="O172" t="str">
            <v>DIS ENG-EAST</v>
          </cell>
          <cell r="Q172" t="str">
            <v>B11</v>
          </cell>
          <cell r="R172">
            <v>100</v>
          </cell>
          <cell r="S172" t="str">
            <v>EMMERT, SL</v>
          </cell>
        </row>
        <row r="173">
          <cell r="N173">
            <v>523</v>
          </cell>
          <cell r="O173" t="str">
            <v>DIS ENG-WEST</v>
          </cell>
          <cell r="Q173" t="str">
            <v>B11</v>
          </cell>
          <cell r="R173">
            <v>100</v>
          </cell>
          <cell r="S173" t="str">
            <v>BREON, DJ</v>
          </cell>
        </row>
        <row r="174">
          <cell r="N174">
            <v>524</v>
          </cell>
          <cell r="O174" t="str">
            <v>DIS ENG-CEDAR VALLEY</v>
          </cell>
          <cell r="Q174" t="str">
            <v>B11</v>
          </cell>
          <cell r="R174">
            <v>200</v>
          </cell>
          <cell r="S174" t="str">
            <v>EMMERT, SL</v>
          </cell>
        </row>
        <row r="175">
          <cell r="N175">
            <v>545</v>
          </cell>
          <cell r="O175" t="str">
            <v>SUBSTN OPS</v>
          </cell>
          <cell r="Q175" t="str">
            <v>B12</v>
          </cell>
          <cell r="R175">
            <v>100</v>
          </cell>
          <cell r="S175" t="str">
            <v>ELDEN, GB</v>
          </cell>
        </row>
        <row r="176">
          <cell r="N176">
            <v>546</v>
          </cell>
          <cell r="O176" t="str">
            <v>SUBSTN-DM</v>
          </cell>
          <cell r="Q176" t="str">
            <v>B12</v>
          </cell>
          <cell r="R176">
            <v>200</v>
          </cell>
          <cell r="S176" t="str">
            <v>MITCHELL, M</v>
          </cell>
        </row>
        <row r="177">
          <cell r="N177">
            <v>547</v>
          </cell>
          <cell r="O177" t="str">
            <v>SUBSTN-SC</v>
          </cell>
          <cell r="Q177" t="str">
            <v>B12</v>
          </cell>
          <cell r="R177">
            <v>200</v>
          </cell>
          <cell r="S177" t="str">
            <v>SEGGERMAN, RJ</v>
          </cell>
        </row>
        <row r="178">
          <cell r="N178">
            <v>552</v>
          </cell>
          <cell r="O178" t="str">
            <v>SUBSTN-WAT</v>
          </cell>
          <cell r="Q178" t="str">
            <v>B12</v>
          </cell>
          <cell r="R178">
            <v>200</v>
          </cell>
          <cell r="S178" t="str">
            <v>NIELSEN, JL</v>
          </cell>
        </row>
        <row r="179">
          <cell r="N179">
            <v>553</v>
          </cell>
          <cell r="O179" t="str">
            <v>SUBSTN-QC</v>
          </cell>
          <cell r="Q179" t="str">
            <v>B12</v>
          </cell>
          <cell r="R179">
            <v>200</v>
          </cell>
          <cell r="S179" t="str">
            <v>GEEST, AR</v>
          </cell>
        </row>
        <row r="180">
          <cell r="N180">
            <v>554</v>
          </cell>
          <cell r="O180" t="str">
            <v>SUBSTN-CB</v>
          </cell>
          <cell r="Q180" t="str">
            <v>B12</v>
          </cell>
          <cell r="R180">
            <v>200</v>
          </cell>
          <cell r="S180" t="str">
            <v>RIIBE JR, GL</v>
          </cell>
        </row>
        <row r="181">
          <cell r="N181">
            <v>556</v>
          </cell>
          <cell r="O181" t="str">
            <v>SUBSTN-FD</v>
          </cell>
          <cell r="Q181" t="str">
            <v>B12</v>
          </cell>
          <cell r="R181">
            <v>200</v>
          </cell>
          <cell r="S181" t="str">
            <v>KESTEL, PM</v>
          </cell>
        </row>
        <row r="182">
          <cell r="N182">
            <v>557</v>
          </cell>
          <cell r="O182" t="str">
            <v>SUBSTN-IC</v>
          </cell>
          <cell r="Q182" t="str">
            <v>B12</v>
          </cell>
          <cell r="R182">
            <v>200</v>
          </cell>
          <cell r="S182" t="str">
            <v>DALTON, JF</v>
          </cell>
        </row>
        <row r="183">
          <cell r="N183">
            <v>603</v>
          </cell>
          <cell r="O183" t="str">
            <v>CUSTOMER ACCOUNTING</v>
          </cell>
          <cell r="Q183" t="str">
            <v>B11</v>
          </cell>
          <cell r="R183">
            <v>100</v>
          </cell>
          <cell r="S183" t="str">
            <v>KNIGHT, GR</v>
          </cell>
        </row>
        <row r="184">
          <cell r="N184">
            <v>604</v>
          </cell>
          <cell r="O184" t="str">
            <v>CREDIT/REMITTANCE</v>
          </cell>
          <cell r="Q184" t="str">
            <v>B11</v>
          </cell>
          <cell r="R184">
            <v>100</v>
          </cell>
          <cell r="S184" t="str">
            <v>DESALVO, JA</v>
          </cell>
        </row>
        <row r="185">
          <cell r="N185">
            <v>605</v>
          </cell>
          <cell r="O185" t="str">
            <v>CREDIT</v>
          </cell>
          <cell r="Q185" t="str">
            <v>B11</v>
          </cell>
          <cell r="R185">
            <v>100</v>
          </cell>
          <cell r="S185" t="str">
            <v>GILL, BA</v>
          </cell>
        </row>
        <row r="186">
          <cell r="N186">
            <v>607</v>
          </cell>
          <cell r="O186" t="str">
            <v>REMITTANCE</v>
          </cell>
          <cell r="Q186" t="str">
            <v>B11</v>
          </cell>
          <cell r="R186">
            <v>100</v>
          </cell>
          <cell r="S186" t="str">
            <v>BURHOP-LOGAN, PM</v>
          </cell>
        </row>
        <row r="187">
          <cell r="N187">
            <v>608</v>
          </cell>
          <cell r="O187" t="str">
            <v>BILLING</v>
          </cell>
          <cell r="Q187" t="str">
            <v>B11</v>
          </cell>
          <cell r="R187">
            <v>100</v>
          </cell>
          <cell r="S187" t="str">
            <v>GILL, JL</v>
          </cell>
        </row>
        <row r="188">
          <cell r="N188">
            <v>609</v>
          </cell>
          <cell r="O188" t="str">
            <v>MAJOR ACCOUNT BILLNG</v>
          </cell>
          <cell r="Q188" t="str">
            <v>B11</v>
          </cell>
          <cell r="R188">
            <v>100</v>
          </cell>
          <cell r="S188" t="str">
            <v>HORVATH, AM</v>
          </cell>
        </row>
        <row r="189">
          <cell r="N189">
            <v>610</v>
          </cell>
          <cell r="O189" t="str">
            <v>MASS BILLING</v>
          </cell>
          <cell r="Q189" t="str">
            <v>B11</v>
          </cell>
          <cell r="R189">
            <v>100</v>
          </cell>
          <cell r="S189" t="str">
            <v>NIEMAN, SL</v>
          </cell>
        </row>
        <row r="190">
          <cell r="N190">
            <v>614</v>
          </cell>
          <cell r="O190" t="str">
            <v>SCHED/CNST SV-DM</v>
          </cell>
          <cell r="Q190" t="str">
            <v>B11</v>
          </cell>
          <cell r="R190">
            <v>100</v>
          </cell>
          <cell r="S190" t="str">
            <v>HUTCHINS, TH</v>
          </cell>
        </row>
        <row r="191">
          <cell r="N191">
            <v>615</v>
          </cell>
          <cell r="O191" t="str">
            <v>MTR UTIL/LOC-DM</v>
          </cell>
          <cell r="Q191" t="str">
            <v>B11</v>
          </cell>
          <cell r="R191">
            <v>100</v>
          </cell>
          <cell r="S191" t="str">
            <v>HUTCHINS, TH</v>
          </cell>
        </row>
        <row r="192">
          <cell r="N192">
            <v>617</v>
          </cell>
          <cell r="O192" t="str">
            <v>FLD SVC-DM G/CMN</v>
          </cell>
          <cell r="Q192" t="str">
            <v>B11</v>
          </cell>
          <cell r="R192">
            <v>200</v>
          </cell>
          <cell r="S192" t="str">
            <v>DELOUIS, FE</v>
          </cell>
        </row>
        <row r="193">
          <cell r="N193">
            <v>618</v>
          </cell>
          <cell r="O193" t="str">
            <v>FLD SVC-DM E/CMN</v>
          </cell>
          <cell r="Q193" t="str">
            <v>B11</v>
          </cell>
          <cell r="R193">
            <v>200</v>
          </cell>
          <cell r="S193" t="str">
            <v>WILSON, TJ</v>
          </cell>
        </row>
        <row r="194">
          <cell r="N194">
            <v>619</v>
          </cell>
          <cell r="O194" t="str">
            <v>FLD SVC-QC</v>
          </cell>
          <cell r="Q194" t="str">
            <v>B11</v>
          </cell>
          <cell r="R194">
            <v>200</v>
          </cell>
          <cell r="S194" t="str">
            <v>HOOD, GL</v>
          </cell>
        </row>
        <row r="195">
          <cell r="N195">
            <v>620</v>
          </cell>
          <cell r="O195" t="str">
            <v>FLD SVC-FD</v>
          </cell>
          <cell r="Q195" t="str">
            <v>B11</v>
          </cell>
          <cell r="R195">
            <v>200</v>
          </cell>
          <cell r="S195" t="str">
            <v>OSTHEIMER, DJ</v>
          </cell>
        </row>
        <row r="196">
          <cell r="N196">
            <v>621</v>
          </cell>
          <cell r="O196" t="str">
            <v>FLD SVC-WAT</v>
          </cell>
          <cell r="Q196" t="str">
            <v>B11</v>
          </cell>
          <cell r="R196">
            <v>200</v>
          </cell>
          <cell r="S196" t="str">
            <v>GEHRINGER, MA</v>
          </cell>
        </row>
        <row r="197">
          <cell r="N197">
            <v>622</v>
          </cell>
          <cell r="O197" t="str">
            <v>FLD SVC-CR/IC</v>
          </cell>
          <cell r="Q197" t="str">
            <v>B11</v>
          </cell>
          <cell r="R197">
            <v>200</v>
          </cell>
          <cell r="S197" t="str">
            <v>HOOD, GL</v>
          </cell>
        </row>
        <row r="198">
          <cell r="N198">
            <v>623</v>
          </cell>
          <cell r="O198" t="str">
            <v>FLD SVC-SC</v>
          </cell>
          <cell r="Q198" t="str">
            <v>B11</v>
          </cell>
          <cell r="R198">
            <v>200</v>
          </cell>
          <cell r="S198" t="str">
            <v>NIBAUR, ME</v>
          </cell>
        </row>
        <row r="199">
          <cell r="N199">
            <v>625</v>
          </cell>
          <cell r="O199" t="str">
            <v>DIST OPS/FLD SVC-LEM</v>
          </cell>
          <cell r="Q199" t="str">
            <v>B11</v>
          </cell>
          <cell r="R199">
            <v>200</v>
          </cell>
          <cell r="S199" t="str">
            <v>NIBAUR, ME</v>
          </cell>
        </row>
        <row r="200">
          <cell r="N200">
            <v>626</v>
          </cell>
          <cell r="O200" t="str">
            <v>DIST OPS/FLD SVC-IDA</v>
          </cell>
          <cell r="Q200" t="str">
            <v>B11</v>
          </cell>
          <cell r="R200">
            <v>200</v>
          </cell>
          <cell r="S200" t="str">
            <v>NIBAUR, ME</v>
          </cell>
        </row>
        <row r="201">
          <cell r="N201">
            <v>629</v>
          </cell>
          <cell r="O201" t="str">
            <v>CUST SATISFACTION</v>
          </cell>
          <cell r="Q201" t="str">
            <v>B11</v>
          </cell>
          <cell r="R201">
            <v>100</v>
          </cell>
          <cell r="S201" t="str">
            <v>OUSLEY, TT</v>
          </cell>
        </row>
        <row r="202">
          <cell r="N202">
            <v>630</v>
          </cell>
          <cell r="O202" t="str">
            <v>CALL CENTER</v>
          </cell>
          <cell r="Q202" t="str">
            <v>B11</v>
          </cell>
          <cell r="R202">
            <v>100</v>
          </cell>
          <cell r="S202" t="str">
            <v>NEUMANN, CJ</v>
          </cell>
        </row>
        <row r="203">
          <cell r="N203">
            <v>631</v>
          </cell>
          <cell r="O203" t="str">
            <v>CALL CNTR-BUS ADVANT</v>
          </cell>
          <cell r="Q203" t="str">
            <v>B11</v>
          </cell>
          <cell r="R203">
            <v>100</v>
          </cell>
          <cell r="S203" t="str">
            <v>CASAD, NJ</v>
          </cell>
        </row>
        <row r="204">
          <cell r="N204">
            <v>632</v>
          </cell>
          <cell r="O204" t="str">
            <v>CALL CNTR-SUP SRV/MC</v>
          </cell>
          <cell r="Q204" t="str">
            <v>B11</v>
          </cell>
          <cell r="R204">
            <v>100</v>
          </cell>
          <cell r="S204" t="str">
            <v>CASAD, NJ</v>
          </cell>
        </row>
        <row r="205">
          <cell r="N205">
            <v>633</v>
          </cell>
          <cell r="O205" t="str">
            <v>DM W METER READERS</v>
          </cell>
          <cell r="Q205" t="str">
            <v>B11</v>
          </cell>
          <cell r="R205">
            <v>100</v>
          </cell>
          <cell r="S205" t="str">
            <v>ELLIOTT, GA</v>
          </cell>
        </row>
        <row r="206">
          <cell r="N206">
            <v>636</v>
          </cell>
          <cell r="O206" t="str">
            <v>CS OFC/MT RD/AMR</v>
          </cell>
          <cell r="Q206" t="str">
            <v>B11</v>
          </cell>
          <cell r="R206">
            <v>100</v>
          </cell>
          <cell r="S206" t="str">
            <v>ALLISON, KJ</v>
          </cell>
        </row>
        <row r="207">
          <cell r="N207">
            <v>637</v>
          </cell>
          <cell r="O207" t="str">
            <v>CUST OFFICES/MR OPS</v>
          </cell>
          <cell r="Q207" t="str">
            <v>B11</v>
          </cell>
          <cell r="R207">
            <v>100</v>
          </cell>
          <cell r="S207" t="str">
            <v>ELLIOTT, GA</v>
          </cell>
        </row>
        <row r="208">
          <cell r="N208">
            <v>638</v>
          </cell>
          <cell r="O208" t="str">
            <v>SIOUX FALLS OFFICE</v>
          </cell>
          <cell r="Q208" t="str">
            <v>B11</v>
          </cell>
          <cell r="R208">
            <v>100</v>
          </cell>
          <cell r="S208" t="str">
            <v>OLESEN, M</v>
          </cell>
        </row>
        <row r="209">
          <cell r="N209">
            <v>639</v>
          </cell>
          <cell r="O209" t="str">
            <v>SIOUX CITY OFFICE</v>
          </cell>
          <cell r="Q209" t="str">
            <v>B11</v>
          </cell>
          <cell r="R209">
            <v>100</v>
          </cell>
          <cell r="S209" t="str">
            <v>JACOBSON, DK</v>
          </cell>
        </row>
        <row r="210">
          <cell r="N210">
            <v>640</v>
          </cell>
          <cell r="O210" t="str">
            <v>CO BLUFFS OFFICE</v>
          </cell>
          <cell r="Q210" t="str">
            <v>B11</v>
          </cell>
          <cell r="R210">
            <v>100</v>
          </cell>
          <cell r="S210" t="str">
            <v>HARRISON, DL</v>
          </cell>
        </row>
        <row r="211">
          <cell r="N211">
            <v>641</v>
          </cell>
          <cell r="O211" t="str">
            <v>OSKALOOSA OFFICE</v>
          </cell>
          <cell r="Q211" t="str">
            <v>B11</v>
          </cell>
          <cell r="R211">
            <v>100</v>
          </cell>
          <cell r="S211" t="str">
            <v>SMITH, GA</v>
          </cell>
        </row>
        <row r="212">
          <cell r="N212">
            <v>642</v>
          </cell>
          <cell r="O212" t="str">
            <v>IOWA CITY OFFICE</v>
          </cell>
          <cell r="Q212" t="str">
            <v>B11</v>
          </cell>
          <cell r="R212">
            <v>100</v>
          </cell>
          <cell r="S212" t="str">
            <v>ASHMORE, DR</v>
          </cell>
        </row>
        <row r="213">
          <cell r="N213">
            <v>643</v>
          </cell>
          <cell r="O213" t="str">
            <v>STORM LAKE OFFICE</v>
          </cell>
          <cell r="Q213" t="str">
            <v>B11</v>
          </cell>
          <cell r="R213">
            <v>100</v>
          </cell>
          <cell r="S213" t="str">
            <v>LEONARD, DJ</v>
          </cell>
        </row>
        <row r="214">
          <cell r="N214">
            <v>644</v>
          </cell>
          <cell r="O214" t="str">
            <v>FORT DODGE OFFICE</v>
          </cell>
          <cell r="Q214" t="str">
            <v>B11</v>
          </cell>
          <cell r="R214">
            <v>100</v>
          </cell>
          <cell r="S214" t="str">
            <v>CONRAD, NC</v>
          </cell>
        </row>
        <row r="215">
          <cell r="N215">
            <v>645</v>
          </cell>
          <cell r="O215" t="str">
            <v>DES MOINES OFFICE</v>
          </cell>
          <cell r="Q215" t="str">
            <v>B11</v>
          </cell>
          <cell r="R215">
            <v>100</v>
          </cell>
          <cell r="S215" t="str">
            <v>SIEREN, MG</v>
          </cell>
        </row>
        <row r="216">
          <cell r="N216">
            <v>646</v>
          </cell>
          <cell r="O216" t="str">
            <v>WATERLOO OFFICE</v>
          </cell>
          <cell r="Q216" t="str">
            <v>B11</v>
          </cell>
          <cell r="R216">
            <v>100</v>
          </cell>
          <cell r="S216" t="str">
            <v>GORMAN, SM</v>
          </cell>
        </row>
        <row r="217">
          <cell r="N217">
            <v>647</v>
          </cell>
          <cell r="O217" t="str">
            <v>CEDAR RAPIDS OFFICE</v>
          </cell>
          <cell r="Q217" t="str">
            <v>B11</v>
          </cell>
          <cell r="R217">
            <v>100</v>
          </cell>
          <cell r="S217" t="str">
            <v>ASHMORE, DR</v>
          </cell>
        </row>
        <row r="218">
          <cell r="N218">
            <v>648</v>
          </cell>
          <cell r="O218" t="str">
            <v>QUAD CITIES OFFICE</v>
          </cell>
          <cell r="Q218" t="str">
            <v>B11</v>
          </cell>
          <cell r="R218">
            <v>100</v>
          </cell>
          <cell r="S218" t="str">
            <v>TAYLOR, WL</v>
          </cell>
        </row>
        <row r="219">
          <cell r="N219">
            <v>649</v>
          </cell>
          <cell r="O219" t="str">
            <v>CUST OPER SUPPORT</v>
          </cell>
          <cell r="Q219" t="str">
            <v>B11</v>
          </cell>
          <cell r="R219">
            <v>100</v>
          </cell>
          <cell r="S219" t="str">
            <v>ANDERSON, TM</v>
          </cell>
        </row>
        <row r="220">
          <cell r="N220">
            <v>654</v>
          </cell>
          <cell r="O220" t="str">
            <v>ENERGY SUPPLY</v>
          </cell>
          <cell r="Q220" t="str">
            <v>B08</v>
          </cell>
          <cell r="R220">
            <v>100</v>
          </cell>
          <cell r="S220" t="str">
            <v>PARKER, JC</v>
          </cell>
        </row>
        <row r="221">
          <cell r="N221">
            <v>655</v>
          </cell>
          <cell r="O221" t="str">
            <v>ELECTRIC TRADING</v>
          </cell>
          <cell r="Q221" t="str">
            <v>B18</v>
          </cell>
          <cell r="R221">
            <v>100</v>
          </cell>
          <cell r="S221" t="str">
            <v>PARKER, JC</v>
          </cell>
        </row>
        <row r="222">
          <cell r="N222">
            <v>656</v>
          </cell>
          <cell r="O222" t="str">
            <v>ENERGY INTERCHANGE</v>
          </cell>
          <cell r="Q222" t="str">
            <v>B18</v>
          </cell>
          <cell r="R222">
            <v>600</v>
          </cell>
          <cell r="S222" t="str">
            <v>PARKER, JC</v>
          </cell>
        </row>
        <row r="223">
          <cell r="N223">
            <v>657</v>
          </cell>
          <cell r="O223" t="str">
            <v>NONREG ENERGY PURCH</v>
          </cell>
          <cell r="Q223" t="str">
            <v>B38</v>
          </cell>
          <cell r="R223">
            <v>100</v>
          </cell>
          <cell r="S223" t="str">
            <v>PARKER, JC</v>
          </cell>
        </row>
        <row r="224">
          <cell r="N224">
            <v>659</v>
          </cell>
          <cell r="O224" t="str">
            <v>GENERATN ENGINEERING</v>
          </cell>
          <cell r="Q224" t="str">
            <v>B16</v>
          </cell>
          <cell r="R224">
            <v>100</v>
          </cell>
          <cell r="S224" t="str">
            <v>WHITNEY, WR</v>
          </cell>
        </row>
        <row r="225">
          <cell r="N225">
            <v>662</v>
          </cell>
          <cell r="O225" t="str">
            <v>COMBUSTION TURBINES</v>
          </cell>
          <cell r="Q225" t="str">
            <v>B16</v>
          </cell>
          <cell r="R225">
            <v>100</v>
          </cell>
          <cell r="S225" t="str">
            <v>KRUEMPEL, GE</v>
          </cell>
        </row>
        <row r="226">
          <cell r="N226">
            <v>663</v>
          </cell>
          <cell r="O226" t="str">
            <v>FUEL</v>
          </cell>
          <cell r="Q226" t="str">
            <v>B16</v>
          </cell>
          <cell r="R226">
            <v>100</v>
          </cell>
          <cell r="S226" t="str">
            <v>SINGER, RJ</v>
          </cell>
        </row>
        <row r="227">
          <cell r="N227">
            <v>664</v>
          </cell>
          <cell r="O227" t="str">
            <v>WIND</v>
          </cell>
          <cell r="Q227" t="str">
            <v>B16</v>
          </cell>
          <cell r="R227">
            <v>100</v>
          </cell>
          <cell r="S227" t="str">
            <v>BUDLER, TJ</v>
          </cell>
        </row>
        <row r="228">
          <cell r="N228">
            <v>665</v>
          </cell>
          <cell r="O228" t="str">
            <v>GENERATION SERVICES</v>
          </cell>
          <cell r="Q228" t="str">
            <v>B16</v>
          </cell>
          <cell r="R228">
            <v>100</v>
          </cell>
          <cell r="S228" t="str">
            <v>HARDING, SD</v>
          </cell>
        </row>
        <row r="229">
          <cell r="N229">
            <v>670</v>
          </cell>
          <cell r="O229" t="str">
            <v>NEAL ENERGY CENTER</v>
          </cell>
          <cell r="Q229" t="str">
            <v>B16</v>
          </cell>
          <cell r="R229">
            <v>100</v>
          </cell>
          <cell r="S229" t="str">
            <v>RALSTON, D</v>
          </cell>
        </row>
        <row r="230">
          <cell r="N230">
            <v>671</v>
          </cell>
          <cell r="O230" t="str">
            <v>NEAL NORTH</v>
          </cell>
          <cell r="Q230" t="str">
            <v>B16</v>
          </cell>
          <cell r="R230">
            <v>100</v>
          </cell>
          <cell r="S230" t="str">
            <v>SKINNER, MW</v>
          </cell>
        </row>
        <row r="231">
          <cell r="N231">
            <v>675</v>
          </cell>
          <cell r="O231" t="str">
            <v>NEAL CENTRAL STORERM</v>
          </cell>
          <cell r="Q231" t="str">
            <v>B16</v>
          </cell>
          <cell r="R231">
            <v>100</v>
          </cell>
          <cell r="S231" t="str">
            <v>CLEVELAND, DR</v>
          </cell>
        </row>
        <row r="232">
          <cell r="N232">
            <v>678</v>
          </cell>
          <cell r="O232" t="str">
            <v>NEAL TECHNICAL SUPPT</v>
          </cell>
          <cell r="Q232" t="str">
            <v>B16</v>
          </cell>
          <cell r="R232">
            <v>100</v>
          </cell>
          <cell r="S232" t="str">
            <v>KEEGEL, DL</v>
          </cell>
        </row>
        <row r="233">
          <cell r="N233">
            <v>679</v>
          </cell>
          <cell r="O233" t="str">
            <v>ENVIRO/HLTH &amp; SVCS</v>
          </cell>
          <cell r="Q233" t="str">
            <v>B16</v>
          </cell>
          <cell r="R233">
            <v>100</v>
          </cell>
          <cell r="S233" t="str">
            <v>NELSON, SL</v>
          </cell>
        </row>
        <row r="234">
          <cell r="N234">
            <v>680</v>
          </cell>
          <cell r="O234" t="str">
            <v>NEAL UNIT 4</v>
          </cell>
          <cell r="Q234" t="str">
            <v>B16</v>
          </cell>
          <cell r="R234">
            <v>100</v>
          </cell>
          <cell r="S234" t="str">
            <v>LEWIS, BJ</v>
          </cell>
        </row>
        <row r="235">
          <cell r="N235">
            <v>690</v>
          </cell>
          <cell r="O235" t="str">
            <v>WS ENERGY CENTER</v>
          </cell>
          <cell r="Q235" t="str">
            <v>B16</v>
          </cell>
          <cell r="R235">
            <v>100</v>
          </cell>
          <cell r="S235" t="str">
            <v>ULOZAS, DW</v>
          </cell>
        </row>
        <row r="236">
          <cell r="N236">
            <v>695</v>
          </cell>
          <cell r="O236" t="str">
            <v>GDMEC</v>
          </cell>
          <cell r="Q236" t="str">
            <v>B16</v>
          </cell>
          <cell r="R236">
            <v>100</v>
          </cell>
          <cell r="S236" t="str">
            <v>HOOTS, LF</v>
          </cell>
        </row>
        <row r="237">
          <cell r="N237">
            <v>700</v>
          </cell>
          <cell r="O237" t="str">
            <v>LGS</v>
          </cell>
          <cell r="Q237" t="str">
            <v>B16</v>
          </cell>
          <cell r="R237">
            <v>100</v>
          </cell>
          <cell r="S237" t="str">
            <v>NELSON, NT</v>
          </cell>
        </row>
        <row r="238">
          <cell r="N238">
            <v>710</v>
          </cell>
          <cell r="O238" t="str">
            <v>RIVERSIDE GEN STATN</v>
          </cell>
          <cell r="Q238" t="str">
            <v>B16</v>
          </cell>
          <cell r="R238">
            <v>100</v>
          </cell>
          <cell r="S238" t="str">
            <v>HAISTON, DH</v>
          </cell>
        </row>
        <row r="239">
          <cell r="N239">
            <v>720</v>
          </cell>
          <cell r="O239" t="str">
            <v>OTTUMWA PLANT</v>
          </cell>
          <cell r="Q239" t="str">
            <v>B16</v>
          </cell>
          <cell r="R239">
            <v>100</v>
          </cell>
          <cell r="S239" t="str">
            <v>RYAN, SC</v>
          </cell>
        </row>
        <row r="240">
          <cell r="N240">
            <v>721</v>
          </cell>
          <cell r="O240" t="str">
            <v>WS #4 CREDIT</v>
          </cell>
          <cell r="Q240" t="str">
            <v>B16</v>
          </cell>
          <cell r="R240">
            <v>100</v>
          </cell>
          <cell r="S240" t="str">
            <v>REYNOLDS, JA</v>
          </cell>
        </row>
        <row r="241">
          <cell r="N241">
            <v>722</v>
          </cell>
          <cell r="O241" t="str">
            <v>JP TRANS O&amp;M CR</v>
          </cell>
          <cell r="Q241" t="str">
            <v>B16</v>
          </cell>
          <cell r="R241">
            <v>100</v>
          </cell>
          <cell r="S241" t="str">
            <v>REYNOLDS, JA</v>
          </cell>
        </row>
        <row r="242">
          <cell r="N242">
            <v>723</v>
          </cell>
          <cell r="O242" t="str">
            <v>WS #3 CREDIT</v>
          </cell>
          <cell r="Q242" t="str">
            <v>B16</v>
          </cell>
          <cell r="R242">
            <v>100</v>
          </cell>
          <cell r="S242" t="str">
            <v>REYNOLDS, JA</v>
          </cell>
        </row>
        <row r="243">
          <cell r="N243">
            <v>724</v>
          </cell>
          <cell r="O243" t="str">
            <v>LOUISA CREDIT</v>
          </cell>
          <cell r="Q243" t="str">
            <v>B16</v>
          </cell>
          <cell r="R243">
            <v>100</v>
          </cell>
          <cell r="S243" t="str">
            <v>REYNOLDS, JA</v>
          </cell>
        </row>
        <row r="244">
          <cell r="N244">
            <v>725</v>
          </cell>
          <cell r="O244" t="str">
            <v>NEAL #3 CREDIT</v>
          </cell>
          <cell r="Q244" t="str">
            <v>B16</v>
          </cell>
          <cell r="R244">
            <v>100</v>
          </cell>
          <cell r="S244" t="str">
            <v>REYNOLDS, JA</v>
          </cell>
        </row>
        <row r="245">
          <cell r="N245">
            <v>726</v>
          </cell>
          <cell r="O245" t="str">
            <v>NEAL #4 CREDIT</v>
          </cell>
          <cell r="Q245" t="str">
            <v>B16</v>
          </cell>
          <cell r="R245">
            <v>100</v>
          </cell>
          <cell r="S245" t="str">
            <v>REYNOLDS, JA</v>
          </cell>
        </row>
        <row r="246">
          <cell r="N246">
            <v>728</v>
          </cell>
          <cell r="O246" t="str">
            <v>QCNPS</v>
          </cell>
          <cell r="Q246" t="str">
            <v>B16</v>
          </cell>
          <cell r="R246">
            <v>100</v>
          </cell>
          <cell r="S246" t="str">
            <v>GUST, JJ</v>
          </cell>
        </row>
        <row r="247">
          <cell r="N247">
            <v>729</v>
          </cell>
          <cell r="O247" t="str">
            <v>FUEL - ELECTRIC</v>
          </cell>
          <cell r="Q247" t="str">
            <v>B16</v>
          </cell>
          <cell r="R247">
            <v>100</v>
          </cell>
          <cell r="S247" t="str">
            <v>SINGER, RJ</v>
          </cell>
        </row>
        <row r="248">
          <cell r="N248">
            <v>730</v>
          </cell>
          <cell r="O248" t="str">
            <v>FUEL</v>
          </cell>
          <cell r="Q248" t="str">
            <v>B16</v>
          </cell>
          <cell r="R248">
            <v>100</v>
          </cell>
          <cell r="S248" t="str">
            <v>SINGER, RJ</v>
          </cell>
        </row>
        <row r="249">
          <cell r="N249">
            <v>744</v>
          </cell>
          <cell r="O249" t="str">
            <v>TRANS BY OTHERS</v>
          </cell>
          <cell r="Q249" t="str">
            <v>B17</v>
          </cell>
          <cell r="R249">
            <v>100</v>
          </cell>
          <cell r="S249" t="str">
            <v>STEVENS, DA</v>
          </cell>
        </row>
        <row r="250">
          <cell r="N250">
            <v>747</v>
          </cell>
          <cell r="O250" t="str">
            <v>DISTR BY OTHERS</v>
          </cell>
          <cell r="Q250" t="str">
            <v>B12</v>
          </cell>
          <cell r="R250">
            <v>100</v>
          </cell>
          <cell r="S250" t="str">
            <v>STEVENS, DA</v>
          </cell>
        </row>
        <row r="251">
          <cell r="N251">
            <v>749</v>
          </cell>
          <cell r="O251" t="str">
            <v>TRANSMISSION SVC</v>
          </cell>
          <cell r="Q251" t="str">
            <v>B12</v>
          </cell>
          <cell r="R251">
            <v>100</v>
          </cell>
          <cell r="S251" t="str">
            <v>STEVENS, DA</v>
          </cell>
        </row>
        <row r="252">
          <cell r="N252">
            <v>754</v>
          </cell>
          <cell r="O252" t="str">
            <v>GAS SVC DISPATCH</v>
          </cell>
          <cell r="Q252" t="str">
            <v>B13</v>
          </cell>
          <cell r="R252">
            <v>100</v>
          </cell>
          <cell r="S252" t="str">
            <v>KIRTS, CJ</v>
          </cell>
        </row>
        <row r="253">
          <cell r="N253">
            <v>755</v>
          </cell>
          <cell r="O253" t="str">
            <v>TRANS OPERS</v>
          </cell>
          <cell r="Q253" t="str">
            <v>B17</v>
          </cell>
          <cell r="R253">
            <v>100</v>
          </cell>
          <cell r="S253" t="str">
            <v>SMITH, TL</v>
          </cell>
        </row>
        <row r="254">
          <cell r="N254">
            <v>756</v>
          </cell>
          <cell r="O254" t="str">
            <v>DIR SYSTEM CONTROL</v>
          </cell>
          <cell r="Q254" t="str">
            <v>B12</v>
          </cell>
          <cell r="R254">
            <v>100</v>
          </cell>
          <cell r="S254" t="str">
            <v>SMITH, TL</v>
          </cell>
        </row>
        <row r="255">
          <cell r="N255">
            <v>757</v>
          </cell>
          <cell r="O255" t="str">
            <v>DISTR OPERATIONS</v>
          </cell>
          <cell r="Q255" t="str">
            <v>B12</v>
          </cell>
          <cell r="R255">
            <v>100</v>
          </cell>
          <cell r="S255" t="str">
            <v>SMITH, TL</v>
          </cell>
        </row>
        <row r="256">
          <cell r="N256">
            <v>758</v>
          </cell>
          <cell r="O256" t="str">
            <v>JP TRANS O&amp;M CR</v>
          </cell>
          <cell r="Q256" t="str">
            <v>B17</v>
          </cell>
          <cell r="R256">
            <v>100</v>
          </cell>
          <cell r="S256" t="str">
            <v>SMITH, CJ</v>
          </cell>
        </row>
        <row r="257">
          <cell r="N257">
            <v>760</v>
          </cell>
          <cell r="O257" t="str">
            <v>ELECTRIC ENGINEERING</v>
          </cell>
          <cell r="Q257" t="str">
            <v>B12</v>
          </cell>
          <cell r="R257">
            <v>100</v>
          </cell>
          <cell r="S257" t="str">
            <v>POLESKY, RW</v>
          </cell>
        </row>
        <row r="258">
          <cell r="N258">
            <v>761</v>
          </cell>
          <cell r="O258" t="str">
            <v>ELE SYS PLANNING</v>
          </cell>
          <cell r="Q258" t="str">
            <v>B12</v>
          </cell>
          <cell r="R258">
            <v>100</v>
          </cell>
          <cell r="S258" t="str">
            <v>MIELNIK, TC</v>
          </cell>
        </row>
        <row r="259">
          <cell r="N259">
            <v>762</v>
          </cell>
          <cell r="O259" t="str">
            <v>HV ENGINEERING</v>
          </cell>
          <cell r="Q259" t="str">
            <v>B12</v>
          </cell>
          <cell r="R259">
            <v>100</v>
          </cell>
          <cell r="S259" t="str">
            <v>ALBERTSON, KT</v>
          </cell>
        </row>
        <row r="260">
          <cell r="N260">
            <v>763</v>
          </cell>
          <cell r="O260" t="str">
            <v>SUB ENGINEERING</v>
          </cell>
          <cell r="Q260" t="str">
            <v>B12</v>
          </cell>
          <cell r="R260">
            <v>100</v>
          </cell>
          <cell r="S260" t="str">
            <v>HAACKE, SL</v>
          </cell>
        </row>
        <row r="261">
          <cell r="N261">
            <v>764</v>
          </cell>
          <cell r="O261" t="str">
            <v>SYS PROTECTION</v>
          </cell>
          <cell r="Q261" t="str">
            <v>B12</v>
          </cell>
          <cell r="R261">
            <v>100</v>
          </cell>
          <cell r="S261" t="str">
            <v>HELD, MG</v>
          </cell>
        </row>
        <row r="262">
          <cell r="N262">
            <v>765</v>
          </cell>
          <cell r="O262" t="str">
            <v>ENGINEERING FLD SVC</v>
          </cell>
          <cell r="Q262" t="str">
            <v>B12</v>
          </cell>
          <cell r="R262">
            <v>100</v>
          </cell>
          <cell r="S262" t="str">
            <v>WAYTENICK, PL</v>
          </cell>
        </row>
        <row r="263">
          <cell r="N263">
            <v>772</v>
          </cell>
          <cell r="O263" t="str">
            <v>ENVIRONMENTAL</v>
          </cell>
          <cell r="Q263" t="str">
            <v>B90</v>
          </cell>
          <cell r="R263">
            <v>100</v>
          </cell>
          <cell r="S263" t="str">
            <v>DODSON, KD</v>
          </cell>
        </row>
        <row r="264">
          <cell r="N264">
            <v>774</v>
          </cell>
          <cell r="O264" t="str">
            <v>RIGHT OF WAY SVC</v>
          </cell>
          <cell r="Q264" t="str">
            <v>B10</v>
          </cell>
          <cell r="R264">
            <v>100</v>
          </cell>
          <cell r="S264" t="str">
            <v>KNIGHTS, BK</v>
          </cell>
        </row>
        <row r="265">
          <cell r="N265">
            <v>775</v>
          </cell>
          <cell r="O265" t="str">
            <v>ELEC RELIABILITY</v>
          </cell>
          <cell r="Q265" t="str">
            <v>B12</v>
          </cell>
          <cell r="R265">
            <v>100</v>
          </cell>
          <cell r="S265" t="str">
            <v>MACK, JE</v>
          </cell>
        </row>
        <row r="266">
          <cell r="N266">
            <v>780</v>
          </cell>
          <cell r="O266" t="str">
            <v>REGULATION</v>
          </cell>
          <cell r="Q266" t="str">
            <v>B00</v>
          </cell>
          <cell r="R266">
            <v>100</v>
          </cell>
          <cell r="S266" t="str">
            <v>CRIST, DA</v>
          </cell>
        </row>
        <row r="267">
          <cell r="N267">
            <v>800</v>
          </cell>
          <cell r="O267" t="str">
            <v>DELIVERY SERVICES</v>
          </cell>
          <cell r="Q267" t="str">
            <v>B10</v>
          </cell>
          <cell r="R267">
            <v>100</v>
          </cell>
          <cell r="S267" t="str">
            <v>CAMPBELL, B</v>
          </cell>
        </row>
        <row r="268">
          <cell r="N268">
            <v>802</v>
          </cell>
          <cell r="O268" t="str">
            <v>PROC &amp; TRNG SUPP</v>
          </cell>
          <cell r="Q268" t="str">
            <v>B11</v>
          </cell>
          <cell r="R268">
            <v>100</v>
          </cell>
          <cell r="S268" t="str">
            <v>CRUCHELOW, SM</v>
          </cell>
        </row>
        <row r="269">
          <cell r="N269">
            <v>804</v>
          </cell>
          <cell r="O269" t="str">
            <v>QUALITY &amp; CUST COMM</v>
          </cell>
          <cell r="Q269" t="str">
            <v>B11</v>
          </cell>
          <cell r="R269">
            <v>100</v>
          </cell>
          <cell r="S269" t="str">
            <v>GUNN, RE</v>
          </cell>
        </row>
        <row r="270">
          <cell r="N270">
            <v>805</v>
          </cell>
          <cell r="O270" t="str">
            <v>MUNICIPAL RELATIONS</v>
          </cell>
          <cell r="Q270" t="str">
            <v>B10</v>
          </cell>
          <cell r="R270">
            <v>100</v>
          </cell>
          <cell r="S270" t="str">
            <v>KUNERT, KM</v>
          </cell>
        </row>
        <row r="271">
          <cell r="N271">
            <v>809</v>
          </cell>
          <cell r="O271" t="str">
            <v>COMP/DELIVERY SUPPT</v>
          </cell>
          <cell r="Q271" t="str">
            <v>B11</v>
          </cell>
          <cell r="R271">
            <v>100</v>
          </cell>
          <cell r="S271" t="str">
            <v>DIMICK, PD</v>
          </cell>
        </row>
        <row r="272">
          <cell r="N272">
            <v>810</v>
          </cell>
          <cell r="O272" t="str">
            <v>VP DISTRIB OPS</v>
          </cell>
          <cell r="Q272" t="str">
            <v>B11</v>
          </cell>
          <cell r="R272">
            <v>100</v>
          </cell>
          <cell r="S272" t="str">
            <v>JOHNSON, NR</v>
          </cell>
        </row>
        <row r="273">
          <cell r="N273">
            <v>811</v>
          </cell>
          <cell r="O273" t="str">
            <v>MET/TRN/RG CR</v>
          </cell>
          <cell r="Q273" t="str">
            <v>B11</v>
          </cell>
          <cell r="R273">
            <v>200</v>
          </cell>
          <cell r="S273" t="str">
            <v>JOHNSON, NR</v>
          </cell>
        </row>
        <row r="274">
          <cell r="N274">
            <v>812</v>
          </cell>
          <cell r="O274" t="str">
            <v>CLAIMS BILLING CR</v>
          </cell>
          <cell r="Q274" t="str">
            <v>B11</v>
          </cell>
          <cell r="R274">
            <v>100</v>
          </cell>
          <cell r="S274" t="str">
            <v>JOHNSON, NR</v>
          </cell>
        </row>
        <row r="275">
          <cell r="N275">
            <v>815</v>
          </cell>
          <cell r="O275" t="str">
            <v>DISTRIB OPS CNTRL</v>
          </cell>
          <cell r="Q275" t="str">
            <v>B11</v>
          </cell>
          <cell r="R275">
            <v>100</v>
          </cell>
          <cell r="S275" t="str">
            <v>DELOUIS, FE</v>
          </cell>
        </row>
        <row r="276">
          <cell r="N276">
            <v>816</v>
          </cell>
          <cell r="O276" t="str">
            <v>DIST OPS/FLD SVC-SF</v>
          </cell>
          <cell r="Q276" t="str">
            <v>B13</v>
          </cell>
          <cell r="R276">
            <v>400</v>
          </cell>
          <cell r="S276" t="str">
            <v>DAKE, RW</v>
          </cell>
        </row>
        <row r="277">
          <cell r="N277">
            <v>817</v>
          </cell>
          <cell r="O277" t="str">
            <v>COMPLIANCE &amp; SUPPORT</v>
          </cell>
          <cell r="Q277" t="str">
            <v>B11</v>
          </cell>
          <cell r="R277">
            <v>200</v>
          </cell>
          <cell r="S277" t="str">
            <v>PHELPS, BJ</v>
          </cell>
        </row>
        <row r="278">
          <cell r="N278">
            <v>820</v>
          </cell>
          <cell r="O278" t="str">
            <v>DISTRIB OPS-DM WEST</v>
          </cell>
          <cell r="Q278" t="str">
            <v>B11</v>
          </cell>
          <cell r="R278">
            <v>200</v>
          </cell>
          <cell r="S278" t="str">
            <v>HUTCHINS, TH</v>
          </cell>
        </row>
        <row r="279">
          <cell r="N279">
            <v>822</v>
          </cell>
          <cell r="O279" t="str">
            <v>DISTRIB OPS-CR</v>
          </cell>
          <cell r="Q279" t="str">
            <v>B13</v>
          </cell>
          <cell r="R279">
            <v>200</v>
          </cell>
          <cell r="S279" t="str">
            <v>PADLEY, TH</v>
          </cell>
        </row>
        <row r="280">
          <cell r="N280">
            <v>824</v>
          </cell>
          <cell r="O280" t="str">
            <v>DISTRIB OPS-IC</v>
          </cell>
          <cell r="Q280" t="str">
            <v>B11</v>
          </cell>
          <cell r="R280">
            <v>200</v>
          </cell>
          <cell r="S280" t="str">
            <v>HOOD, GL</v>
          </cell>
        </row>
        <row r="281">
          <cell r="N281">
            <v>825</v>
          </cell>
          <cell r="O281" t="str">
            <v>DISTRIB OPS-QC IA</v>
          </cell>
          <cell r="Q281" t="str">
            <v>B11</v>
          </cell>
          <cell r="R281">
            <v>200</v>
          </cell>
          <cell r="S281" t="str">
            <v>BOHL, RS</v>
          </cell>
        </row>
        <row r="282">
          <cell r="N282">
            <v>831</v>
          </cell>
          <cell r="O282" t="str">
            <v>DISTRIB OPS-SC</v>
          </cell>
          <cell r="Q282" t="str">
            <v>B11</v>
          </cell>
          <cell r="R282">
            <v>200</v>
          </cell>
          <cell r="S282" t="str">
            <v>STEIN, RL</v>
          </cell>
        </row>
        <row r="283">
          <cell r="N283">
            <v>832</v>
          </cell>
          <cell r="O283" t="str">
            <v>DISTRIB OPS-NW IA</v>
          </cell>
          <cell r="Q283" t="str">
            <v>B11</v>
          </cell>
          <cell r="R283">
            <v>200</v>
          </cell>
          <cell r="S283" t="str">
            <v>NIBAUR, ME</v>
          </cell>
        </row>
        <row r="284">
          <cell r="N284">
            <v>833</v>
          </cell>
          <cell r="O284" t="str">
            <v>DIST OPS/FS CB SW IA</v>
          </cell>
          <cell r="Q284" t="str">
            <v>B11</v>
          </cell>
          <cell r="R284">
            <v>200</v>
          </cell>
          <cell r="S284" t="str">
            <v>PEEK, GR</v>
          </cell>
        </row>
        <row r="285">
          <cell r="N285">
            <v>834</v>
          </cell>
          <cell r="O285" t="str">
            <v>DISTRIB OPS-CARROLL</v>
          </cell>
          <cell r="Q285" t="str">
            <v>B11</v>
          </cell>
          <cell r="R285">
            <v>200</v>
          </cell>
          <cell r="S285" t="str">
            <v>NIBAUR, ME</v>
          </cell>
        </row>
        <row r="286">
          <cell r="N286">
            <v>835</v>
          </cell>
          <cell r="O286" t="str">
            <v>DISTRIB OPS-FD</v>
          </cell>
          <cell r="Q286" t="str">
            <v>B11</v>
          </cell>
          <cell r="R286">
            <v>200</v>
          </cell>
          <cell r="S286" t="str">
            <v>OSTHEIMER, DJ</v>
          </cell>
        </row>
        <row r="287">
          <cell r="N287">
            <v>836</v>
          </cell>
          <cell r="O287" t="str">
            <v>DIST OPS/FS-SL/CHE</v>
          </cell>
          <cell r="Q287" t="str">
            <v>B11</v>
          </cell>
          <cell r="R287">
            <v>200</v>
          </cell>
          <cell r="S287" t="str">
            <v>NIBAUR, ME</v>
          </cell>
        </row>
        <row r="288">
          <cell r="N288">
            <v>837</v>
          </cell>
          <cell r="O288" t="str">
            <v>DISTRIB OPS-DM EAST</v>
          </cell>
          <cell r="Q288" t="str">
            <v>B11</v>
          </cell>
          <cell r="R288">
            <v>200</v>
          </cell>
          <cell r="S288" t="str">
            <v>WILSON, TJ</v>
          </cell>
        </row>
        <row r="289">
          <cell r="N289">
            <v>838</v>
          </cell>
          <cell r="O289" t="str">
            <v>DISTRIB OPS-DM SOUTH</v>
          </cell>
          <cell r="Q289" t="str">
            <v>B11</v>
          </cell>
          <cell r="R289">
            <v>200</v>
          </cell>
          <cell r="S289" t="str">
            <v>WILSON, TJ</v>
          </cell>
        </row>
        <row r="290">
          <cell r="N290">
            <v>839</v>
          </cell>
          <cell r="O290" t="str">
            <v>DISTRIB OPS-WAT</v>
          </cell>
          <cell r="Q290" t="str">
            <v>B11</v>
          </cell>
          <cell r="R290">
            <v>200</v>
          </cell>
          <cell r="S290" t="str">
            <v>GEHRINGER, MA</v>
          </cell>
        </row>
        <row r="291">
          <cell r="N291">
            <v>842</v>
          </cell>
          <cell r="O291" t="str">
            <v>DISTRIB OPS-QC IL</v>
          </cell>
          <cell r="Q291" t="str">
            <v>B11</v>
          </cell>
          <cell r="R291">
            <v>200</v>
          </cell>
          <cell r="S291" t="str">
            <v>HIRL, BJ</v>
          </cell>
        </row>
        <row r="292">
          <cell r="N292">
            <v>843</v>
          </cell>
          <cell r="O292" t="str">
            <v>DISTRIB OPS-FM</v>
          </cell>
          <cell r="Q292" t="str">
            <v>B13</v>
          </cell>
          <cell r="R292">
            <v>200</v>
          </cell>
          <cell r="S292" t="str">
            <v>PADLEY, TH</v>
          </cell>
        </row>
        <row r="293">
          <cell r="N293">
            <v>844</v>
          </cell>
          <cell r="O293" t="str">
            <v>FORESTRY OPER</v>
          </cell>
          <cell r="Q293" t="str">
            <v>B12</v>
          </cell>
          <cell r="R293">
            <v>100</v>
          </cell>
          <cell r="S293" t="str">
            <v>ANDERSON, TM</v>
          </cell>
        </row>
        <row r="294">
          <cell r="N294">
            <v>845</v>
          </cell>
          <cell r="O294" t="str">
            <v>CONTRACT SERVICES</v>
          </cell>
          <cell r="Q294" t="str">
            <v>B11</v>
          </cell>
          <cell r="R294">
            <v>100</v>
          </cell>
          <cell r="S294" t="str">
            <v>WEEKS, MS</v>
          </cell>
        </row>
        <row r="295">
          <cell r="N295">
            <v>846</v>
          </cell>
          <cell r="O295" t="str">
            <v>DM UDD NETWORK</v>
          </cell>
          <cell r="Q295" t="str">
            <v>B12</v>
          </cell>
          <cell r="R295">
            <v>200</v>
          </cell>
          <cell r="S295" t="str">
            <v>MITCHELL, M</v>
          </cell>
        </row>
        <row r="296">
          <cell r="N296">
            <v>850</v>
          </cell>
          <cell r="O296" t="str">
            <v>MEHC</v>
          </cell>
          <cell r="Q296" t="str">
            <v>B00</v>
          </cell>
          <cell r="R296">
            <v>100</v>
          </cell>
          <cell r="S296" t="str">
            <v>SMITH, CJ</v>
          </cell>
        </row>
        <row r="297">
          <cell r="N297">
            <v>856</v>
          </cell>
          <cell r="O297" t="str">
            <v>ELEC METER</v>
          </cell>
          <cell r="Q297" t="str">
            <v>B12</v>
          </cell>
          <cell r="R297">
            <v>100</v>
          </cell>
          <cell r="S297" t="str">
            <v>KLINKENBERG, JR</v>
          </cell>
        </row>
        <row r="298">
          <cell r="N298">
            <v>857</v>
          </cell>
          <cell r="O298" t="str">
            <v>GAS MEAS/REG</v>
          </cell>
          <cell r="Q298" t="str">
            <v>B13</v>
          </cell>
          <cell r="R298">
            <v>100</v>
          </cell>
          <cell r="S298" t="str">
            <v>HOSCHEID, SL</v>
          </cell>
        </row>
        <row r="299">
          <cell r="N299">
            <v>861</v>
          </cell>
          <cell r="O299" t="str">
            <v>STORES-QC</v>
          </cell>
          <cell r="Q299" t="str">
            <v>B11</v>
          </cell>
          <cell r="R299">
            <v>300</v>
          </cell>
          <cell r="S299" t="str">
            <v>SMITH, DJ</v>
          </cell>
        </row>
        <row r="300">
          <cell r="N300">
            <v>862</v>
          </cell>
          <cell r="O300" t="str">
            <v>STORES-DM</v>
          </cell>
          <cell r="Q300" t="str">
            <v>B11</v>
          </cell>
          <cell r="R300">
            <v>200</v>
          </cell>
          <cell r="S300" t="str">
            <v>SMITH, DJ</v>
          </cell>
        </row>
        <row r="301">
          <cell r="N301">
            <v>863</v>
          </cell>
          <cell r="O301" t="str">
            <v>STORES-SC</v>
          </cell>
          <cell r="Q301" t="str">
            <v>B11</v>
          </cell>
          <cell r="R301">
            <v>200</v>
          </cell>
          <cell r="S301" t="str">
            <v>SMITH, DJ</v>
          </cell>
        </row>
        <row r="302">
          <cell r="N302">
            <v>864</v>
          </cell>
          <cell r="O302" t="str">
            <v>ST/FLEET-WAT</v>
          </cell>
          <cell r="Q302" t="str">
            <v>B11</v>
          </cell>
          <cell r="R302">
            <v>200</v>
          </cell>
          <cell r="S302" t="str">
            <v>SMITH, DJ</v>
          </cell>
        </row>
        <row r="303">
          <cell r="N303">
            <v>865</v>
          </cell>
          <cell r="O303" t="str">
            <v>ST/FLEET-CB</v>
          </cell>
          <cell r="Q303" t="str">
            <v>B11</v>
          </cell>
          <cell r="R303">
            <v>200</v>
          </cell>
          <cell r="S303" t="str">
            <v>SMITH, DJ</v>
          </cell>
        </row>
        <row r="304">
          <cell r="N304">
            <v>866</v>
          </cell>
          <cell r="O304" t="str">
            <v>ST/FLEET-FD</v>
          </cell>
          <cell r="Q304" t="str">
            <v>B11</v>
          </cell>
          <cell r="R304">
            <v>200</v>
          </cell>
          <cell r="S304" t="str">
            <v>SMITH, DJ</v>
          </cell>
        </row>
        <row r="305">
          <cell r="N305">
            <v>867</v>
          </cell>
          <cell r="O305" t="str">
            <v>FLEET-DM</v>
          </cell>
          <cell r="Q305" t="str">
            <v>B11</v>
          </cell>
          <cell r="R305">
            <v>200</v>
          </cell>
          <cell r="S305" t="str">
            <v>HEMPEL, JJ</v>
          </cell>
        </row>
        <row r="306">
          <cell r="N306">
            <v>868</v>
          </cell>
          <cell r="O306" t="str">
            <v>FLEET-QC</v>
          </cell>
          <cell r="Q306" t="str">
            <v>B11</v>
          </cell>
          <cell r="R306">
            <v>300</v>
          </cell>
          <cell r="S306" t="str">
            <v>HEMPEL, JJ</v>
          </cell>
        </row>
        <row r="307">
          <cell r="N307">
            <v>869</v>
          </cell>
          <cell r="O307" t="str">
            <v>FLEET-SC</v>
          </cell>
          <cell r="Q307" t="str">
            <v>B11</v>
          </cell>
          <cell r="R307">
            <v>200</v>
          </cell>
          <cell r="S307" t="str">
            <v>HEMPEL, JJ</v>
          </cell>
        </row>
        <row r="308">
          <cell r="N308">
            <v>870</v>
          </cell>
          <cell r="O308" t="str">
            <v>KEY ACCOUNTS</v>
          </cell>
          <cell r="Q308" t="str">
            <v>B11</v>
          </cell>
          <cell r="R308">
            <v>100</v>
          </cell>
          <cell r="S308" t="str">
            <v>SHARP, RA</v>
          </cell>
        </row>
        <row r="309">
          <cell r="N309">
            <v>872</v>
          </cell>
          <cell r="O309" t="str">
            <v>ENERGY EFF ADM</v>
          </cell>
          <cell r="Q309" t="str">
            <v>B11</v>
          </cell>
          <cell r="R309">
            <v>100</v>
          </cell>
          <cell r="S309" t="str">
            <v>LEUTHAUSER, RA</v>
          </cell>
        </row>
        <row r="310">
          <cell r="N310">
            <v>873</v>
          </cell>
          <cell r="O310" t="str">
            <v>ENERGY EXP GAS</v>
          </cell>
          <cell r="Q310" t="str">
            <v>B13</v>
          </cell>
          <cell r="R310">
            <v>100</v>
          </cell>
          <cell r="S310" t="str">
            <v>LEUTHAUSER, RA</v>
          </cell>
        </row>
        <row r="311">
          <cell r="N311">
            <v>874</v>
          </cell>
          <cell r="O311" t="str">
            <v>ENERGY EXP ELE</v>
          </cell>
          <cell r="Q311" t="str">
            <v>B12</v>
          </cell>
          <cell r="R311">
            <v>100</v>
          </cell>
          <cell r="S311" t="str">
            <v>LEUTHAUSER, RA</v>
          </cell>
        </row>
        <row r="312">
          <cell r="N312">
            <v>880</v>
          </cell>
          <cell r="O312" t="str">
            <v>SAFE/ENV CMP/RSK MGT</v>
          </cell>
          <cell r="Q312" t="str">
            <v>B00</v>
          </cell>
          <cell r="R312">
            <v>100</v>
          </cell>
          <cell r="S312" t="str">
            <v>BURT, JM</v>
          </cell>
        </row>
        <row r="313">
          <cell r="N313">
            <v>900</v>
          </cell>
          <cell r="O313" t="str">
            <v>MEC REVENUE</v>
          </cell>
          <cell r="Q313" t="str">
            <v>B00</v>
          </cell>
          <cell r="R313">
            <v>100</v>
          </cell>
          <cell r="S313" t="str">
            <v>SMITH, CJ</v>
          </cell>
        </row>
        <row r="314">
          <cell r="N314">
            <v>910</v>
          </cell>
          <cell r="O314" t="str">
            <v>COM DEL/TRANS</v>
          </cell>
          <cell r="Q314" t="str">
            <v>B10</v>
          </cell>
          <cell r="R314">
            <v>100</v>
          </cell>
          <cell r="S314" t="str">
            <v>CAMPBELL, B</v>
          </cell>
        </row>
        <row r="315">
          <cell r="N315">
            <v>911</v>
          </cell>
          <cell r="O315" t="str">
            <v>COM ENGY DEL</v>
          </cell>
          <cell r="Q315" t="str">
            <v>B11</v>
          </cell>
          <cell r="R315">
            <v>100</v>
          </cell>
          <cell r="S315" t="str">
            <v>CAMPBELL, B</v>
          </cell>
        </row>
        <row r="316">
          <cell r="N316">
            <v>914</v>
          </cell>
          <cell r="O316" t="str">
            <v>NONUTIL DELIVERY SVC</v>
          </cell>
          <cell r="Q316" t="str">
            <v>B14</v>
          </cell>
          <cell r="R316">
            <v>100</v>
          </cell>
          <cell r="S316" t="str">
            <v>CAMPBELL, B</v>
          </cell>
        </row>
        <row r="317">
          <cell r="N317">
            <v>916</v>
          </cell>
          <cell r="O317" t="str">
            <v>GENERATION</v>
          </cell>
          <cell r="Q317" t="str">
            <v>B16</v>
          </cell>
          <cell r="R317">
            <v>100</v>
          </cell>
          <cell r="S317" t="str">
            <v>REYNOLDS, JA</v>
          </cell>
        </row>
        <row r="318">
          <cell r="N318">
            <v>917</v>
          </cell>
          <cell r="O318" t="str">
            <v>TRANSMISSION</v>
          </cell>
          <cell r="Q318" t="str">
            <v>B17</v>
          </cell>
          <cell r="R318">
            <v>100</v>
          </cell>
          <cell r="S318" t="str">
            <v>GUST, JJ</v>
          </cell>
        </row>
        <row r="319">
          <cell r="N319">
            <v>918</v>
          </cell>
          <cell r="O319" t="str">
            <v>ELECTRIC TRADING</v>
          </cell>
          <cell r="Q319" t="str">
            <v>B18</v>
          </cell>
          <cell r="R319">
            <v>100</v>
          </cell>
          <cell r="S319" t="str">
            <v>VACANT</v>
          </cell>
        </row>
        <row r="320">
          <cell r="N320">
            <v>928</v>
          </cell>
          <cell r="O320" t="str">
            <v>GAS TRADING</v>
          </cell>
          <cell r="Q320" t="str">
            <v>B28</v>
          </cell>
          <cell r="R320">
            <v>100</v>
          </cell>
          <cell r="S320" t="str">
            <v>BADURA, DJ</v>
          </cell>
        </row>
        <row r="321">
          <cell r="N321">
            <v>938</v>
          </cell>
          <cell r="O321" t="str">
            <v>NONREG TRADING</v>
          </cell>
          <cell r="Q321" t="str">
            <v>B38</v>
          </cell>
          <cell r="R321">
            <v>100</v>
          </cell>
          <cell r="S321" t="str">
            <v>PARKER, JC</v>
          </cell>
        </row>
        <row r="322">
          <cell r="N322">
            <v>941</v>
          </cell>
          <cell r="O322" t="str">
            <v>CSS REVENUES</v>
          </cell>
          <cell r="Q322" t="str">
            <v>B11</v>
          </cell>
          <cell r="R322">
            <v>100</v>
          </cell>
          <cell r="S322" t="str">
            <v>NELSON, RF</v>
          </cell>
        </row>
        <row r="323">
          <cell r="N323">
            <v>944</v>
          </cell>
          <cell r="O323" t="str">
            <v>UNREG RETAIL SVCS</v>
          </cell>
          <cell r="Q323" t="str">
            <v>B44</v>
          </cell>
          <cell r="R323">
            <v>100</v>
          </cell>
          <cell r="S323" t="str">
            <v>KELLEHER, JP</v>
          </cell>
        </row>
        <row r="324">
          <cell r="N324">
            <v>950</v>
          </cell>
          <cell r="O324" t="str">
            <v>COMMON FINANCIAL</v>
          </cell>
          <cell r="Q324" t="str">
            <v>B00</v>
          </cell>
          <cell r="R324">
            <v>100</v>
          </cell>
          <cell r="S324" t="str">
            <v>SMITH, CJ</v>
          </cell>
        </row>
        <row r="325">
          <cell r="N325">
            <v>951</v>
          </cell>
          <cell r="O325" t="str">
            <v>ALLOCATION FINANCIAL</v>
          </cell>
          <cell r="Q325" t="str">
            <v>B00</v>
          </cell>
          <cell r="R325">
            <v>100</v>
          </cell>
          <cell r="S325" t="str">
            <v>NELSON, RF</v>
          </cell>
        </row>
        <row r="326">
          <cell r="N326">
            <v>953</v>
          </cell>
          <cell r="O326" t="str">
            <v>TAXES</v>
          </cell>
          <cell r="Q326" t="str">
            <v>B00</v>
          </cell>
          <cell r="R326">
            <v>100</v>
          </cell>
          <cell r="S326" t="str">
            <v>EVANS, SR</v>
          </cell>
        </row>
        <row r="327">
          <cell r="N327">
            <v>954</v>
          </cell>
          <cell r="O327" t="str">
            <v>INSURANCE</v>
          </cell>
          <cell r="Q327" t="str">
            <v>B00</v>
          </cell>
          <cell r="R327">
            <v>100</v>
          </cell>
          <cell r="S327" t="str">
            <v>HEUERTZ, KE</v>
          </cell>
        </row>
        <row r="328">
          <cell r="N328">
            <v>955</v>
          </cell>
          <cell r="O328" t="str">
            <v>INTEREST, ETC</v>
          </cell>
          <cell r="Q328" t="str">
            <v>B00</v>
          </cell>
          <cell r="R328">
            <v>100</v>
          </cell>
          <cell r="S328" t="str">
            <v>GALT, JC</v>
          </cell>
        </row>
        <row r="329">
          <cell r="N329">
            <v>956</v>
          </cell>
          <cell r="O329" t="str">
            <v>BENEFITS</v>
          </cell>
          <cell r="Q329" t="str">
            <v>B00</v>
          </cell>
          <cell r="R329">
            <v>100</v>
          </cell>
          <cell r="S329" t="str">
            <v>FRANCIS, SK</v>
          </cell>
        </row>
        <row r="330">
          <cell r="N330">
            <v>957</v>
          </cell>
          <cell r="O330" t="str">
            <v>PAYROLL TAXES</v>
          </cell>
          <cell r="Q330" t="str">
            <v>B00</v>
          </cell>
          <cell r="R330">
            <v>100</v>
          </cell>
          <cell r="S330" t="str">
            <v>SMITH, SM</v>
          </cell>
        </row>
        <row r="331">
          <cell r="N331">
            <v>958</v>
          </cell>
          <cell r="O331" t="str">
            <v>LOADINGS</v>
          </cell>
          <cell r="Q331" t="str">
            <v>B00</v>
          </cell>
          <cell r="R331">
            <v>100</v>
          </cell>
          <cell r="S331" t="str">
            <v>SMITH, CJ</v>
          </cell>
        </row>
        <row r="332">
          <cell r="N332">
            <v>959</v>
          </cell>
          <cell r="O332" t="str">
            <v>CLAIMS DISTRIBUTION</v>
          </cell>
          <cell r="Q332" t="str">
            <v>B00</v>
          </cell>
          <cell r="R332">
            <v>100</v>
          </cell>
          <cell r="S332" t="str">
            <v>ANHALT, AM</v>
          </cell>
        </row>
        <row r="333">
          <cell r="N333">
            <v>960</v>
          </cell>
          <cell r="O333" t="str">
            <v>EXEC COMPENSATION</v>
          </cell>
          <cell r="Q333" t="str">
            <v>B00</v>
          </cell>
          <cell r="R333">
            <v>100</v>
          </cell>
          <cell r="S333" t="str">
            <v>GRANNES, M</v>
          </cell>
        </row>
        <row r="334">
          <cell r="N334">
            <v>966</v>
          </cell>
          <cell r="O334" t="str">
            <v>UNION EMPL BENEFITS</v>
          </cell>
          <cell r="Q334" t="str">
            <v>B00</v>
          </cell>
          <cell r="R334">
            <v>100</v>
          </cell>
          <cell r="S334" t="str">
            <v>FRANCIS, SK</v>
          </cell>
        </row>
        <row r="335">
          <cell r="N335">
            <v>991</v>
          </cell>
          <cell r="O335" t="str">
            <v>DM DIST GARAGE</v>
          </cell>
          <cell r="Q335" t="str">
            <v>B00</v>
          </cell>
          <cell r="R335">
            <v>100</v>
          </cell>
          <cell r="S335" t="str">
            <v>NONE</v>
          </cell>
        </row>
        <row r="336">
          <cell r="N336">
            <v>999</v>
          </cell>
          <cell r="O336" t="str">
            <v>TRANSP OFFSET</v>
          </cell>
          <cell r="Q336" t="str">
            <v>B00</v>
          </cell>
          <cell r="R336">
            <v>100</v>
          </cell>
          <cell r="S336" t="str">
            <v>NONE</v>
          </cell>
        </row>
        <row r="337">
          <cell r="N337" t="str">
            <v>AGT</v>
          </cell>
          <cell r="O337" t="str">
            <v>ALASKA GAS TRANS CO</v>
          </cell>
          <cell r="P337" t="str">
            <v>Closed</v>
          </cell>
          <cell r="Q337" t="str">
            <v>AGT</v>
          </cell>
          <cell r="R337">
            <v>100</v>
          </cell>
          <cell r="S337" t="str">
            <v>VACANT</v>
          </cell>
        </row>
        <row r="338">
          <cell r="N338" t="str">
            <v>A01</v>
          </cell>
          <cell r="O338" t="str">
            <v>ELECTRIC AC</v>
          </cell>
          <cell r="P338" t="str">
            <v>Closed</v>
          </cell>
          <cell r="Q338" t="str">
            <v>A01</v>
          </cell>
          <cell r="R338">
            <v>100</v>
          </cell>
          <cell r="S338" t="str">
            <v>VACANT</v>
          </cell>
        </row>
        <row r="339">
          <cell r="N339" t="str">
            <v>A02</v>
          </cell>
          <cell r="O339" t="str">
            <v>E-DISTRIBUTION AC</v>
          </cell>
          <cell r="P339" t="str">
            <v>Closed</v>
          </cell>
          <cell r="Q339" t="str">
            <v>A02</v>
          </cell>
          <cell r="R339">
            <v>100</v>
          </cell>
          <cell r="S339" t="str">
            <v>VACANT</v>
          </cell>
        </row>
        <row r="340">
          <cell r="N340" t="str">
            <v>A03</v>
          </cell>
          <cell r="O340" t="str">
            <v>E-SC DIST AC</v>
          </cell>
          <cell r="P340" t="str">
            <v>Closed</v>
          </cell>
          <cell r="Q340" t="str">
            <v>A03</v>
          </cell>
          <cell r="R340">
            <v>100</v>
          </cell>
          <cell r="S340" t="str">
            <v>VACANT</v>
          </cell>
        </row>
        <row r="341">
          <cell r="N341" t="str">
            <v>A04</v>
          </cell>
          <cell r="O341" t="str">
            <v>E-DM DIST AC</v>
          </cell>
          <cell r="P341" t="str">
            <v>Closed</v>
          </cell>
          <cell r="Q341" t="str">
            <v>A04</v>
          </cell>
          <cell r="R341">
            <v>200</v>
          </cell>
          <cell r="S341" t="str">
            <v>VACANT</v>
          </cell>
        </row>
        <row r="342">
          <cell r="N342" t="str">
            <v>A05</v>
          </cell>
          <cell r="O342" t="str">
            <v>E-WT DIST AC</v>
          </cell>
          <cell r="P342" t="str">
            <v>Closed</v>
          </cell>
          <cell r="Q342" t="str">
            <v>A05</v>
          </cell>
          <cell r="R342">
            <v>200</v>
          </cell>
          <cell r="S342" t="str">
            <v>VACANT</v>
          </cell>
        </row>
        <row r="343">
          <cell r="N343" t="str">
            <v>A06</v>
          </cell>
          <cell r="O343" t="str">
            <v>E-QC DIST AC</v>
          </cell>
          <cell r="P343" t="str">
            <v>Closed</v>
          </cell>
          <cell r="Q343" t="str">
            <v>A06</v>
          </cell>
          <cell r="R343">
            <v>100</v>
          </cell>
          <cell r="S343" t="str">
            <v>VACANT</v>
          </cell>
        </row>
        <row r="344">
          <cell r="N344" t="str">
            <v>A15</v>
          </cell>
          <cell r="O344" t="str">
            <v>E-G &amp; T AC</v>
          </cell>
          <cell r="P344" t="str">
            <v>Closed</v>
          </cell>
          <cell r="Q344" t="str">
            <v>A15</v>
          </cell>
          <cell r="R344">
            <v>100</v>
          </cell>
          <cell r="S344" t="str">
            <v>VACANT</v>
          </cell>
        </row>
        <row r="345">
          <cell r="N345" t="str">
            <v>A20</v>
          </cell>
          <cell r="O345" t="str">
            <v>GAS AC</v>
          </cell>
          <cell r="P345" t="str">
            <v>Closed</v>
          </cell>
          <cell r="Q345" t="str">
            <v>A20</v>
          </cell>
          <cell r="R345">
            <v>100</v>
          </cell>
          <cell r="S345" t="str">
            <v>VACANT</v>
          </cell>
        </row>
        <row r="346">
          <cell r="N346" t="str">
            <v>A21</v>
          </cell>
          <cell r="O346" t="str">
            <v>G-SL DIST AC</v>
          </cell>
          <cell r="P346" t="str">
            <v>Closed</v>
          </cell>
          <cell r="Q346" t="str">
            <v>A21</v>
          </cell>
          <cell r="R346">
            <v>100</v>
          </cell>
          <cell r="S346" t="str">
            <v>VACANT</v>
          </cell>
        </row>
        <row r="347">
          <cell r="N347" t="str">
            <v>A30</v>
          </cell>
          <cell r="O347" t="str">
            <v>APPLIANCE SERVICE AC</v>
          </cell>
          <cell r="P347" t="str">
            <v>Closed</v>
          </cell>
          <cell r="Q347" t="str">
            <v>A30</v>
          </cell>
          <cell r="R347">
            <v>100</v>
          </cell>
          <cell r="S347" t="str">
            <v>VACANT</v>
          </cell>
        </row>
        <row r="348">
          <cell r="N348" t="str">
            <v>A34</v>
          </cell>
          <cell r="O348" t="str">
            <v>REG ELEC MKT/SALES</v>
          </cell>
          <cell r="P348" t="str">
            <v>Closed</v>
          </cell>
          <cell r="Q348" t="str">
            <v>A34</v>
          </cell>
          <cell r="R348">
            <v>100</v>
          </cell>
          <cell r="S348" t="str">
            <v>NELSON, RF</v>
          </cell>
        </row>
        <row r="349">
          <cell r="N349" t="str">
            <v>A40</v>
          </cell>
          <cell r="O349" t="str">
            <v>RETAIL COMPANY AC</v>
          </cell>
          <cell r="P349" t="str">
            <v>Closed</v>
          </cell>
          <cell r="Q349" t="str">
            <v>A40</v>
          </cell>
          <cell r="R349">
            <v>100</v>
          </cell>
          <cell r="S349" t="str">
            <v>VACANT</v>
          </cell>
        </row>
        <row r="350">
          <cell r="N350" t="str">
            <v>A42</v>
          </cell>
          <cell r="O350" t="str">
            <v>ELEC MARKETING AC</v>
          </cell>
          <cell r="P350" t="str">
            <v>Closed</v>
          </cell>
          <cell r="Q350" t="str">
            <v>A42</v>
          </cell>
          <cell r="R350">
            <v>100</v>
          </cell>
          <cell r="S350" t="str">
            <v>VACANT</v>
          </cell>
        </row>
        <row r="351">
          <cell r="N351" t="str">
            <v>A43</v>
          </cell>
          <cell r="O351" t="str">
            <v>GAS MARKETING AC</v>
          </cell>
          <cell r="P351" t="str">
            <v>Closed</v>
          </cell>
          <cell r="Q351" t="str">
            <v>A43</v>
          </cell>
          <cell r="R351">
            <v>100</v>
          </cell>
          <cell r="S351" t="str">
            <v>VACANT</v>
          </cell>
        </row>
        <row r="352">
          <cell r="N352" t="str">
            <v>A70</v>
          </cell>
          <cell r="O352" t="str">
            <v>ALC SIOUXLAND ELEC</v>
          </cell>
          <cell r="P352" t="str">
            <v>Closed</v>
          </cell>
          <cell r="Q352" t="str">
            <v>A70</v>
          </cell>
          <cell r="R352">
            <v>200</v>
          </cell>
          <cell r="S352" t="str">
            <v>VACANT</v>
          </cell>
        </row>
        <row r="353">
          <cell r="N353" t="str">
            <v>A71</v>
          </cell>
          <cell r="O353" t="str">
            <v>ALC SIOUX CITY ELEC</v>
          </cell>
          <cell r="P353" t="str">
            <v>Closed</v>
          </cell>
          <cell r="Q353" t="str">
            <v>A71</v>
          </cell>
          <cell r="R353">
            <v>200</v>
          </cell>
          <cell r="S353" t="str">
            <v>VACANT</v>
          </cell>
        </row>
        <row r="354">
          <cell r="N354" t="str">
            <v>A72</v>
          </cell>
          <cell r="O354" t="str">
            <v>ALC DES MOINES ELEC</v>
          </cell>
          <cell r="P354" t="str">
            <v>Closed</v>
          </cell>
          <cell r="Q354" t="str">
            <v>A72</v>
          </cell>
          <cell r="R354">
            <v>200</v>
          </cell>
          <cell r="S354" t="str">
            <v>VACANT</v>
          </cell>
        </row>
        <row r="355">
          <cell r="N355" t="str">
            <v>A73</v>
          </cell>
          <cell r="O355" t="str">
            <v>ALC CEDAR VALLEY ELE</v>
          </cell>
          <cell r="P355" t="str">
            <v>Closed</v>
          </cell>
          <cell r="Q355" t="str">
            <v>A73</v>
          </cell>
          <cell r="R355">
            <v>200</v>
          </cell>
          <cell r="S355" t="str">
            <v>VACANT</v>
          </cell>
        </row>
        <row r="356">
          <cell r="N356" t="str">
            <v>A74</v>
          </cell>
          <cell r="O356" t="str">
            <v>ALC QUAD CITIES ELEC</v>
          </cell>
          <cell r="P356" t="str">
            <v>Closed</v>
          </cell>
          <cell r="Q356" t="str">
            <v>A74</v>
          </cell>
          <cell r="R356">
            <v>300</v>
          </cell>
          <cell r="S356" t="str">
            <v>VACANT</v>
          </cell>
        </row>
        <row r="357">
          <cell r="N357" t="str">
            <v>A75</v>
          </cell>
          <cell r="O357" t="str">
            <v>ALC SIOUXLAND GAS</v>
          </cell>
          <cell r="P357" t="str">
            <v>Closed</v>
          </cell>
          <cell r="Q357" t="str">
            <v>A75</v>
          </cell>
          <cell r="R357">
            <v>400</v>
          </cell>
          <cell r="S357" t="str">
            <v>VACANT</v>
          </cell>
        </row>
        <row r="358">
          <cell r="N358" t="str">
            <v>A76</v>
          </cell>
          <cell r="O358" t="str">
            <v>ALC SIOUX CITY GAS</v>
          </cell>
          <cell r="P358" t="str">
            <v>Closed</v>
          </cell>
          <cell r="Q358" t="str">
            <v>A76</v>
          </cell>
          <cell r="R358">
            <v>200</v>
          </cell>
          <cell r="S358" t="str">
            <v>VACANT</v>
          </cell>
        </row>
        <row r="359">
          <cell r="N359" t="str">
            <v>A77</v>
          </cell>
          <cell r="O359" t="str">
            <v>ALC DES MOINES GAS</v>
          </cell>
          <cell r="P359" t="str">
            <v>Closed</v>
          </cell>
          <cell r="Q359" t="str">
            <v>A77</v>
          </cell>
          <cell r="R359">
            <v>200</v>
          </cell>
          <cell r="S359" t="str">
            <v>VACANT</v>
          </cell>
        </row>
        <row r="360">
          <cell r="N360" t="str">
            <v>A78</v>
          </cell>
          <cell r="O360" t="str">
            <v>ALC CEDAR VALLEY GAS</v>
          </cell>
          <cell r="P360" t="str">
            <v>Closed</v>
          </cell>
          <cell r="Q360" t="str">
            <v>A78</v>
          </cell>
          <cell r="R360">
            <v>200</v>
          </cell>
          <cell r="S360" t="str">
            <v>VACANT</v>
          </cell>
        </row>
        <row r="361">
          <cell r="N361" t="str">
            <v>A79</v>
          </cell>
          <cell r="O361" t="str">
            <v>ALC QUAD CITIES GAS</v>
          </cell>
          <cell r="P361" t="str">
            <v>Closed</v>
          </cell>
          <cell r="Q361" t="str">
            <v>A79</v>
          </cell>
          <cell r="R361">
            <v>200</v>
          </cell>
          <cell r="S361" t="str">
            <v>VACANT</v>
          </cell>
        </row>
        <row r="362">
          <cell r="N362" t="str">
            <v>A91</v>
          </cell>
          <cell r="O362" t="str">
            <v>ALC NU CORP SVCS</v>
          </cell>
          <cell r="P362" t="str">
            <v>Closed</v>
          </cell>
          <cell r="Q362" t="str">
            <v>A91</v>
          </cell>
          <cell r="R362">
            <v>200</v>
          </cell>
          <cell r="S362" t="str">
            <v>VACANT</v>
          </cell>
        </row>
        <row r="363">
          <cell r="N363" t="str">
            <v>A92</v>
          </cell>
          <cell r="O363" t="str">
            <v>ALC ELEC CORP SVCS</v>
          </cell>
          <cell r="P363" t="str">
            <v>Closed</v>
          </cell>
          <cell r="Q363" t="str">
            <v>A92</v>
          </cell>
          <cell r="R363">
            <v>200</v>
          </cell>
          <cell r="S363" t="str">
            <v>VACANT</v>
          </cell>
        </row>
        <row r="364">
          <cell r="N364" t="str">
            <v>A93</v>
          </cell>
          <cell r="O364" t="str">
            <v>ALC GAS CORP SVCS</v>
          </cell>
          <cell r="P364" t="str">
            <v>Closed</v>
          </cell>
          <cell r="Q364" t="str">
            <v>A93</v>
          </cell>
          <cell r="R364">
            <v>200</v>
          </cell>
          <cell r="S364" t="str">
            <v>VACANT</v>
          </cell>
        </row>
        <row r="365">
          <cell r="N365" t="str">
            <v>A94</v>
          </cell>
          <cell r="O365" t="str">
            <v>ALC QUAD CITIES DIST</v>
          </cell>
          <cell r="P365" t="str">
            <v>Closed</v>
          </cell>
          <cell r="Q365" t="str">
            <v>A94</v>
          </cell>
          <cell r="R365">
            <v>300</v>
          </cell>
          <cell r="S365" t="str">
            <v>VACANT</v>
          </cell>
        </row>
        <row r="366">
          <cell r="N366" t="str">
            <v>B01</v>
          </cell>
          <cell r="O366" t="str">
            <v>ELECTRIC BC</v>
          </cell>
          <cell r="P366" t="str">
            <v>Closed</v>
          </cell>
          <cell r="Q366" t="str">
            <v>B01</v>
          </cell>
          <cell r="R366">
            <v>100</v>
          </cell>
          <cell r="S366" t="str">
            <v>VACANT</v>
          </cell>
        </row>
        <row r="367">
          <cell r="N367" t="str">
            <v>B02</v>
          </cell>
          <cell r="O367" t="str">
            <v>E-DISTRIBUTION BC</v>
          </cell>
          <cell r="P367" t="str">
            <v>Closed</v>
          </cell>
          <cell r="Q367" t="str">
            <v>B02</v>
          </cell>
          <cell r="R367">
            <v>100</v>
          </cell>
          <cell r="S367" t="str">
            <v>VACANT</v>
          </cell>
        </row>
        <row r="368">
          <cell r="N368" t="str">
            <v>B03</v>
          </cell>
          <cell r="O368" t="str">
            <v>E-SC DIST BC</v>
          </cell>
          <cell r="P368" t="str">
            <v>Closed</v>
          </cell>
          <cell r="Q368" t="str">
            <v>B03</v>
          </cell>
          <cell r="R368">
            <v>200</v>
          </cell>
          <cell r="S368" t="str">
            <v>VACANT</v>
          </cell>
        </row>
        <row r="369">
          <cell r="N369" t="str">
            <v>B04</v>
          </cell>
          <cell r="O369" t="str">
            <v>E-DM DIST BC</v>
          </cell>
          <cell r="P369" t="str">
            <v>Closed</v>
          </cell>
          <cell r="Q369" t="str">
            <v>B04</v>
          </cell>
          <cell r="R369">
            <v>200</v>
          </cell>
          <cell r="S369" t="str">
            <v>VACANT</v>
          </cell>
        </row>
        <row r="370">
          <cell r="N370" t="str">
            <v>B05</v>
          </cell>
          <cell r="O370" t="str">
            <v>E-WT DIST BC</v>
          </cell>
          <cell r="P370" t="str">
            <v>Closed</v>
          </cell>
          <cell r="Q370" t="str">
            <v>B05</v>
          </cell>
          <cell r="R370">
            <v>200</v>
          </cell>
          <cell r="S370" t="str">
            <v>VACANT</v>
          </cell>
        </row>
        <row r="371">
          <cell r="N371" t="str">
            <v>B06</v>
          </cell>
          <cell r="O371" t="str">
            <v>E-QC DIST BC</v>
          </cell>
          <cell r="P371" t="str">
            <v>Closed</v>
          </cell>
          <cell r="Q371" t="str">
            <v>B06</v>
          </cell>
          <cell r="R371">
            <v>100</v>
          </cell>
          <cell r="S371" t="str">
            <v>VACANT</v>
          </cell>
        </row>
        <row r="372">
          <cell r="N372" t="str">
            <v>B15</v>
          </cell>
          <cell r="O372" t="str">
            <v>E-G &amp; T BC</v>
          </cell>
          <cell r="P372" t="str">
            <v>Closed</v>
          </cell>
          <cell r="Q372" t="str">
            <v>B15</v>
          </cell>
          <cell r="R372">
            <v>100</v>
          </cell>
          <cell r="S372" t="str">
            <v>VACANT</v>
          </cell>
        </row>
        <row r="373">
          <cell r="N373" t="str">
            <v>B19</v>
          </cell>
          <cell r="O373" t="str">
            <v>E-UNBILLED REV BC</v>
          </cell>
          <cell r="P373" t="str">
            <v>Closed</v>
          </cell>
          <cell r="Q373" t="str">
            <v>B19</v>
          </cell>
          <cell r="R373">
            <v>100</v>
          </cell>
          <cell r="S373" t="str">
            <v>VACANT</v>
          </cell>
        </row>
        <row r="374">
          <cell r="N374" t="str">
            <v>B20</v>
          </cell>
          <cell r="O374" t="str">
            <v>GAS BC</v>
          </cell>
          <cell r="P374" t="str">
            <v>Closed</v>
          </cell>
          <cell r="Q374" t="str">
            <v>B20</v>
          </cell>
          <cell r="R374">
            <v>100</v>
          </cell>
          <cell r="S374" t="str">
            <v>VACANT</v>
          </cell>
        </row>
        <row r="375">
          <cell r="N375" t="str">
            <v>B21</v>
          </cell>
          <cell r="O375" t="str">
            <v>G-SL DIST BC</v>
          </cell>
          <cell r="P375" t="str">
            <v>Closed</v>
          </cell>
          <cell r="Q375" t="str">
            <v>B21</v>
          </cell>
          <cell r="R375">
            <v>100</v>
          </cell>
          <cell r="S375" t="str">
            <v>VACANT</v>
          </cell>
        </row>
        <row r="376">
          <cell r="N376" t="str">
            <v>B22</v>
          </cell>
          <cell r="O376" t="str">
            <v>G-LH DIST BC</v>
          </cell>
          <cell r="P376" t="str">
            <v>Closed</v>
          </cell>
          <cell r="Q376" t="str">
            <v>B22</v>
          </cell>
          <cell r="R376">
            <v>200</v>
          </cell>
          <cell r="S376" t="str">
            <v>VACANT</v>
          </cell>
        </row>
        <row r="377">
          <cell r="N377" t="str">
            <v>B23</v>
          </cell>
          <cell r="O377" t="str">
            <v>G-CV DIST BC</v>
          </cell>
          <cell r="P377" t="str">
            <v>Closed</v>
          </cell>
          <cell r="Q377" t="str">
            <v>B23</v>
          </cell>
          <cell r="R377">
            <v>200</v>
          </cell>
          <cell r="S377" t="str">
            <v>VACANT</v>
          </cell>
        </row>
        <row r="378">
          <cell r="N378" t="str">
            <v>B24</v>
          </cell>
          <cell r="O378" t="str">
            <v>G-MV DIST BC</v>
          </cell>
          <cell r="P378" t="str">
            <v>Closed</v>
          </cell>
          <cell r="Q378" t="str">
            <v>B24</v>
          </cell>
          <cell r="R378">
            <v>100</v>
          </cell>
          <cell r="S378" t="str">
            <v>VACANT</v>
          </cell>
        </row>
        <row r="379">
          <cell r="N379" t="str">
            <v>B29</v>
          </cell>
          <cell r="O379" t="str">
            <v>G-UNBILLED REV BC</v>
          </cell>
          <cell r="P379" t="str">
            <v>Closed</v>
          </cell>
          <cell r="Q379" t="str">
            <v>B29</v>
          </cell>
          <cell r="R379">
            <v>100</v>
          </cell>
          <cell r="S379" t="str">
            <v>VACANT</v>
          </cell>
        </row>
        <row r="380">
          <cell r="N380" t="str">
            <v>B30</v>
          </cell>
          <cell r="O380" t="str">
            <v>APPLIANCE SERVICE BC</v>
          </cell>
          <cell r="P380" t="str">
            <v>Closed</v>
          </cell>
          <cell r="Q380" t="str">
            <v>B30</v>
          </cell>
          <cell r="R380">
            <v>100</v>
          </cell>
          <cell r="S380" t="str">
            <v>VACANT</v>
          </cell>
        </row>
        <row r="381">
          <cell r="N381" t="str">
            <v>B34</v>
          </cell>
          <cell r="O381" t="str">
            <v>REG ELEC MKT/SALES</v>
          </cell>
          <cell r="P381" t="str">
            <v>Closed</v>
          </cell>
          <cell r="Q381" t="str">
            <v>B34</v>
          </cell>
          <cell r="R381">
            <v>100</v>
          </cell>
          <cell r="S381" t="str">
            <v>KELLEHER, JP</v>
          </cell>
        </row>
        <row r="382">
          <cell r="N382" t="str">
            <v>B40</v>
          </cell>
          <cell r="O382" t="str">
            <v>RETAIL COMPANY BC</v>
          </cell>
          <cell r="P382" t="str">
            <v>Closed</v>
          </cell>
          <cell r="Q382" t="str">
            <v>B40</v>
          </cell>
          <cell r="R382">
            <v>100</v>
          </cell>
          <cell r="S382" t="str">
            <v>VACANT</v>
          </cell>
        </row>
        <row r="383">
          <cell r="N383" t="str">
            <v>B41</v>
          </cell>
          <cell r="O383" t="str">
            <v>COMMON MARKETING BC</v>
          </cell>
          <cell r="P383" t="str">
            <v>Closed</v>
          </cell>
          <cell r="Q383" t="str">
            <v>B41</v>
          </cell>
          <cell r="R383">
            <v>100</v>
          </cell>
          <cell r="S383" t="str">
            <v>VACANT</v>
          </cell>
        </row>
        <row r="384">
          <cell r="N384" t="str">
            <v>B42</v>
          </cell>
          <cell r="O384" t="str">
            <v>ELEC MARKETING BC</v>
          </cell>
          <cell r="P384" t="str">
            <v>Closed</v>
          </cell>
          <cell r="Q384" t="str">
            <v>B42</v>
          </cell>
          <cell r="R384">
            <v>100</v>
          </cell>
          <cell r="S384" t="str">
            <v>VACANT</v>
          </cell>
        </row>
        <row r="385">
          <cell r="N385" t="str">
            <v>B43</v>
          </cell>
          <cell r="O385" t="str">
            <v>GAS MARKETING BC</v>
          </cell>
          <cell r="P385" t="str">
            <v>Closed</v>
          </cell>
          <cell r="Q385" t="str">
            <v>B43</v>
          </cell>
          <cell r="R385">
            <v>100</v>
          </cell>
          <cell r="S385" t="str">
            <v>VACANT</v>
          </cell>
        </row>
        <row r="386">
          <cell r="N386" t="str">
            <v>B90</v>
          </cell>
          <cell r="O386" t="str">
            <v>CORPORATE SVCS</v>
          </cell>
          <cell r="P386" t="str">
            <v>Closed</v>
          </cell>
          <cell r="Q386" t="str">
            <v>B90</v>
          </cell>
          <cell r="R386">
            <v>100</v>
          </cell>
          <cell r="S386" t="str">
            <v>NELSON, RF</v>
          </cell>
        </row>
        <row r="387">
          <cell r="N387" t="str">
            <v>B91</v>
          </cell>
          <cell r="O387" t="str">
            <v>NU CORP SVCS</v>
          </cell>
          <cell r="P387" t="str">
            <v>Closed</v>
          </cell>
          <cell r="Q387" t="str">
            <v>B91</v>
          </cell>
          <cell r="R387">
            <v>100</v>
          </cell>
          <cell r="S387" t="str">
            <v>VACANT</v>
          </cell>
        </row>
        <row r="388">
          <cell r="N388" t="str">
            <v>B92</v>
          </cell>
          <cell r="O388" t="str">
            <v>ELEC CORP SVCS</v>
          </cell>
          <cell r="P388" t="str">
            <v>Closed</v>
          </cell>
          <cell r="Q388" t="str">
            <v>B92</v>
          </cell>
          <cell r="R388">
            <v>200</v>
          </cell>
          <cell r="S388" t="str">
            <v>VACANT</v>
          </cell>
        </row>
        <row r="389">
          <cell r="N389" t="str">
            <v>B93</v>
          </cell>
          <cell r="O389" t="str">
            <v>GAS CORP SVCS</v>
          </cell>
          <cell r="P389" t="str">
            <v>Closed</v>
          </cell>
          <cell r="Q389" t="str">
            <v>B93</v>
          </cell>
          <cell r="R389">
            <v>200</v>
          </cell>
          <cell r="S389" t="str">
            <v>VACANT</v>
          </cell>
        </row>
        <row r="390">
          <cell r="N390" t="str">
            <v>IGC</v>
          </cell>
          <cell r="O390" t="str">
            <v>IGC (ROOSEVELT)</v>
          </cell>
          <cell r="P390" t="str">
            <v>Closed</v>
          </cell>
          <cell r="Q390" t="str">
            <v>IGC</v>
          </cell>
          <cell r="R390">
            <v>100</v>
          </cell>
          <cell r="S390" t="str">
            <v>VACANT</v>
          </cell>
        </row>
        <row r="391">
          <cell r="N391" t="str">
            <v>MH0</v>
          </cell>
          <cell r="O391" t="str">
            <v>SERVCO</v>
          </cell>
          <cell r="P391" t="str">
            <v>Closed</v>
          </cell>
          <cell r="Q391" t="str">
            <v>MH0</v>
          </cell>
          <cell r="R391">
            <v>100</v>
          </cell>
          <cell r="S391" t="str">
            <v>VACANT</v>
          </cell>
        </row>
        <row r="392">
          <cell r="N392" t="str">
            <v>MH5</v>
          </cell>
          <cell r="O392" t="str">
            <v>INDONESIA</v>
          </cell>
          <cell r="P392" t="str">
            <v>Closed</v>
          </cell>
          <cell r="Q392" t="str">
            <v>MH5</v>
          </cell>
          <cell r="R392">
            <v>100</v>
          </cell>
          <cell r="S392" t="str">
            <v>VACANT</v>
          </cell>
        </row>
        <row r="393">
          <cell r="N393" t="str">
            <v>MH6</v>
          </cell>
          <cell r="O393" t="str">
            <v>NORCON</v>
          </cell>
          <cell r="P393" t="str">
            <v>Closed</v>
          </cell>
          <cell r="Q393" t="str">
            <v>MH6</v>
          </cell>
          <cell r="R393">
            <v>100</v>
          </cell>
          <cell r="S393" t="str">
            <v>VACANT</v>
          </cell>
        </row>
        <row r="394">
          <cell r="N394" t="str">
            <v>P01</v>
          </cell>
          <cell r="O394" t="str">
            <v>CEM</v>
          </cell>
          <cell r="P394" t="str">
            <v>Closed</v>
          </cell>
          <cell r="Q394" t="str">
            <v>P01</v>
          </cell>
          <cell r="R394">
            <v>100</v>
          </cell>
          <cell r="S394" t="str">
            <v>YOCUM, MC</v>
          </cell>
        </row>
        <row r="395">
          <cell r="N395" t="str">
            <v>P15</v>
          </cell>
          <cell r="O395" t="str">
            <v>NONREG GAS WHOLESALE</v>
          </cell>
          <cell r="P395" t="str">
            <v>Closed</v>
          </cell>
          <cell r="Q395" t="str">
            <v>P15</v>
          </cell>
          <cell r="R395">
            <v>100</v>
          </cell>
          <cell r="S395" t="str">
            <v>KELLEHER, JP</v>
          </cell>
        </row>
        <row r="396">
          <cell r="N396" t="str">
            <v>P21</v>
          </cell>
          <cell r="O396" t="str">
            <v>COMM/INDUST SERVICES</v>
          </cell>
          <cell r="P396" t="str">
            <v>Closed</v>
          </cell>
          <cell r="Q396" t="str">
            <v>P21</v>
          </cell>
          <cell r="R396">
            <v>100</v>
          </cell>
          <cell r="S396" t="str">
            <v>VACANT</v>
          </cell>
        </row>
        <row r="397">
          <cell r="N397" t="str">
            <v>P22</v>
          </cell>
          <cell r="O397" t="str">
            <v>SERVICE-MUNICIPALS</v>
          </cell>
          <cell r="P397" t="str">
            <v>Closed</v>
          </cell>
          <cell r="Q397" t="str">
            <v>P22</v>
          </cell>
          <cell r="R397">
            <v>100</v>
          </cell>
          <cell r="S397" t="str">
            <v>VACANT</v>
          </cell>
        </row>
        <row r="398">
          <cell r="N398" t="str">
            <v>P23</v>
          </cell>
          <cell r="O398" t="str">
            <v>SERVICE FOR RECS</v>
          </cell>
          <cell r="P398" t="str">
            <v>Closed</v>
          </cell>
          <cell r="Q398" t="str">
            <v>P23</v>
          </cell>
          <cell r="R398">
            <v>100</v>
          </cell>
          <cell r="S398" t="str">
            <v>VACANT</v>
          </cell>
        </row>
        <row r="399">
          <cell r="N399" t="str">
            <v>P24</v>
          </cell>
          <cell r="O399" t="str">
            <v>RETAIL FORESTRY SVC</v>
          </cell>
          <cell r="P399" t="str">
            <v>Closed</v>
          </cell>
          <cell r="Q399" t="str">
            <v>P24</v>
          </cell>
          <cell r="R399">
            <v>100</v>
          </cell>
          <cell r="S399" t="str">
            <v>VACANT</v>
          </cell>
        </row>
        <row r="400">
          <cell r="N400" t="str">
            <v>P26</v>
          </cell>
          <cell r="O400" t="str">
            <v>DIRECTNL BORING SVC</v>
          </cell>
          <cell r="P400" t="str">
            <v>Closed</v>
          </cell>
          <cell r="Q400" t="str">
            <v>P26</v>
          </cell>
          <cell r="R400">
            <v>100</v>
          </cell>
          <cell r="S400" t="str">
            <v>VACANT</v>
          </cell>
        </row>
        <row r="401">
          <cell r="N401" t="str">
            <v>P28</v>
          </cell>
          <cell r="O401" t="str">
            <v>SVC FOR GENERATION</v>
          </cell>
          <cell r="P401" t="str">
            <v>Closed</v>
          </cell>
          <cell r="Q401" t="str">
            <v>P28</v>
          </cell>
          <cell r="R401">
            <v>100</v>
          </cell>
          <cell r="S401" t="str">
            <v>VACANT</v>
          </cell>
        </row>
        <row r="402">
          <cell r="N402" t="str">
            <v>P29</v>
          </cell>
          <cell r="O402" t="str">
            <v>MTR SRVC PROVIDER</v>
          </cell>
          <cell r="P402" t="str">
            <v>Closed</v>
          </cell>
          <cell r="Q402" t="str">
            <v>P29</v>
          </cell>
          <cell r="R402">
            <v>100</v>
          </cell>
          <cell r="S402" t="str">
            <v>VACANT</v>
          </cell>
        </row>
        <row r="403">
          <cell r="N403" t="str">
            <v>P30</v>
          </cell>
          <cell r="O403" t="str">
            <v>SVC ON CUST FAC-ELEC</v>
          </cell>
          <cell r="P403" t="str">
            <v>Closed</v>
          </cell>
          <cell r="Q403" t="str">
            <v>P30</v>
          </cell>
          <cell r="R403">
            <v>100</v>
          </cell>
          <cell r="S403" t="str">
            <v>VACANT</v>
          </cell>
        </row>
        <row r="404">
          <cell r="N404" t="str">
            <v>P31</v>
          </cell>
          <cell r="O404" t="str">
            <v>IND SVC BEYOND METER</v>
          </cell>
          <cell r="P404" t="str">
            <v>Closed</v>
          </cell>
          <cell r="Q404" t="str">
            <v>P31</v>
          </cell>
          <cell r="R404">
            <v>100</v>
          </cell>
          <cell r="S404" t="str">
            <v>VACANT</v>
          </cell>
        </row>
        <row r="405">
          <cell r="N405" t="str">
            <v>P32</v>
          </cell>
          <cell r="O405" t="str">
            <v>SVC FOR MUNIS &amp; RECS</v>
          </cell>
          <cell r="P405" t="str">
            <v>Closed</v>
          </cell>
          <cell r="Q405" t="str">
            <v>P32</v>
          </cell>
          <cell r="R405">
            <v>100</v>
          </cell>
          <cell r="S405" t="str">
            <v>VACANT</v>
          </cell>
        </row>
        <row r="406">
          <cell r="N406" t="str">
            <v>P34</v>
          </cell>
          <cell r="O406" t="str">
            <v>FORESTRY SERVICES</v>
          </cell>
          <cell r="P406" t="str">
            <v>Closed</v>
          </cell>
          <cell r="Q406" t="str">
            <v>P34</v>
          </cell>
          <cell r="R406">
            <v>100</v>
          </cell>
          <cell r="S406" t="str">
            <v>VACANT</v>
          </cell>
        </row>
        <row r="407">
          <cell r="N407" t="str">
            <v>P35</v>
          </cell>
          <cell r="O407" t="str">
            <v>SVC ON CUST FAC GAS</v>
          </cell>
          <cell r="P407" t="str">
            <v>Closed</v>
          </cell>
          <cell r="Q407" t="str">
            <v>P35</v>
          </cell>
          <cell r="R407">
            <v>100</v>
          </cell>
          <cell r="S407" t="str">
            <v>VACANT</v>
          </cell>
        </row>
        <row r="408">
          <cell r="N408" t="str">
            <v>P37</v>
          </cell>
          <cell r="O408" t="str">
            <v>SVC FOR TELECOMMNTNS</v>
          </cell>
          <cell r="P408" t="str">
            <v>Closed</v>
          </cell>
          <cell r="Q408" t="str">
            <v>P37</v>
          </cell>
          <cell r="R408">
            <v>100</v>
          </cell>
          <cell r="S408" t="str">
            <v>VACANT</v>
          </cell>
        </row>
        <row r="409">
          <cell r="N409" t="str">
            <v>P38</v>
          </cell>
          <cell r="O409" t="str">
            <v>SVC FOR GENERATION</v>
          </cell>
          <cell r="P409" t="str">
            <v>Closed</v>
          </cell>
          <cell r="Q409" t="str">
            <v>P38</v>
          </cell>
          <cell r="R409">
            <v>100</v>
          </cell>
          <cell r="S409" t="str">
            <v>VACANT</v>
          </cell>
        </row>
        <row r="410">
          <cell r="N410" t="str">
            <v>P39</v>
          </cell>
          <cell r="O410" t="str">
            <v>ED SERVICES</v>
          </cell>
          <cell r="P410" t="str">
            <v>Closed</v>
          </cell>
          <cell r="Q410" t="str">
            <v>P39</v>
          </cell>
          <cell r="R410">
            <v>100</v>
          </cell>
          <cell r="S410" t="str">
            <v>VACANT</v>
          </cell>
        </row>
        <row r="411">
          <cell r="N411" t="str">
            <v>P41</v>
          </cell>
          <cell r="O411" t="str">
            <v>PORTABLE GENERATION</v>
          </cell>
          <cell r="P411" t="str">
            <v>Closed</v>
          </cell>
          <cell r="Q411" t="str">
            <v>P41</v>
          </cell>
          <cell r="R411">
            <v>100</v>
          </cell>
          <cell r="S411" t="str">
            <v>YOCUM, MC</v>
          </cell>
        </row>
        <row r="412">
          <cell r="N412" t="str">
            <v>P42</v>
          </cell>
          <cell r="O412" t="str">
            <v>UBC TMS</v>
          </cell>
          <cell r="P412" t="str">
            <v>Closed</v>
          </cell>
          <cell r="Q412" t="str">
            <v>P42</v>
          </cell>
          <cell r="R412">
            <v>100</v>
          </cell>
          <cell r="S412" t="str">
            <v>YOCUM, MC</v>
          </cell>
        </row>
        <row r="413">
          <cell r="N413" t="str">
            <v>P43</v>
          </cell>
          <cell r="O413" t="str">
            <v>STANDBY POWER POOL</v>
          </cell>
          <cell r="P413" t="str">
            <v>Closed</v>
          </cell>
          <cell r="Q413" t="str">
            <v>P43</v>
          </cell>
          <cell r="R413">
            <v>100</v>
          </cell>
          <cell r="S413" t="str">
            <v>YOCUM, MC</v>
          </cell>
        </row>
        <row r="414">
          <cell r="N414" t="str">
            <v>P53</v>
          </cell>
          <cell r="O414" t="str">
            <v>REPAIR/REMODELING</v>
          </cell>
          <cell r="P414" t="str">
            <v>Closed</v>
          </cell>
          <cell r="Q414" t="str">
            <v>P53</v>
          </cell>
          <cell r="R414">
            <v>100</v>
          </cell>
          <cell r="S414" t="str">
            <v>VACANT</v>
          </cell>
        </row>
        <row r="415">
          <cell r="N415" t="str">
            <v>P54</v>
          </cell>
          <cell r="O415" t="str">
            <v>ENERGY EFF FINANCING</v>
          </cell>
          <cell r="P415" t="str">
            <v>Closed</v>
          </cell>
          <cell r="Q415" t="str">
            <v>P54</v>
          </cell>
          <cell r="R415">
            <v>100</v>
          </cell>
          <cell r="S415" t="str">
            <v>VACANT</v>
          </cell>
        </row>
        <row r="416">
          <cell r="N416" t="str">
            <v>P55</v>
          </cell>
          <cell r="O416" t="str">
            <v>INTERIOR LIGHTING</v>
          </cell>
          <cell r="P416" t="str">
            <v>Closed</v>
          </cell>
          <cell r="Q416" t="str">
            <v>P55</v>
          </cell>
          <cell r="R416">
            <v>100</v>
          </cell>
          <cell r="S416" t="str">
            <v>VACANT</v>
          </cell>
        </row>
        <row r="417">
          <cell r="N417" t="str">
            <v>P56</v>
          </cell>
          <cell r="O417" t="str">
            <v>PROCESS HEATING</v>
          </cell>
          <cell r="P417" t="str">
            <v>Closed</v>
          </cell>
          <cell r="Q417" t="str">
            <v>P56</v>
          </cell>
          <cell r="R417">
            <v>100</v>
          </cell>
          <cell r="S417" t="str">
            <v>VACANT</v>
          </cell>
        </row>
        <row r="418">
          <cell r="N418" t="str">
            <v>P57</v>
          </cell>
          <cell r="O418" t="str">
            <v>HVAC</v>
          </cell>
          <cell r="P418" t="str">
            <v>Closed</v>
          </cell>
          <cell r="Q418" t="str">
            <v>P57</v>
          </cell>
          <cell r="R418">
            <v>100</v>
          </cell>
          <cell r="S418" t="str">
            <v>VACANT</v>
          </cell>
        </row>
        <row r="419">
          <cell r="N419" t="str">
            <v>P58</v>
          </cell>
          <cell r="O419" t="str">
            <v>AIR COMPRESSORS</v>
          </cell>
          <cell r="P419" t="str">
            <v>Closed</v>
          </cell>
          <cell r="Q419" t="str">
            <v>P58</v>
          </cell>
          <cell r="R419">
            <v>100</v>
          </cell>
          <cell r="S419" t="str">
            <v>VACANT</v>
          </cell>
        </row>
        <row r="420">
          <cell r="N420" t="str">
            <v>P59</v>
          </cell>
          <cell r="O420" t="str">
            <v>CONTROLS</v>
          </cell>
          <cell r="P420" t="str">
            <v>Closed</v>
          </cell>
          <cell r="Q420" t="str">
            <v>P59</v>
          </cell>
          <cell r="R420">
            <v>100</v>
          </cell>
          <cell r="S420" t="str">
            <v>VACANT</v>
          </cell>
        </row>
        <row r="421">
          <cell r="N421" t="str">
            <v>P60</v>
          </cell>
          <cell r="O421" t="str">
            <v>POWER QUALITY</v>
          </cell>
          <cell r="P421" t="str">
            <v>Closed</v>
          </cell>
          <cell r="Q421" t="str">
            <v>P60</v>
          </cell>
          <cell r="R421">
            <v>100</v>
          </cell>
          <cell r="S421" t="str">
            <v>VACANT</v>
          </cell>
        </row>
        <row r="422">
          <cell r="N422" t="str">
            <v>P61</v>
          </cell>
          <cell r="O422" t="str">
            <v>SEA</v>
          </cell>
          <cell r="P422" t="str">
            <v>Closed</v>
          </cell>
          <cell r="Q422" t="str">
            <v>P61</v>
          </cell>
          <cell r="R422">
            <v>100</v>
          </cell>
          <cell r="S422" t="str">
            <v>VACANT</v>
          </cell>
        </row>
        <row r="423">
          <cell r="N423" t="str">
            <v>P62</v>
          </cell>
          <cell r="O423" t="str">
            <v>SECURITY</v>
          </cell>
          <cell r="P423" t="str">
            <v>Closed</v>
          </cell>
          <cell r="Q423" t="str">
            <v>P62</v>
          </cell>
          <cell r="R423">
            <v>100</v>
          </cell>
          <cell r="S423" t="str">
            <v>VACANT</v>
          </cell>
        </row>
        <row r="424">
          <cell r="N424" t="str">
            <v>P63</v>
          </cell>
          <cell r="O424" t="str">
            <v>EXTERIOR LIGHTING</v>
          </cell>
          <cell r="P424" t="str">
            <v>Closed</v>
          </cell>
          <cell r="Q424" t="str">
            <v>P63</v>
          </cell>
          <cell r="R424">
            <v>100</v>
          </cell>
          <cell r="S424" t="str">
            <v>VACANT</v>
          </cell>
        </row>
        <row r="425">
          <cell r="N425" t="str">
            <v>P64</v>
          </cell>
          <cell r="O425" t="str">
            <v>PROCESS COOLING</v>
          </cell>
          <cell r="P425" t="str">
            <v>Closed</v>
          </cell>
          <cell r="Q425" t="str">
            <v>P64</v>
          </cell>
          <cell r="R425">
            <v>100</v>
          </cell>
          <cell r="S425" t="str">
            <v>VACANT</v>
          </cell>
        </row>
        <row r="426">
          <cell r="N426" t="str">
            <v>P65</v>
          </cell>
          <cell r="O426" t="str">
            <v>REFRIGERATION</v>
          </cell>
          <cell r="P426" t="str">
            <v>Closed</v>
          </cell>
          <cell r="Q426" t="str">
            <v>P65</v>
          </cell>
          <cell r="R426">
            <v>100</v>
          </cell>
          <cell r="S426" t="str">
            <v>YOCUM, MC</v>
          </cell>
        </row>
        <row r="427">
          <cell r="N427" t="str">
            <v>P66</v>
          </cell>
          <cell r="O427" t="str">
            <v>INDUSTRIAL WASTE H20</v>
          </cell>
          <cell r="P427" t="str">
            <v>Closed</v>
          </cell>
          <cell r="Q427" t="str">
            <v>P66</v>
          </cell>
          <cell r="R427">
            <v>100</v>
          </cell>
          <cell r="S427" t="str">
            <v>VACANT</v>
          </cell>
        </row>
        <row r="428">
          <cell r="N428" t="str">
            <v>P67</v>
          </cell>
          <cell r="O428" t="str">
            <v>STANDBY GENERATION</v>
          </cell>
          <cell r="P428" t="str">
            <v>Closed</v>
          </cell>
          <cell r="Q428" t="str">
            <v>P67</v>
          </cell>
          <cell r="R428">
            <v>100</v>
          </cell>
          <cell r="S428" t="str">
            <v>VACANT</v>
          </cell>
        </row>
        <row r="429">
          <cell r="N429" t="str">
            <v>P68</v>
          </cell>
          <cell r="O429" t="str">
            <v>STANDBY PROPANE</v>
          </cell>
          <cell r="P429" t="str">
            <v>Closed</v>
          </cell>
          <cell r="Q429" t="str">
            <v>P68</v>
          </cell>
          <cell r="R429">
            <v>100</v>
          </cell>
          <cell r="S429" t="str">
            <v>VACANT</v>
          </cell>
        </row>
        <row r="430">
          <cell r="N430" t="str">
            <v>P71</v>
          </cell>
          <cell r="O430" t="str">
            <v>OUT TERRITORY ESP</v>
          </cell>
          <cell r="P430" t="str">
            <v>Closed</v>
          </cell>
          <cell r="Q430" t="str">
            <v>P71</v>
          </cell>
          <cell r="R430">
            <v>100</v>
          </cell>
          <cell r="S430" t="str">
            <v>YOCUM, MC</v>
          </cell>
        </row>
        <row r="431">
          <cell r="N431" t="str">
            <v>P72</v>
          </cell>
          <cell r="O431" t="str">
            <v>COMMERCIAL ESP</v>
          </cell>
          <cell r="P431" t="str">
            <v>Closed</v>
          </cell>
          <cell r="Q431" t="str">
            <v>P72</v>
          </cell>
          <cell r="R431">
            <v>100</v>
          </cell>
          <cell r="S431" t="str">
            <v>VACANT</v>
          </cell>
        </row>
        <row r="432">
          <cell r="N432" t="str">
            <v>P73</v>
          </cell>
          <cell r="O432" t="str">
            <v>HOME WARRANTY</v>
          </cell>
          <cell r="P432" t="str">
            <v>Closed</v>
          </cell>
          <cell r="Q432" t="str">
            <v>P73</v>
          </cell>
          <cell r="R432">
            <v>100</v>
          </cell>
          <cell r="S432" t="str">
            <v>VACANT</v>
          </cell>
        </row>
        <row r="433">
          <cell r="N433" t="str">
            <v>P74</v>
          </cell>
          <cell r="O433" t="str">
            <v>WATER HEATER RENTAL</v>
          </cell>
          <cell r="P433" t="str">
            <v>Closed</v>
          </cell>
          <cell r="Q433" t="str">
            <v>P74</v>
          </cell>
          <cell r="R433">
            <v>100</v>
          </cell>
          <cell r="S433" t="str">
            <v>VACANT</v>
          </cell>
        </row>
        <row r="434">
          <cell r="N434" t="str">
            <v>P76</v>
          </cell>
          <cell r="O434" t="str">
            <v>EMS</v>
          </cell>
          <cell r="P434" t="str">
            <v>Closed</v>
          </cell>
          <cell r="Q434" t="str">
            <v>P76</v>
          </cell>
          <cell r="R434">
            <v>100</v>
          </cell>
          <cell r="S434" t="str">
            <v>VACANT</v>
          </cell>
        </row>
        <row r="435">
          <cell r="N435" t="str">
            <v>P77</v>
          </cell>
          <cell r="O435" t="str">
            <v>CASH BACK CARD</v>
          </cell>
          <cell r="P435" t="str">
            <v>Closed</v>
          </cell>
          <cell r="Q435" t="str">
            <v>P77</v>
          </cell>
          <cell r="R435">
            <v>100</v>
          </cell>
          <cell r="S435" t="str">
            <v>VACANT</v>
          </cell>
        </row>
        <row r="436">
          <cell r="N436" t="str">
            <v>P78</v>
          </cell>
          <cell r="O436" t="str">
            <v>COMPREHENSIVE TMS</v>
          </cell>
          <cell r="P436" t="str">
            <v>Closed</v>
          </cell>
          <cell r="Q436" t="str">
            <v>P78</v>
          </cell>
          <cell r="R436">
            <v>100</v>
          </cell>
          <cell r="S436" t="str">
            <v>VACANT</v>
          </cell>
        </row>
        <row r="437">
          <cell r="N437" t="str">
            <v>P79</v>
          </cell>
          <cell r="O437" t="str">
            <v>HOME CONNECT</v>
          </cell>
          <cell r="P437" t="str">
            <v>Closed</v>
          </cell>
          <cell r="Q437" t="str">
            <v>P79</v>
          </cell>
          <cell r="R437">
            <v>100</v>
          </cell>
          <cell r="S437" t="str">
            <v>VACANT</v>
          </cell>
        </row>
        <row r="438">
          <cell r="N438" t="str">
            <v>P80</v>
          </cell>
          <cell r="O438" t="str">
            <v>ILL OPEN MKT LARGE</v>
          </cell>
          <cell r="P438" t="str">
            <v>Closed</v>
          </cell>
          <cell r="Q438" t="str">
            <v>P80</v>
          </cell>
          <cell r="R438">
            <v>100</v>
          </cell>
          <cell r="S438" t="str">
            <v>VACANT</v>
          </cell>
        </row>
        <row r="439">
          <cell r="N439" t="str">
            <v>P81</v>
          </cell>
          <cell r="O439" t="str">
            <v>ILL OPEN MKT GEN BUS</v>
          </cell>
          <cell r="P439" t="str">
            <v>Closed</v>
          </cell>
          <cell r="Q439" t="str">
            <v>P81</v>
          </cell>
          <cell r="R439">
            <v>100</v>
          </cell>
          <cell r="S439" t="str">
            <v>VACANT</v>
          </cell>
        </row>
        <row r="440">
          <cell r="N440" t="str">
            <v>P82</v>
          </cell>
          <cell r="O440" t="str">
            <v>ELE % OFF TARIFF PPO</v>
          </cell>
          <cell r="P440" t="str">
            <v>Closed</v>
          </cell>
          <cell r="Q440" t="str">
            <v>P82</v>
          </cell>
          <cell r="R440">
            <v>300</v>
          </cell>
          <cell r="S440" t="str">
            <v>MERRILL, DT</v>
          </cell>
        </row>
        <row r="441">
          <cell r="N441" t="str">
            <v>P83</v>
          </cell>
          <cell r="O441" t="str">
            <v>% OFF TARIFF 3RD PTY</v>
          </cell>
          <cell r="P441" t="str">
            <v>Closed</v>
          </cell>
          <cell r="Q441" t="str">
            <v>P83</v>
          </cell>
          <cell r="R441">
            <v>300</v>
          </cell>
          <cell r="S441" t="str">
            <v>MERRILL, DT</v>
          </cell>
        </row>
        <row r="442">
          <cell r="N442" t="str">
            <v>P84</v>
          </cell>
          <cell r="O442" t="str">
            <v>ELE IN TERR RETENT</v>
          </cell>
          <cell r="P442" t="str">
            <v>Closed</v>
          </cell>
          <cell r="Q442" t="str">
            <v>P84</v>
          </cell>
          <cell r="R442">
            <v>300</v>
          </cell>
          <cell r="S442" t="str">
            <v>MERRILL, DT</v>
          </cell>
        </row>
        <row r="443">
          <cell r="N443" t="str">
            <v>P85</v>
          </cell>
          <cell r="O443" t="str">
            <v>FIXED PRICE - PPO</v>
          </cell>
          <cell r="P443" t="str">
            <v>Closed</v>
          </cell>
          <cell r="Q443" t="str">
            <v>P85</v>
          </cell>
          <cell r="R443">
            <v>300</v>
          </cell>
          <cell r="S443" t="str">
            <v>MERRILL, DT</v>
          </cell>
        </row>
        <row r="444">
          <cell r="N444" t="str">
            <v>P86</v>
          </cell>
          <cell r="O444" t="str">
            <v>NON-REG ELEC-MAS</v>
          </cell>
          <cell r="P444" t="str">
            <v>Closed</v>
          </cell>
          <cell r="Q444" t="str">
            <v>P86</v>
          </cell>
          <cell r="R444">
            <v>200</v>
          </cell>
          <cell r="S444" t="str">
            <v>VACANT</v>
          </cell>
        </row>
        <row r="445">
          <cell r="N445" t="str">
            <v>P87</v>
          </cell>
          <cell r="O445" t="str">
            <v>NON-REG ELEC-EMAS</v>
          </cell>
          <cell r="P445" t="str">
            <v>Closed</v>
          </cell>
          <cell r="Q445" t="str">
            <v>P87</v>
          </cell>
          <cell r="R445">
            <v>200</v>
          </cell>
          <cell r="S445" t="str">
            <v>VACANT</v>
          </cell>
        </row>
        <row r="446">
          <cell r="N446" t="str">
            <v>P88</v>
          </cell>
          <cell r="O446" t="str">
            <v>FIXED PRICE-3RD PTY</v>
          </cell>
          <cell r="P446" t="str">
            <v>Closed</v>
          </cell>
          <cell r="Q446" t="str">
            <v>P88</v>
          </cell>
          <cell r="R446">
            <v>300</v>
          </cell>
          <cell r="S446" t="str">
            <v>MERRILL, DT</v>
          </cell>
        </row>
        <row r="447">
          <cell r="N447" t="str">
            <v>P90</v>
          </cell>
          <cell r="O447" t="str">
            <v>NON UTIL METER READ</v>
          </cell>
          <cell r="P447" t="str">
            <v>Closed</v>
          </cell>
          <cell r="Q447" t="str">
            <v>P90</v>
          </cell>
          <cell r="R447">
            <v>100</v>
          </cell>
          <cell r="S447" t="str">
            <v>VACANT</v>
          </cell>
        </row>
        <row r="448">
          <cell r="N448" t="str">
            <v>S03</v>
          </cell>
          <cell r="O448" t="str">
            <v>CAROL JONES</v>
          </cell>
          <cell r="P448" t="str">
            <v>Closed</v>
          </cell>
          <cell r="Q448" t="str">
            <v>S03</v>
          </cell>
          <cell r="R448">
            <v>100</v>
          </cell>
          <cell r="S448" t="str">
            <v>VACANT</v>
          </cell>
        </row>
        <row r="449">
          <cell r="N449" t="str">
            <v>S04</v>
          </cell>
          <cell r="O449" t="str">
            <v>FIRST REALTY</v>
          </cell>
          <cell r="P449" t="str">
            <v>Closed</v>
          </cell>
          <cell r="Q449" t="str">
            <v>S04</v>
          </cell>
          <cell r="R449">
            <v>100</v>
          </cell>
          <cell r="S449" t="str">
            <v>VACANT</v>
          </cell>
        </row>
        <row r="450">
          <cell r="N450" t="str">
            <v>S05</v>
          </cell>
          <cell r="O450" t="str">
            <v>IOWA TITLE</v>
          </cell>
          <cell r="P450" t="str">
            <v>Closed</v>
          </cell>
          <cell r="Q450" t="str">
            <v>S05</v>
          </cell>
          <cell r="R450">
            <v>100</v>
          </cell>
          <cell r="S450" t="str">
            <v>VACANT</v>
          </cell>
        </row>
        <row r="451">
          <cell r="N451" t="str">
            <v>S06</v>
          </cell>
          <cell r="O451" t="str">
            <v>MIDLAND ESCROW</v>
          </cell>
          <cell r="P451" t="str">
            <v>Closed</v>
          </cell>
          <cell r="Q451" t="str">
            <v>S06</v>
          </cell>
          <cell r="R451">
            <v>100</v>
          </cell>
          <cell r="S451" t="str">
            <v>VACANT</v>
          </cell>
        </row>
        <row r="452">
          <cell r="N452" t="str">
            <v>S07</v>
          </cell>
          <cell r="O452" t="str">
            <v>IOWA REALTY INS</v>
          </cell>
          <cell r="P452" t="str">
            <v>Closed</v>
          </cell>
          <cell r="Q452" t="str">
            <v>S07</v>
          </cell>
          <cell r="R452">
            <v>100</v>
          </cell>
          <cell r="S452" t="str">
            <v>VACANT</v>
          </cell>
        </row>
        <row r="453">
          <cell r="N453" t="str">
            <v>S08</v>
          </cell>
          <cell r="O453" t="str">
            <v>EDINA FINANCIAL SVC</v>
          </cell>
          <cell r="P453" t="str">
            <v>Closed</v>
          </cell>
          <cell r="Q453" t="str">
            <v>S08</v>
          </cell>
          <cell r="R453">
            <v>100</v>
          </cell>
          <cell r="S453" t="str">
            <v>VACANT</v>
          </cell>
        </row>
        <row r="454">
          <cell r="N454" t="str">
            <v>S09</v>
          </cell>
          <cell r="O454" t="str">
            <v>EDINA REALTY</v>
          </cell>
          <cell r="P454" t="str">
            <v>Closed</v>
          </cell>
          <cell r="Q454" t="str">
            <v>S09</v>
          </cell>
          <cell r="R454">
            <v>100</v>
          </cell>
          <cell r="S454" t="str">
            <v>VACANT</v>
          </cell>
        </row>
        <row r="455">
          <cell r="N455" t="str">
            <v>S10</v>
          </cell>
          <cell r="O455" t="str">
            <v>EDINA TITLE</v>
          </cell>
          <cell r="P455" t="str">
            <v>Closed</v>
          </cell>
          <cell r="Q455" t="str">
            <v>S10</v>
          </cell>
          <cell r="R455">
            <v>100</v>
          </cell>
          <cell r="S455" t="str">
            <v>VACANT</v>
          </cell>
        </row>
        <row r="456">
          <cell r="N456" t="str">
            <v>S11</v>
          </cell>
          <cell r="O456" t="str">
            <v>HOME REAL ESTATE</v>
          </cell>
          <cell r="P456" t="str">
            <v>Closed</v>
          </cell>
          <cell r="Q456" t="str">
            <v>S11</v>
          </cell>
          <cell r="R456">
            <v>100</v>
          </cell>
          <cell r="S456" t="str">
            <v>VACANT</v>
          </cell>
        </row>
        <row r="457">
          <cell r="N457" t="str">
            <v>S12</v>
          </cell>
          <cell r="O457" t="str">
            <v>CBS REAL ESTATE</v>
          </cell>
          <cell r="P457" t="str">
            <v>Closed</v>
          </cell>
          <cell r="Q457" t="str">
            <v>S12</v>
          </cell>
          <cell r="R457">
            <v>100</v>
          </cell>
          <cell r="S457" t="str">
            <v>VACANT</v>
          </cell>
        </row>
        <row r="458">
          <cell r="N458" t="str">
            <v>S13</v>
          </cell>
          <cell r="O458" t="str">
            <v>J.C. NICHOLS REALTY</v>
          </cell>
          <cell r="P458" t="str">
            <v>Closed</v>
          </cell>
          <cell r="Q458" t="str">
            <v>S13</v>
          </cell>
          <cell r="R458">
            <v>100</v>
          </cell>
          <cell r="S458" t="str">
            <v>VACANT</v>
          </cell>
        </row>
        <row r="459">
          <cell r="N459" t="str">
            <v>S14</v>
          </cell>
          <cell r="O459" t="str">
            <v>CBS HOME REAL ESTATE</v>
          </cell>
          <cell r="P459" t="str">
            <v>Closed</v>
          </cell>
          <cell r="Q459" t="str">
            <v>S14</v>
          </cell>
          <cell r="R459">
            <v>100</v>
          </cell>
          <cell r="S459" t="str">
            <v>VACANT</v>
          </cell>
        </row>
        <row r="460">
          <cell r="N460" t="str">
            <v>S15</v>
          </cell>
          <cell r="O460" t="str">
            <v>MRT-NEB LAND &amp; ABST</v>
          </cell>
          <cell r="P460" t="str">
            <v>Closed</v>
          </cell>
          <cell r="Q460" t="str">
            <v>S15</v>
          </cell>
          <cell r="R460">
            <v>100</v>
          </cell>
          <cell r="S460" t="str">
            <v>VACANT</v>
          </cell>
        </row>
        <row r="461">
          <cell r="N461" t="str">
            <v>S16</v>
          </cell>
          <cell r="O461" t="str">
            <v>PAUL SEMONIN CO</v>
          </cell>
          <cell r="P461" t="str">
            <v>Closed</v>
          </cell>
          <cell r="Q461" t="str">
            <v>S16</v>
          </cell>
          <cell r="R461">
            <v>100</v>
          </cell>
          <cell r="S461" t="str">
            <v>VACANT</v>
          </cell>
        </row>
        <row r="462">
          <cell r="N462" t="str">
            <v>S17</v>
          </cell>
          <cell r="O462" t="str">
            <v>LONG REALTY COMPANY</v>
          </cell>
          <cell r="P462" t="str">
            <v>Closed</v>
          </cell>
          <cell r="Q462" t="str">
            <v>S17</v>
          </cell>
          <cell r="R462">
            <v>100</v>
          </cell>
          <cell r="S462" t="str">
            <v>VACANT</v>
          </cell>
        </row>
        <row r="463">
          <cell r="N463" t="str">
            <v>TL1</v>
          </cell>
          <cell r="O463" t="str">
            <v>TRANSLINK DEV CO</v>
          </cell>
          <cell r="P463" t="str">
            <v>Closed</v>
          </cell>
          <cell r="Q463" t="str">
            <v>TL1</v>
          </cell>
          <cell r="R463">
            <v>100</v>
          </cell>
          <cell r="S463" t="str">
            <v>WALKER, DT</v>
          </cell>
        </row>
        <row r="464">
          <cell r="N464" t="str">
            <v>T02</v>
          </cell>
          <cell r="O464" t="str">
            <v>INTERCOAST CAPITAL</v>
          </cell>
          <cell r="P464" t="str">
            <v>Closed</v>
          </cell>
          <cell r="Q464" t="str">
            <v>T02</v>
          </cell>
          <cell r="R464">
            <v>100</v>
          </cell>
          <cell r="S464" t="str">
            <v>MULLER, CJ</v>
          </cell>
        </row>
        <row r="465">
          <cell r="N465" t="str">
            <v>T03</v>
          </cell>
          <cell r="O465" t="str">
            <v>IWG3</v>
          </cell>
          <cell r="P465" t="str">
            <v>Closed</v>
          </cell>
          <cell r="Q465" t="str">
            <v>T03</v>
          </cell>
          <cell r="R465">
            <v>100</v>
          </cell>
          <cell r="S465" t="str">
            <v>VACANT</v>
          </cell>
        </row>
        <row r="466">
          <cell r="N466" t="str">
            <v>T04</v>
          </cell>
          <cell r="O466" t="str">
            <v>IWG CO 4</v>
          </cell>
          <cell r="P466" t="str">
            <v>Closed</v>
          </cell>
          <cell r="Q466" t="str">
            <v>T04</v>
          </cell>
          <cell r="R466">
            <v>100</v>
          </cell>
          <cell r="S466" t="str">
            <v>VACANT</v>
          </cell>
        </row>
        <row r="467">
          <cell r="N467" t="str">
            <v>T06</v>
          </cell>
          <cell r="O467" t="str">
            <v>INTERCOAST VENTURES</v>
          </cell>
          <cell r="P467" t="str">
            <v>Closed</v>
          </cell>
          <cell r="Q467" t="str">
            <v>T06</v>
          </cell>
          <cell r="R467">
            <v>100</v>
          </cell>
          <cell r="S467" t="str">
            <v>VACANT</v>
          </cell>
        </row>
        <row r="468">
          <cell r="N468" t="str">
            <v>T07</v>
          </cell>
          <cell r="O468" t="str">
            <v>INTERCOAST POWER CO</v>
          </cell>
          <cell r="P468" t="str">
            <v>Closed</v>
          </cell>
          <cell r="Q468" t="str">
            <v>T07</v>
          </cell>
          <cell r="R468">
            <v>100</v>
          </cell>
          <cell r="S468" t="str">
            <v>MULLER, CJ</v>
          </cell>
        </row>
        <row r="469">
          <cell r="N469" t="str">
            <v>T08</v>
          </cell>
          <cell r="O469" t="str">
            <v>IWG8</v>
          </cell>
          <cell r="P469" t="str">
            <v>Closed</v>
          </cell>
          <cell r="Q469" t="str">
            <v>T08</v>
          </cell>
          <cell r="R469">
            <v>100</v>
          </cell>
          <cell r="S469" t="str">
            <v>MULLER, CJ</v>
          </cell>
        </row>
        <row r="470">
          <cell r="N470" t="str">
            <v>T09</v>
          </cell>
          <cell r="O470" t="str">
            <v>IWG9</v>
          </cell>
          <cell r="P470" t="str">
            <v>Closed</v>
          </cell>
          <cell r="Q470" t="str">
            <v>T09</v>
          </cell>
          <cell r="R470">
            <v>100</v>
          </cell>
          <cell r="S470" t="str">
            <v>VACANT</v>
          </cell>
        </row>
        <row r="471">
          <cell r="N471" t="str">
            <v>T10</v>
          </cell>
          <cell r="O471" t="str">
            <v>INTERCOAST GAS MRKTG</v>
          </cell>
          <cell r="P471" t="str">
            <v>Closed</v>
          </cell>
          <cell r="Q471" t="str">
            <v>T10</v>
          </cell>
          <cell r="R471">
            <v>100</v>
          </cell>
          <cell r="S471" t="str">
            <v>VACANT</v>
          </cell>
        </row>
        <row r="472">
          <cell r="N472" t="str">
            <v>T12</v>
          </cell>
          <cell r="O472" t="str">
            <v>INTERCOAST WINDRIVER</v>
          </cell>
          <cell r="P472" t="str">
            <v>Closed</v>
          </cell>
          <cell r="Q472" t="str">
            <v>T12</v>
          </cell>
          <cell r="R472">
            <v>100</v>
          </cell>
          <cell r="S472" t="str">
            <v>VACANT</v>
          </cell>
        </row>
        <row r="473">
          <cell r="N473" t="str">
            <v>T13</v>
          </cell>
          <cell r="O473" t="str">
            <v>INCST GAS SVC CO-OK</v>
          </cell>
          <cell r="P473" t="str">
            <v>Closed</v>
          </cell>
          <cell r="Q473" t="str">
            <v>T13</v>
          </cell>
          <cell r="R473">
            <v>100</v>
          </cell>
          <cell r="S473" t="str">
            <v>VACANT</v>
          </cell>
        </row>
        <row r="474">
          <cell r="N474" t="str">
            <v>T14</v>
          </cell>
          <cell r="O474" t="str">
            <v>INTERCST OIL/GAS CO</v>
          </cell>
          <cell r="P474" t="str">
            <v>Closed</v>
          </cell>
          <cell r="Q474" t="str">
            <v>T14</v>
          </cell>
          <cell r="R474">
            <v>100</v>
          </cell>
          <cell r="S474" t="str">
            <v>VACANT</v>
          </cell>
        </row>
        <row r="475">
          <cell r="N475" t="str">
            <v>T15</v>
          </cell>
          <cell r="O475" t="str">
            <v>INTRCST SIERRA POWER</v>
          </cell>
          <cell r="P475" t="str">
            <v>Closed</v>
          </cell>
          <cell r="Q475" t="str">
            <v>T15</v>
          </cell>
          <cell r="R475">
            <v>100</v>
          </cell>
          <cell r="S475" t="str">
            <v>MULLER, CJ</v>
          </cell>
        </row>
        <row r="476">
          <cell r="N476" t="str">
            <v>T16</v>
          </cell>
          <cell r="O476" t="str">
            <v>INCST ENRGY MKTG SVC</v>
          </cell>
          <cell r="P476" t="str">
            <v>Closed</v>
          </cell>
          <cell r="Q476" t="str">
            <v>T16</v>
          </cell>
          <cell r="R476">
            <v>100</v>
          </cell>
          <cell r="S476" t="str">
            <v>VACANT</v>
          </cell>
        </row>
        <row r="477">
          <cell r="N477" t="str">
            <v>T17</v>
          </cell>
          <cell r="O477" t="str">
            <v>INTERCST POWER MKTG</v>
          </cell>
          <cell r="P477" t="str">
            <v>Closed</v>
          </cell>
          <cell r="Q477" t="str">
            <v>T17</v>
          </cell>
          <cell r="R477">
            <v>100</v>
          </cell>
          <cell r="S477" t="str">
            <v>MULLER, CJ</v>
          </cell>
        </row>
        <row r="478">
          <cell r="N478" t="str">
            <v>T18</v>
          </cell>
          <cell r="O478" t="str">
            <v>CONTINENTAL PWR EXCH</v>
          </cell>
          <cell r="P478" t="str">
            <v>Closed</v>
          </cell>
          <cell r="Q478" t="str">
            <v>T18</v>
          </cell>
          <cell r="R478">
            <v>100</v>
          </cell>
          <cell r="S478" t="str">
            <v>MULLER, CJ</v>
          </cell>
        </row>
        <row r="479">
          <cell r="N479" t="str">
            <v>T19</v>
          </cell>
          <cell r="O479" t="str">
            <v>IA ILL VENTURES</v>
          </cell>
          <cell r="P479" t="str">
            <v>Closed</v>
          </cell>
          <cell r="Q479" t="str">
            <v>T19</v>
          </cell>
          <cell r="R479">
            <v>100</v>
          </cell>
          <cell r="S479" t="str">
            <v>VACANT</v>
          </cell>
        </row>
        <row r="480">
          <cell r="N480" t="str">
            <v>T20</v>
          </cell>
          <cell r="O480" t="str">
            <v>INTERCST INVEST GRP</v>
          </cell>
          <cell r="P480" t="str">
            <v>Closed</v>
          </cell>
          <cell r="Q480" t="str">
            <v>T20</v>
          </cell>
          <cell r="R480">
            <v>100</v>
          </cell>
          <cell r="S480" t="str">
            <v>VACANT</v>
          </cell>
        </row>
        <row r="481">
          <cell r="N481" t="str">
            <v>T21</v>
          </cell>
          <cell r="O481" t="str">
            <v>INTERCST GLOBAL MGMT</v>
          </cell>
          <cell r="P481" t="str">
            <v>Closed</v>
          </cell>
          <cell r="Q481" t="str">
            <v>T21</v>
          </cell>
          <cell r="R481">
            <v>100</v>
          </cell>
          <cell r="S481" t="str">
            <v>MULLER, CJ</v>
          </cell>
        </row>
        <row r="482">
          <cell r="N482" t="str">
            <v>T22</v>
          </cell>
          <cell r="O482" t="str">
            <v>GED ENERGY SERV INC.</v>
          </cell>
          <cell r="P482" t="str">
            <v>Closed</v>
          </cell>
          <cell r="Q482" t="str">
            <v>T22</v>
          </cell>
          <cell r="R482">
            <v>100</v>
          </cell>
          <cell r="S482" t="str">
            <v>VACANT</v>
          </cell>
        </row>
        <row r="483">
          <cell r="N483" t="str">
            <v>T23</v>
          </cell>
          <cell r="O483" t="str">
            <v>INTCST TRADE/RES INC</v>
          </cell>
          <cell r="P483" t="str">
            <v>Closed</v>
          </cell>
          <cell r="Q483" t="str">
            <v>T23</v>
          </cell>
          <cell r="R483">
            <v>100</v>
          </cell>
          <cell r="S483" t="str">
            <v>MULLER, CJ</v>
          </cell>
        </row>
        <row r="484">
          <cell r="N484" t="str">
            <v>T24</v>
          </cell>
          <cell r="O484" t="str">
            <v>AAA SECURITY</v>
          </cell>
          <cell r="P484" t="str">
            <v>Closed</v>
          </cell>
          <cell r="Q484" t="str">
            <v>T24</v>
          </cell>
          <cell r="R484">
            <v>100</v>
          </cell>
          <cell r="S484" t="str">
            <v>VACANT</v>
          </cell>
        </row>
        <row r="485">
          <cell r="N485" t="str">
            <v>T26</v>
          </cell>
          <cell r="O485" t="str">
            <v>A/C SECURITY SYS INC</v>
          </cell>
          <cell r="P485" t="str">
            <v>Closed</v>
          </cell>
          <cell r="Q485" t="str">
            <v>T26</v>
          </cell>
          <cell r="R485">
            <v>100</v>
          </cell>
          <cell r="S485" t="str">
            <v>VACANT</v>
          </cell>
        </row>
        <row r="486">
          <cell r="N486" t="str">
            <v>T27</v>
          </cell>
          <cell r="O486" t="str">
            <v>MEC SERVICES COMPANY</v>
          </cell>
          <cell r="P486" t="str">
            <v>Closed</v>
          </cell>
          <cell r="Q486" t="str">
            <v>T27</v>
          </cell>
          <cell r="R486">
            <v>100</v>
          </cell>
          <cell r="S486" t="str">
            <v>VACANT</v>
          </cell>
        </row>
        <row r="487">
          <cell r="N487" t="str">
            <v>T28</v>
          </cell>
          <cell r="O487" t="str">
            <v>MEC SECURITY COMPANY</v>
          </cell>
          <cell r="P487" t="str">
            <v>Closed</v>
          </cell>
          <cell r="Q487" t="str">
            <v>T28</v>
          </cell>
          <cell r="R487">
            <v>100</v>
          </cell>
          <cell r="S487" t="str">
            <v>VACANT</v>
          </cell>
        </row>
        <row r="488">
          <cell r="N488" t="str">
            <v>T30</v>
          </cell>
          <cell r="O488" t="str">
            <v>AMGAS INC</v>
          </cell>
          <cell r="P488" t="str">
            <v>Closed</v>
          </cell>
          <cell r="Q488" t="str">
            <v>T30</v>
          </cell>
          <cell r="R488">
            <v>100</v>
          </cell>
          <cell r="S488" t="str">
            <v>VACANT</v>
          </cell>
        </row>
        <row r="489">
          <cell r="N489" t="str">
            <v>T31</v>
          </cell>
          <cell r="O489" t="str">
            <v>CIMMRED CAPITAL</v>
          </cell>
          <cell r="P489" t="str">
            <v>Closed</v>
          </cell>
          <cell r="Q489" t="str">
            <v>T31</v>
          </cell>
          <cell r="R489">
            <v>100</v>
          </cell>
          <cell r="S489" t="str">
            <v>VACANT</v>
          </cell>
        </row>
        <row r="490">
          <cell r="N490" t="str">
            <v>T32</v>
          </cell>
          <cell r="O490" t="str">
            <v>CIMMRED ENERGY</v>
          </cell>
          <cell r="P490" t="str">
            <v>Closed</v>
          </cell>
          <cell r="Q490" t="str">
            <v>T32</v>
          </cell>
          <cell r="R490">
            <v>100</v>
          </cell>
          <cell r="S490" t="str">
            <v>VACANT</v>
          </cell>
        </row>
        <row r="491">
          <cell r="N491" t="str">
            <v>T33</v>
          </cell>
          <cell r="O491" t="str">
            <v>ENEREX INC</v>
          </cell>
          <cell r="P491" t="str">
            <v>Closed</v>
          </cell>
          <cell r="Q491" t="str">
            <v>T33</v>
          </cell>
          <cell r="R491">
            <v>100</v>
          </cell>
          <cell r="S491" t="str">
            <v>VACANT</v>
          </cell>
        </row>
        <row r="492">
          <cell r="N492" t="str">
            <v>T37</v>
          </cell>
          <cell r="O492" t="str">
            <v>MWR INVESTMENT</v>
          </cell>
          <cell r="P492" t="str">
            <v>Closed</v>
          </cell>
          <cell r="Q492" t="str">
            <v>T37</v>
          </cell>
          <cell r="R492">
            <v>100</v>
          </cell>
          <cell r="S492" t="str">
            <v>VACANT</v>
          </cell>
        </row>
        <row r="493">
          <cell r="N493" t="str">
            <v>T38</v>
          </cell>
          <cell r="O493" t="str">
            <v>TTP INC</v>
          </cell>
          <cell r="P493" t="str">
            <v>Closed</v>
          </cell>
          <cell r="Q493" t="str">
            <v>T38</v>
          </cell>
          <cell r="R493">
            <v>100</v>
          </cell>
          <cell r="S493" t="str">
            <v>MULLER, CJ</v>
          </cell>
        </row>
        <row r="494">
          <cell r="N494" t="str">
            <v>T39</v>
          </cell>
          <cell r="O494" t="str">
            <v>MEC RAIL INC</v>
          </cell>
          <cell r="P494" t="str">
            <v>Closed</v>
          </cell>
          <cell r="Q494" t="str">
            <v>T39</v>
          </cell>
          <cell r="R494">
            <v>100</v>
          </cell>
          <cell r="S494" t="str">
            <v>VACANT</v>
          </cell>
        </row>
        <row r="495">
          <cell r="N495" t="str">
            <v>T40</v>
          </cell>
          <cell r="O495" t="str">
            <v>UNITRAIN LEASING</v>
          </cell>
          <cell r="P495" t="str">
            <v>Closed</v>
          </cell>
          <cell r="Q495" t="str">
            <v>T40</v>
          </cell>
          <cell r="R495">
            <v>100</v>
          </cell>
          <cell r="S495" t="str">
            <v>VACANT</v>
          </cell>
        </row>
        <row r="496">
          <cell r="N496" t="str">
            <v>T41</v>
          </cell>
          <cell r="O496" t="str">
            <v>CNHUSKER RAILCAR SER</v>
          </cell>
          <cell r="P496" t="str">
            <v>Closed</v>
          </cell>
          <cell r="Q496" t="str">
            <v>T41</v>
          </cell>
          <cell r="R496">
            <v>100</v>
          </cell>
          <cell r="S496" t="str">
            <v>VACANT</v>
          </cell>
        </row>
        <row r="497">
          <cell r="N497" t="str">
            <v>T42</v>
          </cell>
          <cell r="O497" t="str">
            <v>UNITRAIN SERS P'SHIP</v>
          </cell>
          <cell r="P497" t="str">
            <v>Closed</v>
          </cell>
          <cell r="Q497" t="str">
            <v>T42</v>
          </cell>
          <cell r="R497">
            <v>100</v>
          </cell>
          <cell r="S497" t="str">
            <v>VACANT</v>
          </cell>
        </row>
        <row r="498">
          <cell r="N498" t="str">
            <v>T52</v>
          </cell>
          <cell r="O498" t="str">
            <v>INTRCST GAS SVCS-DEL</v>
          </cell>
          <cell r="P498" t="str">
            <v>Closed</v>
          </cell>
          <cell r="Q498" t="str">
            <v>T52</v>
          </cell>
          <cell r="R498">
            <v>100</v>
          </cell>
          <cell r="S498" t="str">
            <v>VACANT</v>
          </cell>
        </row>
        <row r="499">
          <cell r="N499">
            <v>5</v>
          </cell>
          <cell r="O499" t="str">
            <v>SR VP &amp; GEN COUNSEL</v>
          </cell>
          <cell r="P499" t="str">
            <v>Closed</v>
          </cell>
          <cell r="Q499" t="str">
            <v>B00</v>
          </cell>
          <cell r="R499">
            <v>100</v>
          </cell>
          <cell r="S499" t="str">
            <v>ANDERSON, DL</v>
          </cell>
        </row>
        <row r="500">
          <cell r="N500">
            <v>6</v>
          </cell>
          <cell r="O500" t="str">
            <v>VP CORP LAW</v>
          </cell>
          <cell r="P500" t="str">
            <v>Closed</v>
          </cell>
          <cell r="Q500" t="str">
            <v>B00</v>
          </cell>
          <cell r="R500">
            <v>100</v>
          </cell>
          <cell r="S500" t="str">
            <v>LEIGHTON, PJ</v>
          </cell>
        </row>
        <row r="501">
          <cell r="N501">
            <v>9</v>
          </cell>
          <cell r="O501" t="str">
            <v>SR VP</v>
          </cell>
          <cell r="P501" t="str">
            <v>Closed</v>
          </cell>
          <cell r="Q501" t="str">
            <v>B00</v>
          </cell>
          <cell r="R501">
            <v>100</v>
          </cell>
          <cell r="S501" t="str">
            <v>VACANT</v>
          </cell>
        </row>
        <row r="502">
          <cell r="N502">
            <v>11</v>
          </cell>
          <cell r="O502" t="str">
            <v>STRATEGIC INVESTMENT</v>
          </cell>
          <cell r="P502" t="str">
            <v>Closed</v>
          </cell>
          <cell r="Q502" t="str">
            <v>B00</v>
          </cell>
          <cell r="R502">
            <v>100</v>
          </cell>
          <cell r="S502" t="str">
            <v>STRATTON, SP</v>
          </cell>
        </row>
        <row r="503">
          <cell r="N503">
            <v>20</v>
          </cell>
          <cell r="O503" t="str">
            <v>VP INVT REL/RISK MGT</v>
          </cell>
          <cell r="P503" t="str">
            <v>Closed</v>
          </cell>
          <cell r="Q503" t="str">
            <v>B00</v>
          </cell>
          <cell r="R503">
            <v>100</v>
          </cell>
          <cell r="S503" t="str">
            <v>VACANT</v>
          </cell>
        </row>
        <row r="504">
          <cell r="N504">
            <v>22</v>
          </cell>
          <cell r="O504" t="str">
            <v>FIN SVCS &amp; INVESTMTS</v>
          </cell>
          <cell r="P504" t="str">
            <v>Closed</v>
          </cell>
          <cell r="Q504" t="str">
            <v>B00</v>
          </cell>
          <cell r="R504">
            <v>100</v>
          </cell>
          <cell r="S504" t="str">
            <v>FOSTER, TC</v>
          </cell>
        </row>
        <row r="505">
          <cell r="N505">
            <v>25</v>
          </cell>
          <cell r="O505" t="str">
            <v>INVESTOR RELATIONS</v>
          </cell>
          <cell r="P505" t="str">
            <v>Closed</v>
          </cell>
          <cell r="Q505" t="str">
            <v>B00</v>
          </cell>
          <cell r="R505">
            <v>100</v>
          </cell>
          <cell r="S505" t="str">
            <v>VACANT</v>
          </cell>
        </row>
        <row r="506">
          <cell r="N506">
            <v>26</v>
          </cell>
          <cell r="O506" t="str">
            <v>SHAREHOLDER SERVICES</v>
          </cell>
          <cell r="P506" t="str">
            <v>Closed</v>
          </cell>
          <cell r="Q506" t="str">
            <v>B00</v>
          </cell>
          <cell r="R506">
            <v>100</v>
          </cell>
          <cell r="S506" t="str">
            <v>OSIER, CA</v>
          </cell>
        </row>
        <row r="507">
          <cell r="N507">
            <v>27</v>
          </cell>
          <cell r="O507" t="str">
            <v>TAX PLN/INTL TAX</v>
          </cell>
          <cell r="P507" t="str">
            <v>Closed</v>
          </cell>
          <cell r="Q507" t="str">
            <v>B00</v>
          </cell>
          <cell r="R507">
            <v>100</v>
          </cell>
          <cell r="S507" t="str">
            <v>EVANS, SR</v>
          </cell>
        </row>
        <row r="508">
          <cell r="N508">
            <v>37</v>
          </cell>
          <cell r="O508" t="str">
            <v>GAS VOLUME &amp; ADMIN</v>
          </cell>
          <cell r="P508" t="str">
            <v>Closed</v>
          </cell>
          <cell r="Q508" t="str">
            <v>B28</v>
          </cell>
          <cell r="R508">
            <v>100</v>
          </cell>
          <cell r="S508" t="str">
            <v>VIETZ, SL</v>
          </cell>
        </row>
        <row r="509">
          <cell r="N509">
            <v>43</v>
          </cell>
          <cell r="O509" t="str">
            <v>MEDIA RELATIONS/COMM</v>
          </cell>
          <cell r="P509" t="str">
            <v>Closed</v>
          </cell>
          <cell r="Q509" t="str">
            <v>B00</v>
          </cell>
          <cell r="R509">
            <v>100</v>
          </cell>
          <cell r="S509" t="str">
            <v>SCHILLINGER, SJ</v>
          </cell>
        </row>
        <row r="510">
          <cell r="N510">
            <v>53</v>
          </cell>
          <cell r="O510" t="str">
            <v>HR PARTNER-RETAIL</v>
          </cell>
          <cell r="P510" t="str">
            <v>Closed</v>
          </cell>
          <cell r="Q510" t="str">
            <v>B40</v>
          </cell>
          <cell r="R510">
            <v>100</v>
          </cell>
          <cell r="S510" t="str">
            <v>VACANT</v>
          </cell>
        </row>
        <row r="511">
          <cell r="N511">
            <v>57</v>
          </cell>
          <cell r="O511" t="str">
            <v>HR PART-GEN/DEL/TRAN</v>
          </cell>
          <cell r="P511" t="str">
            <v>Closed</v>
          </cell>
          <cell r="Q511" t="str">
            <v>B16</v>
          </cell>
          <cell r="R511">
            <v>100</v>
          </cell>
          <cell r="S511" t="str">
            <v>VACANT</v>
          </cell>
        </row>
        <row r="512">
          <cell r="N512">
            <v>60</v>
          </cell>
          <cell r="O512" t="str">
            <v>CORP HR CONSULT</v>
          </cell>
          <cell r="P512" t="str">
            <v>Closed</v>
          </cell>
          <cell r="Q512" t="str">
            <v>B00</v>
          </cell>
          <cell r="R512">
            <v>100</v>
          </cell>
          <cell r="S512" t="str">
            <v>VACANT</v>
          </cell>
        </row>
        <row r="513">
          <cell r="N513">
            <v>62</v>
          </cell>
          <cell r="O513" t="str">
            <v>EAP/H&amp;W</v>
          </cell>
          <cell r="P513" t="str">
            <v>Closed</v>
          </cell>
          <cell r="Q513" t="str">
            <v>B00</v>
          </cell>
          <cell r="R513">
            <v>100</v>
          </cell>
          <cell r="S513" t="str">
            <v>VACANT</v>
          </cell>
        </row>
        <row r="514">
          <cell r="N514">
            <v>65</v>
          </cell>
          <cell r="O514" t="str">
            <v>EXECUTIVE COMP</v>
          </cell>
          <cell r="P514" t="str">
            <v>Closed</v>
          </cell>
          <cell r="Q514" t="str">
            <v>B00</v>
          </cell>
          <cell r="R514">
            <v>100</v>
          </cell>
          <cell r="S514" t="str">
            <v>SNIDER, CR</v>
          </cell>
        </row>
        <row r="515">
          <cell r="N515">
            <v>70</v>
          </cell>
          <cell r="O515" t="str">
            <v>PROC &amp; PROGRAM MGT</v>
          </cell>
          <cell r="P515" t="str">
            <v>Closed</v>
          </cell>
          <cell r="Q515" t="str">
            <v>B40</v>
          </cell>
          <cell r="R515">
            <v>100</v>
          </cell>
          <cell r="S515" t="str">
            <v>RABA, TM</v>
          </cell>
        </row>
        <row r="516">
          <cell r="N516">
            <v>71</v>
          </cell>
          <cell r="O516" t="str">
            <v>IT RETAIL DEV</v>
          </cell>
          <cell r="P516" t="str">
            <v>Closed</v>
          </cell>
          <cell r="Q516" t="str">
            <v>B40</v>
          </cell>
          <cell r="R516">
            <v>100</v>
          </cell>
          <cell r="S516" t="str">
            <v>JASCHEN, SM</v>
          </cell>
        </row>
        <row r="517">
          <cell r="N517">
            <v>72</v>
          </cell>
          <cell r="O517" t="str">
            <v>IT ADMINISTRATION</v>
          </cell>
          <cell r="P517" t="str">
            <v>Closed</v>
          </cell>
          <cell r="Q517" t="str">
            <v>B00</v>
          </cell>
          <cell r="R517">
            <v>100</v>
          </cell>
          <cell r="S517" t="str">
            <v>JENSEN, TJ</v>
          </cell>
        </row>
        <row r="518">
          <cell r="N518">
            <v>73</v>
          </cell>
          <cell r="O518" t="str">
            <v>AIM</v>
          </cell>
          <cell r="P518" t="str">
            <v>Closed</v>
          </cell>
          <cell r="Q518" t="str">
            <v>B13</v>
          </cell>
          <cell r="R518">
            <v>100</v>
          </cell>
          <cell r="S518" t="str">
            <v>NEWMAN, SR</v>
          </cell>
        </row>
        <row r="519">
          <cell r="N519">
            <v>74</v>
          </cell>
          <cell r="O519" t="str">
            <v>IT APPLICATION ARCH</v>
          </cell>
          <cell r="P519" t="str">
            <v>Closed</v>
          </cell>
          <cell r="Q519" t="str">
            <v>B00</v>
          </cell>
          <cell r="R519">
            <v>100</v>
          </cell>
          <cell r="S519" t="str">
            <v>HUYGENS, CC</v>
          </cell>
        </row>
        <row r="520">
          <cell r="N520">
            <v>75</v>
          </cell>
          <cell r="O520" t="str">
            <v>IT DELIVERY DEV</v>
          </cell>
          <cell r="P520" t="str">
            <v>Closed</v>
          </cell>
          <cell r="Q520" t="str">
            <v>B00</v>
          </cell>
          <cell r="R520">
            <v>100</v>
          </cell>
          <cell r="S520" t="str">
            <v>GONNERMAN, NA</v>
          </cell>
        </row>
        <row r="521">
          <cell r="N521">
            <v>77</v>
          </cell>
          <cell r="O521" t="str">
            <v>IT PROJECTS</v>
          </cell>
          <cell r="P521" t="str">
            <v>Closed</v>
          </cell>
          <cell r="Q521" t="str">
            <v>B00</v>
          </cell>
          <cell r="R521">
            <v>100</v>
          </cell>
          <cell r="S521" t="str">
            <v>VACANT</v>
          </cell>
        </row>
        <row r="522">
          <cell r="N522">
            <v>83</v>
          </cell>
          <cell r="O522" t="str">
            <v>IT UNIX TECH SVCS</v>
          </cell>
          <cell r="P522" t="str">
            <v>Closed</v>
          </cell>
          <cell r="Q522" t="str">
            <v>B00</v>
          </cell>
          <cell r="R522">
            <v>100</v>
          </cell>
          <cell r="S522" t="str">
            <v>HINDMAN, MS</v>
          </cell>
        </row>
        <row r="523">
          <cell r="N523">
            <v>85</v>
          </cell>
          <cell r="O523" t="str">
            <v>CUSTOMER APPL</v>
          </cell>
          <cell r="P523" t="str">
            <v>Closed</v>
          </cell>
          <cell r="Q523" t="str">
            <v>B40</v>
          </cell>
          <cell r="R523">
            <v>100</v>
          </cell>
          <cell r="S523" t="str">
            <v>JULSON, AR</v>
          </cell>
        </row>
        <row r="524">
          <cell r="N524">
            <v>88</v>
          </cell>
          <cell r="O524" t="str">
            <v>IT TRAINING COORDIN</v>
          </cell>
          <cell r="P524" t="str">
            <v>Closed</v>
          </cell>
          <cell r="Q524" t="str">
            <v>B00</v>
          </cell>
          <cell r="R524">
            <v>100</v>
          </cell>
          <cell r="S524" t="str">
            <v>VACANT</v>
          </cell>
        </row>
        <row r="525">
          <cell r="N525">
            <v>94</v>
          </cell>
          <cell r="O525" t="str">
            <v>FLEET ADMIN</v>
          </cell>
          <cell r="P525" t="str">
            <v>Closed</v>
          </cell>
          <cell r="Q525" t="str">
            <v>B00</v>
          </cell>
          <cell r="R525">
            <v>100</v>
          </cell>
          <cell r="S525" t="str">
            <v>VACANT</v>
          </cell>
        </row>
        <row r="526">
          <cell r="N526">
            <v>95</v>
          </cell>
          <cell r="O526" t="str">
            <v>CORPORATE SAFETY</v>
          </cell>
          <cell r="P526" t="str">
            <v>Closed</v>
          </cell>
          <cell r="Q526" t="str">
            <v>B00</v>
          </cell>
          <cell r="R526">
            <v>100</v>
          </cell>
          <cell r="S526" t="str">
            <v>VARGASON, RW</v>
          </cell>
        </row>
        <row r="527">
          <cell r="N527">
            <v>96</v>
          </cell>
          <cell r="O527" t="str">
            <v>FOOD SERVICE-SC</v>
          </cell>
          <cell r="P527" t="str">
            <v>Closed</v>
          </cell>
          <cell r="Q527" t="str">
            <v>B00</v>
          </cell>
          <cell r="R527">
            <v>100</v>
          </cell>
          <cell r="S527" t="str">
            <v>BOOK, RB</v>
          </cell>
        </row>
        <row r="528">
          <cell r="N528">
            <v>108</v>
          </cell>
          <cell r="O528" t="str">
            <v>FRANCHISE</v>
          </cell>
          <cell r="P528" t="str">
            <v>Closed</v>
          </cell>
          <cell r="Q528" t="str">
            <v>B11</v>
          </cell>
          <cell r="R528">
            <v>100</v>
          </cell>
          <cell r="S528" t="str">
            <v>SEHNERT, JR</v>
          </cell>
        </row>
        <row r="529">
          <cell r="N529">
            <v>120</v>
          </cell>
          <cell r="O529" t="str">
            <v>VP MARKETING &amp; SALES</v>
          </cell>
          <cell r="P529" t="str">
            <v>Closed</v>
          </cell>
          <cell r="Q529" t="str">
            <v>B40</v>
          </cell>
          <cell r="R529">
            <v>100</v>
          </cell>
          <cell r="S529" t="str">
            <v>RABA, TM</v>
          </cell>
        </row>
        <row r="530">
          <cell r="N530">
            <v>125</v>
          </cell>
          <cell r="O530" t="str">
            <v>CONTRACT ADMIN</v>
          </cell>
          <cell r="P530" t="str">
            <v>Closed</v>
          </cell>
          <cell r="Q530" t="str">
            <v>B43</v>
          </cell>
          <cell r="R530">
            <v>100</v>
          </cell>
          <cell r="S530" t="str">
            <v>BOYLE, RA</v>
          </cell>
        </row>
        <row r="531">
          <cell r="N531">
            <v>126</v>
          </cell>
          <cell r="O531" t="str">
            <v>ELE/GAS PRODUCTS</v>
          </cell>
          <cell r="P531" t="str">
            <v>Closed</v>
          </cell>
          <cell r="Q531" t="str">
            <v>B42</v>
          </cell>
          <cell r="R531">
            <v>100</v>
          </cell>
          <cell r="S531" t="str">
            <v>BOYLE, RA</v>
          </cell>
        </row>
        <row r="532">
          <cell r="N532">
            <v>127</v>
          </cell>
          <cell r="O532" t="str">
            <v>DISTRIBUTED GEN</v>
          </cell>
          <cell r="P532" t="str">
            <v>Closed</v>
          </cell>
          <cell r="Q532" t="str">
            <v>B41</v>
          </cell>
          <cell r="R532">
            <v>100</v>
          </cell>
          <cell r="S532" t="str">
            <v>VACANT</v>
          </cell>
        </row>
        <row r="533">
          <cell r="N533">
            <v>128</v>
          </cell>
          <cell r="O533" t="str">
            <v>VP CONSUMER PRODUCTS</v>
          </cell>
          <cell r="P533" t="str">
            <v>Closed</v>
          </cell>
          <cell r="Q533" t="str">
            <v>B41</v>
          </cell>
          <cell r="R533">
            <v>100</v>
          </cell>
          <cell r="S533" t="str">
            <v>VACANT</v>
          </cell>
        </row>
        <row r="534">
          <cell r="N534">
            <v>129</v>
          </cell>
          <cell r="O534" t="str">
            <v>GAS PRODUCTS</v>
          </cell>
          <cell r="P534" t="str">
            <v>Closed</v>
          </cell>
          <cell r="Q534" t="str">
            <v>B43</v>
          </cell>
          <cell r="R534">
            <v>100</v>
          </cell>
          <cell r="S534" t="str">
            <v>BOYLE, RA</v>
          </cell>
        </row>
        <row r="535">
          <cell r="N535">
            <v>130</v>
          </cell>
          <cell r="O535" t="str">
            <v>VP MARKET STRATEGY</v>
          </cell>
          <cell r="P535" t="str">
            <v>Closed</v>
          </cell>
          <cell r="Q535" t="str">
            <v>B41</v>
          </cell>
          <cell r="R535">
            <v>100</v>
          </cell>
          <cell r="S535" t="str">
            <v>SCHILLINGER, SJ</v>
          </cell>
        </row>
        <row r="536">
          <cell r="N536">
            <v>131</v>
          </cell>
          <cell r="O536" t="str">
            <v>MKTG PRODUCT DEV/SUP</v>
          </cell>
          <cell r="P536" t="str">
            <v>Closed</v>
          </cell>
          <cell r="Q536" t="str">
            <v>B41</v>
          </cell>
          <cell r="R536">
            <v>100</v>
          </cell>
          <cell r="S536" t="str">
            <v>VACANT</v>
          </cell>
        </row>
        <row r="537">
          <cell r="N537">
            <v>132</v>
          </cell>
          <cell r="O537" t="str">
            <v>MKTG INTEL/DATABASE</v>
          </cell>
          <cell r="P537" t="str">
            <v>Closed</v>
          </cell>
          <cell r="Q537" t="str">
            <v>B41</v>
          </cell>
          <cell r="R537">
            <v>100</v>
          </cell>
          <cell r="S537" t="str">
            <v>VACANT</v>
          </cell>
        </row>
        <row r="538">
          <cell r="N538">
            <v>133</v>
          </cell>
          <cell r="O538" t="str">
            <v>DIRECT MKTG &amp; COMM</v>
          </cell>
          <cell r="P538" t="str">
            <v>Closed</v>
          </cell>
          <cell r="Q538" t="str">
            <v>B41</v>
          </cell>
          <cell r="R538">
            <v>100</v>
          </cell>
          <cell r="S538" t="str">
            <v>VACANT</v>
          </cell>
        </row>
        <row r="539">
          <cell r="N539">
            <v>134</v>
          </cell>
          <cell r="O539" t="str">
            <v>MKTG PLAN/STRATEGY</v>
          </cell>
          <cell r="P539" t="str">
            <v>Closed</v>
          </cell>
          <cell r="Q539" t="str">
            <v>B41</v>
          </cell>
          <cell r="R539">
            <v>100</v>
          </cell>
          <cell r="S539" t="str">
            <v>CONRAD, CJ</v>
          </cell>
        </row>
        <row r="540">
          <cell r="N540">
            <v>135</v>
          </cell>
          <cell r="O540" t="str">
            <v>MKTG REGULATORY SUPP</v>
          </cell>
          <cell r="P540" t="str">
            <v>Closed</v>
          </cell>
          <cell r="Q540" t="str">
            <v>B41</v>
          </cell>
          <cell r="R540">
            <v>100</v>
          </cell>
          <cell r="S540" t="str">
            <v>VACANT</v>
          </cell>
        </row>
        <row r="541">
          <cell r="N541">
            <v>136</v>
          </cell>
          <cell r="O541" t="str">
            <v>VP SALES</v>
          </cell>
          <cell r="P541" t="str">
            <v>Closed</v>
          </cell>
          <cell r="Q541" t="str">
            <v>B41</v>
          </cell>
          <cell r="R541">
            <v>100</v>
          </cell>
          <cell r="S541" t="str">
            <v>KELLEHER, JP</v>
          </cell>
        </row>
        <row r="542">
          <cell r="N542">
            <v>137</v>
          </cell>
          <cell r="O542" t="str">
            <v>RETAIL CUST ALLIANCE</v>
          </cell>
          <cell r="P542" t="str">
            <v>Closed</v>
          </cell>
          <cell r="Q542" t="str">
            <v>B41</v>
          </cell>
          <cell r="R542">
            <v>100</v>
          </cell>
          <cell r="S542" t="str">
            <v>KELLEHER, JP</v>
          </cell>
        </row>
        <row r="543">
          <cell r="N543">
            <v>138</v>
          </cell>
          <cell r="O543" t="str">
            <v>RETAIL DIRECT MKTG</v>
          </cell>
          <cell r="P543" t="str">
            <v>Closed</v>
          </cell>
          <cell r="Q543" t="str">
            <v>B41</v>
          </cell>
          <cell r="R543">
            <v>100</v>
          </cell>
          <cell r="S543" t="str">
            <v>VACANT</v>
          </cell>
        </row>
        <row r="544">
          <cell r="N544">
            <v>140</v>
          </cell>
          <cell r="O544" t="str">
            <v>DEL CONSULTANT MGR</v>
          </cell>
          <cell r="P544" t="str">
            <v>Closed</v>
          </cell>
          <cell r="Q544" t="str">
            <v>B41</v>
          </cell>
          <cell r="R544">
            <v>100</v>
          </cell>
          <cell r="S544" t="str">
            <v>KELLEHER, JP</v>
          </cell>
        </row>
        <row r="545">
          <cell r="N545">
            <v>141</v>
          </cell>
          <cell r="O545" t="str">
            <v>IOWA FIELD OPERATION</v>
          </cell>
          <cell r="P545" t="str">
            <v>Closed</v>
          </cell>
          <cell r="Q545" t="str">
            <v>B41</v>
          </cell>
          <cell r="R545">
            <v>100</v>
          </cell>
          <cell r="S545" t="str">
            <v>KELLEHER, JP</v>
          </cell>
        </row>
        <row r="546">
          <cell r="N546">
            <v>143</v>
          </cell>
          <cell r="O546" t="str">
            <v>ILL FIELD OPERATIONS</v>
          </cell>
          <cell r="P546" t="str">
            <v>Closed</v>
          </cell>
          <cell r="Q546" t="str">
            <v>B41</v>
          </cell>
          <cell r="R546">
            <v>100</v>
          </cell>
          <cell r="S546" t="str">
            <v>JACOBS, GM</v>
          </cell>
        </row>
        <row r="547">
          <cell r="N547">
            <v>144</v>
          </cell>
          <cell r="O547" t="str">
            <v>OHIO FIELD SALES</v>
          </cell>
          <cell r="P547" t="str">
            <v>Closed</v>
          </cell>
          <cell r="Q547" t="str">
            <v>B44</v>
          </cell>
          <cell r="R547">
            <v>990</v>
          </cell>
          <cell r="S547" t="str">
            <v>VACANT</v>
          </cell>
        </row>
        <row r="548">
          <cell r="N548">
            <v>146</v>
          </cell>
          <cell r="O548" t="str">
            <v>ENERGY EFFICIEN-ADMN</v>
          </cell>
          <cell r="P548" t="str">
            <v>Closed</v>
          </cell>
          <cell r="Q548" t="str">
            <v>B41</v>
          </cell>
          <cell r="R548">
            <v>100</v>
          </cell>
          <cell r="S548" t="str">
            <v>LEUTHAUSER, RA</v>
          </cell>
        </row>
        <row r="549">
          <cell r="N549">
            <v>147</v>
          </cell>
          <cell r="O549" t="str">
            <v>CASHBACK CARD</v>
          </cell>
          <cell r="P549" t="str">
            <v>Closed</v>
          </cell>
          <cell r="Q549" t="str">
            <v>B44</v>
          </cell>
          <cell r="R549">
            <v>100</v>
          </cell>
          <cell r="S549" t="str">
            <v>VACANT</v>
          </cell>
        </row>
        <row r="550">
          <cell r="N550">
            <v>148</v>
          </cell>
          <cell r="O550" t="str">
            <v>ELECTRIC PRODUCTS</v>
          </cell>
          <cell r="P550" t="str">
            <v>Closed</v>
          </cell>
          <cell r="Q550" t="str">
            <v>B42</v>
          </cell>
          <cell r="R550">
            <v>100</v>
          </cell>
          <cell r="S550" t="str">
            <v>MERRILL, DT</v>
          </cell>
        </row>
        <row r="551">
          <cell r="N551">
            <v>149</v>
          </cell>
          <cell r="O551" t="str">
            <v>ELE PRODUCTS OPER</v>
          </cell>
          <cell r="P551" t="str">
            <v>Closed</v>
          </cell>
          <cell r="Q551" t="str">
            <v>B42</v>
          </cell>
          <cell r="R551">
            <v>100</v>
          </cell>
          <cell r="S551" t="str">
            <v>VACANT</v>
          </cell>
        </row>
        <row r="552">
          <cell r="N552">
            <v>150</v>
          </cell>
          <cell r="O552" t="str">
            <v>COMM RELTS-EAST</v>
          </cell>
          <cell r="P552" t="str">
            <v>Closed</v>
          </cell>
          <cell r="Q552" t="str">
            <v>B00</v>
          </cell>
          <cell r="R552">
            <v>100</v>
          </cell>
          <cell r="S552" t="str">
            <v>VACANT</v>
          </cell>
        </row>
        <row r="553">
          <cell r="N553">
            <v>151</v>
          </cell>
          <cell r="O553" t="str">
            <v>COMM RELTS-CNTL</v>
          </cell>
          <cell r="P553" t="str">
            <v>Closed</v>
          </cell>
          <cell r="Q553" t="str">
            <v>B00</v>
          </cell>
          <cell r="R553">
            <v>100</v>
          </cell>
          <cell r="S553" t="str">
            <v>VACANT</v>
          </cell>
        </row>
        <row r="554">
          <cell r="N554">
            <v>152</v>
          </cell>
          <cell r="O554" t="str">
            <v>COMM RELTS-WEST</v>
          </cell>
          <cell r="P554" t="str">
            <v>Closed</v>
          </cell>
          <cell r="Q554" t="str">
            <v>B00</v>
          </cell>
          <cell r="R554">
            <v>100</v>
          </cell>
          <cell r="S554" t="str">
            <v>VACANT</v>
          </cell>
        </row>
        <row r="555">
          <cell r="N555">
            <v>171</v>
          </cell>
          <cell r="O555" t="str">
            <v>ELEC OPERATIONS APPS</v>
          </cell>
          <cell r="P555" t="str">
            <v>Closed</v>
          </cell>
          <cell r="Q555" t="str">
            <v>B10</v>
          </cell>
          <cell r="R555">
            <v>100</v>
          </cell>
          <cell r="S555" t="str">
            <v>DOTY, MJ</v>
          </cell>
        </row>
        <row r="556">
          <cell r="N556">
            <v>178</v>
          </cell>
          <cell r="O556" t="str">
            <v>IT SYS OPTIMIZATION</v>
          </cell>
          <cell r="P556" t="str">
            <v>Closed</v>
          </cell>
          <cell r="Q556" t="str">
            <v>B10</v>
          </cell>
          <cell r="R556">
            <v>100</v>
          </cell>
          <cell r="S556" t="str">
            <v>SCHROEDER, RL</v>
          </cell>
        </row>
        <row r="557">
          <cell r="N557">
            <v>181</v>
          </cell>
          <cell r="O557" t="str">
            <v>IT PRODUCTION CONTRL</v>
          </cell>
          <cell r="P557" t="str">
            <v>Closed</v>
          </cell>
          <cell r="Q557" t="str">
            <v>B00</v>
          </cell>
          <cell r="R557">
            <v>100</v>
          </cell>
          <cell r="S557" t="str">
            <v>WIERSMA, BE</v>
          </cell>
        </row>
        <row r="558">
          <cell r="N558">
            <v>200</v>
          </cell>
          <cell r="O558" t="str">
            <v>SR VP TRANS/ENGY DEL</v>
          </cell>
          <cell r="P558" t="str">
            <v>Closed</v>
          </cell>
          <cell r="Q558" t="str">
            <v>B10</v>
          </cell>
          <cell r="R558">
            <v>100</v>
          </cell>
          <cell r="S558" t="str">
            <v>RABA, TM</v>
          </cell>
        </row>
        <row r="559">
          <cell r="N559">
            <v>205</v>
          </cell>
          <cell r="O559" t="str">
            <v>ENGY DEL REL-SVCS</v>
          </cell>
          <cell r="P559" t="str">
            <v>Closed</v>
          </cell>
          <cell r="Q559" t="str">
            <v>B11</v>
          </cell>
          <cell r="R559">
            <v>100</v>
          </cell>
          <cell r="S559" t="str">
            <v>ELDEN, GB</v>
          </cell>
        </row>
        <row r="560">
          <cell r="N560">
            <v>210</v>
          </cell>
          <cell r="O560" t="str">
            <v>CR OPERATIONS</v>
          </cell>
          <cell r="P560" t="str">
            <v>Closed</v>
          </cell>
          <cell r="Q560" t="str">
            <v>B13</v>
          </cell>
          <cell r="R560">
            <v>200</v>
          </cell>
          <cell r="S560" t="str">
            <v>PADLEY, TH</v>
          </cell>
        </row>
        <row r="561">
          <cell r="N561">
            <v>211</v>
          </cell>
          <cell r="O561" t="str">
            <v>CLRK OPERATIONS</v>
          </cell>
          <cell r="P561" t="str">
            <v>Closed</v>
          </cell>
          <cell r="Q561" t="str">
            <v>B11</v>
          </cell>
          <cell r="R561">
            <v>200</v>
          </cell>
          <cell r="S561" t="str">
            <v>PETRIE, JE</v>
          </cell>
        </row>
        <row r="562">
          <cell r="N562">
            <v>213</v>
          </cell>
          <cell r="O562" t="str">
            <v>IC OPERATIONS</v>
          </cell>
          <cell r="P562" t="str">
            <v>Closed</v>
          </cell>
          <cell r="Q562" t="str">
            <v>B13</v>
          </cell>
          <cell r="R562">
            <v>200</v>
          </cell>
          <cell r="S562" t="str">
            <v>VACANT</v>
          </cell>
        </row>
        <row r="563">
          <cell r="N563">
            <v>215</v>
          </cell>
          <cell r="O563" t="str">
            <v>CR OPERATIONS</v>
          </cell>
          <cell r="P563" t="str">
            <v>Closed</v>
          </cell>
          <cell r="Q563" t="str">
            <v>B13</v>
          </cell>
          <cell r="R563">
            <v>200</v>
          </cell>
          <cell r="S563" t="str">
            <v>PADLEY, TH</v>
          </cell>
        </row>
        <row r="564">
          <cell r="N564">
            <v>218</v>
          </cell>
          <cell r="O564" t="str">
            <v>WAT OPERATIONS</v>
          </cell>
          <cell r="P564" t="str">
            <v>Closed</v>
          </cell>
          <cell r="Q564" t="str">
            <v>B13</v>
          </cell>
          <cell r="R564">
            <v>200</v>
          </cell>
          <cell r="S564" t="str">
            <v>HEMPEL, JJ</v>
          </cell>
        </row>
        <row r="565">
          <cell r="N565">
            <v>220</v>
          </cell>
          <cell r="O565" t="str">
            <v>NONUTIL DELIVERY SVC</v>
          </cell>
          <cell r="P565" t="str">
            <v>Closed</v>
          </cell>
          <cell r="Q565" t="str">
            <v>B14</v>
          </cell>
          <cell r="R565">
            <v>100</v>
          </cell>
          <cell r="S565" t="str">
            <v>TWIFORD, JA</v>
          </cell>
        </row>
        <row r="566">
          <cell r="N566">
            <v>230</v>
          </cell>
          <cell r="O566" t="str">
            <v>DES MOINES DISTRICT</v>
          </cell>
          <cell r="P566" t="str">
            <v>Closed</v>
          </cell>
          <cell r="Q566" t="str">
            <v>B13</v>
          </cell>
          <cell r="R566">
            <v>200</v>
          </cell>
          <cell r="S566" t="str">
            <v>JOHNSON, NR</v>
          </cell>
        </row>
        <row r="567">
          <cell r="N567">
            <v>231</v>
          </cell>
          <cell r="O567" t="str">
            <v>AV CREWS</v>
          </cell>
          <cell r="P567" t="str">
            <v>Closed</v>
          </cell>
          <cell r="Q567" t="str">
            <v>B11</v>
          </cell>
          <cell r="R567">
            <v>200</v>
          </cell>
          <cell r="S567" t="str">
            <v>DOTY, WL</v>
          </cell>
        </row>
        <row r="568">
          <cell r="N568">
            <v>232</v>
          </cell>
          <cell r="O568" t="str">
            <v>SHN CREWS</v>
          </cell>
          <cell r="P568" t="str">
            <v>Closed</v>
          </cell>
          <cell r="Q568" t="str">
            <v>B11</v>
          </cell>
          <cell r="R568">
            <v>200</v>
          </cell>
          <cell r="S568" t="str">
            <v>SIEBELS, RL</v>
          </cell>
        </row>
        <row r="569">
          <cell r="N569">
            <v>234</v>
          </cell>
          <cell r="O569" t="str">
            <v>DM CUST COORDINATION</v>
          </cell>
          <cell r="P569" t="str">
            <v>Closed</v>
          </cell>
          <cell r="Q569" t="str">
            <v>B11</v>
          </cell>
          <cell r="R569">
            <v>200</v>
          </cell>
          <cell r="S569" t="str">
            <v>DELOUIS, FE</v>
          </cell>
        </row>
        <row r="570">
          <cell r="N570">
            <v>235</v>
          </cell>
          <cell r="O570" t="str">
            <v>DM EAST GAS OPER</v>
          </cell>
          <cell r="P570" t="str">
            <v>Closed</v>
          </cell>
          <cell r="Q570" t="str">
            <v>B11</v>
          </cell>
          <cell r="R570">
            <v>200</v>
          </cell>
          <cell r="S570" t="str">
            <v>BOHL, RS</v>
          </cell>
        </row>
        <row r="571">
          <cell r="N571">
            <v>236</v>
          </cell>
          <cell r="O571" t="str">
            <v>DM EAST ELEC OPER</v>
          </cell>
          <cell r="P571" t="str">
            <v>Closed</v>
          </cell>
          <cell r="Q571" t="str">
            <v>B11</v>
          </cell>
          <cell r="R571">
            <v>200</v>
          </cell>
          <cell r="S571" t="str">
            <v>BOHL, RS</v>
          </cell>
        </row>
        <row r="572">
          <cell r="N572">
            <v>237</v>
          </cell>
          <cell r="O572" t="str">
            <v>DM EAST MTR/WELDING</v>
          </cell>
          <cell r="P572" t="str">
            <v>Closed</v>
          </cell>
          <cell r="Q572" t="str">
            <v>B11</v>
          </cell>
          <cell r="R572">
            <v>200</v>
          </cell>
          <cell r="S572" t="str">
            <v>BOHL, RS</v>
          </cell>
        </row>
        <row r="573">
          <cell r="N573">
            <v>238</v>
          </cell>
          <cell r="O573" t="str">
            <v>G-DM CONTRACTING</v>
          </cell>
          <cell r="P573" t="str">
            <v>Closed</v>
          </cell>
          <cell r="Q573" t="str">
            <v>B13</v>
          </cell>
          <cell r="R573">
            <v>200</v>
          </cell>
          <cell r="S573" t="str">
            <v>VACANT</v>
          </cell>
        </row>
        <row r="574">
          <cell r="N574">
            <v>240</v>
          </cell>
          <cell r="O574" t="str">
            <v>DM DIST LOCATES</v>
          </cell>
          <cell r="P574" t="str">
            <v>Closed</v>
          </cell>
          <cell r="Q574" t="str">
            <v>B11</v>
          </cell>
          <cell r="R574">
            <v>200</v>
          </cell>
          <cell r="S574" t="str">
            <v>DELOUIS, FE</v>
          </cell>
        </row>
        <row r="575">
          <cell r="N575">
            <v>241</v>
          </cell>
          <cell r="O575" t="str">
            <v>DM DIST STORES</v>
          </cell>
          <cell r="P575" t="str">
            <v>Closed</v>
          </cell>
          <cell r="Q575" t="str">
            <v>B11</v>
          </cell>
          <cell r="R575">
            <v>200</v>
          </cell>
          <cell r="S575" t="str">
            <v>VACANT</v>
          </cell>
        </row>
        <row r="576">
          <cell r="N576">
            <v>242</v>
          </cell>
          <cell r="O576" t="str">
            <v>DM WEST GAS OPER</v>
          </cell>
          <cell r="P576" t="str">
            <v>Closed</v>
          </cell>
          <cell r="Q576" t="str">
            <v>B11</v>
          </cell>
          <cell r="R576">
            <v>200</v>
          </cell>
          <cell r="S576" t="str">
            <v>ANDERSON, TM</v>
          </cell>
        </row>
        <row r="577">
          <cell r="N577">
            <v>243</v>
          </cell>
          <cell r="O577" t="str">
            <v>DM ELEC SERVICES</v>
          </cell>
          <cell r="P577" t="str">
            <v>Closed</v>
          </cell>
          <cell r="Q577" t="str">
            <v>B11</v>
          </cell>
          <cell r="R577">
            <v>200</v>
          </cell>
          <cell r="S577" t="str">
            <v>DELOUIS, FE</v>
          </cell>
        </row>
        <row r="578">
          <cell r="N578">
            <v>244</v>
          </cell>
          <cell r="O578" t="str">
            <v>DM GAS SERVICES</v>
          </cell>
          <cell r="P578" t="str">
            <v>Closed</v>
          </cell>
          <cell r="Q578" t="str">
            <v>B11</v>
          </cell>
          <cell r="R578">
            <v>200</v>
          </cell>
          <cell r="S578" t="str">
            <v>DELOUIS, FE</v>
          </cell>
        </row>
        <row r="579">
          <cell r="N579">
            <v>245</v>
          </cell>
          <cell r="O579" t="str">
            <v>DM FLEET MAINT</v>
          </cell>
          <cell r="P579" t="str">
            <v>Closed</v>
          </cell>
          <cell r="Q579" t="str">
            <v>B11</v>
          </cell>
          <cell r="R579">
            <v>200</v>
          </cell>
          <cell r="S579" t="str">
            <v>BLAIR, CE</v>
          </cell>
        </row>
        <row r="580">
          <cell r="N580">
            <v>250</v>
          </cell>
          <cell r="O580" t="str">
            <v>QUAD CITIES DISTRICT</v>
          </cell>
          <cell r="P580" t="str">
            <v>Closed</v>
          </cell>
          <cell r="Q580" t="str">
            <v>B13</v>
          </cell>
          <cell r="R580">
            <v>100</v>
          </cell>
          <cell r="S580" t="str">
            <v>NOWELL, WR</v>
          </cell>
        </row>
        <row r="581">
          <cell r="N581">
            <v>251</v>
          </cell>
          <cell r="O581" t="str">
            <v>FM OPERATIONS</v>
          </cell>
          <cell r="P581" t="str">
            <v>Closed</v>
          </cell>
          <cell r="Q581" t="str">
            <v>B13</v>
          </cell>
          <cell r="R581">
            <v>200</v>
          </cell>
          <cell r="S581" t="str">
            <v>SULLIVAN, SC</v>
          </cell>
        </row>
        <row r="582">
          <cell r="N582">
            <v>253</v>
          </cell>
          <cell r="O582" t="str">
            <v>DM SOUTH GAS OPER</v>
          </cell>
          <cell r="P582" t="str">
            <v>Closed</v>
          </cell>
          <cell r="Q582" t="str">
            <v>B11</v>
          </cell>
          <cell r="R582">
            <v>200</v>
          </cell>
          <cell r="S582" t="str">
            <v>SULLIVAN, SC</v>
          </cell>
        </row>
        <row r="583">
          <cell r="N583">
            <v>255</v>
          </cell>
          <cell r="O583" t="str">
            <v>QC IA GAS OPERATIONS</v>
          </cell>
          <cell r="P583" t="str">
            <v>Closed</v>
          </cell>
          <cell r="Q583" t="str">
            <v>B11</v>
          </cell>
          <cell r="R583">
            <v>200</v>
          </cell>
          <cell r="S583" t="str">
            <v>WELVAERT, DP</v>
          </cell>
        </row>
        <row r="584">
          <cell r="N584">
            <v>260</v>
          </cell>
          <cell r="O584" t="str">
            <v>QC IL GAS OPERATIONS</v>
          </cell>
          <cell r="P584" t="str">
            <v>Closed</v>
          </cell>
          <cell r="Q584" t="str">
            <v>B11</v>
          </cell>
          <cell r="R584">
            <v>300</v>
          </cell>
          <cell r="S584" t="str">
            <v>VACANT</v>
          </cell>
        </row>
        <row r="585">
          <cell r="N585">
            <v>270</v>
          </cell>
          <cell r="O585" t="str">
            <v>SIOUXLAND DISTRICT</v>
          </cell>
          <cell r="P585" t="str">
            <v>Closed</v>
          </cell>
          <cell r="Q585" t="str">
            <v>B11</v>
          </cell>
          <cell r="R585">
            <v>100</v>
          </cell>
          <cell r="S585" t="str">
            <v>ELDEN, GB</v>
          </cell>
        </row>
        <row r="586">
          <cell r="N586">
            <v>271</v>
          </cell>
          <cell r="O586" t="str">
            <v>YAN OPERATIONS</v>
          </cell>
          <cell r="P586" t="str">
            <v>Closed</v>
          </cell>
          <cell r="Q586" t="str">
            <v>B13</v>
          </cell>
          <cell r="R586">
            <v>400</v>
          </cell>
          <cell r="S586" t="str">
            <v>BRANNUM, JM</v>
          </cell>
        </row>
        <row r="587">
          <cell r="N587">
            <v>272</v>
          </cell>
          <cell r="O587" t="str">
            <v>LEM OPERATIONS</v>
          </cell>
          <cell r="P587" t="str">
            <v>Closed</v>
          </cell>
          <cell r="Q587" t="str">
            <v>B11</v>
          </cell>
          <cell r="R587">
            <v>200</v>
          </cell>
          <cell r="S587" t="str">
            <v>VACANT</v>
          </cell>
        </row>
        <row r="588">
          <cell r="N588">
            <v>273</v>
          </cell>
          <cell r="O588" t="str">
            <v>SL MET/TRN/RG INST</v>
          </cell>
          <cell r="P588" t="str">
            <v>Closed</v>
          </cell>
          <cell r="Q588" t="str">
            <v>B11</v>
          </cell>
          <cell r="R588">
            <v>100</v>
          </cell>
          <cell r="S588" t="str">
            <v>ELDEN, GB</v>
          </cell>
        </row>
        <row r="589">
          <cell r="N589">
            <v>274</v>
          </cell>
          <cell r="O589" t="str">
            <v>FT DODGE ENGINEERING</v>
          </cell>
          <cell r="P589" t="str">
            <v>Closed</v>
          </cell>
          <cell r="Q589" t="str">
            <v>B11</v>
          </cell>
          <cell r="R589">
            <v>200</v>
          </cell>
          <cell r="S589" t="str">
            <v>OMAN, GL</v>
          </cell>
        </row>
        <row r="590">
          <cell r="N590">
            <v>275</v>
          </cell>
          <cell r="O590" t="str">
            <v>SF OPERATIONS</v>
          </cell>
          <cell r="P590" t="str">
            <v>Closed</v>
          </cell>
          <cell r="Q590" t="str">
            <v>B13</v>
          </cell>
          <cell r="R590">
            <v>400</v>
          </cell>
          <cell r="S590" t="str">
            <v>DAKE, RW</v>
          </cell>
        </row>
        <row r="591">
          <cell r="N591">
            <v>280</v>
          </cell>
          <cell r="O591" t="str">
            <v>SC GAS OPERATIONS</v>
          </cell>
          <cell r="P591" t="str">
            <v>Closed</v>
          </cell>
          <cell r="Q591" t="str">
            <v>B11</v>
          </cell>
          <cell r="R591">
            <v>100</v>
          </cell>
          <cell r="S591" t="str">
            <v>BUDLER, TJ</v>
          </cell>
        </row>
        <row r="592">
          <cell r="N592">
            <v>291</v>
          </cell>
          <cell r="O592" t="str">
            <v>GAS ENGINEERING</v>
          </cell>
          <cell r="P592" t="str">
            <v>Closed</v>
          </cell>
          <cell r="Q592" t="str">
            <v>B13</v>
          </cell>
          <cell r="R592">
            <v>100</v>
          </cell>
          <cell r="S592" t="str">
            <v>VACANT</v>
          </cell>
        </row>
        <row r="593">
          <cell r="N593">
            <v>292</v>
          </cell>
          <cell r="O593" t="str">
            <v>SAFE/COMPLIANCE TRNG</v>
          </cell>
          <cell r="P593" t="str">
            <v>Closed</v>
          </cell>
          <cell r="Q593" t="str">
            <v>B10</v>
          </cell>
          <cell r="R593">
            <v>100</v>
          </cell>
          <cell r="S593" t="str">
            <v>LORENZEN, RN</v>
          </cell>
        </row>
        <row r="594">
          <cell r="N594">
            <v>293</v>
          </cell>
          <cell r="O594" t="str">
            <v>GAS/SERVICE DISPATCH</v>
          </cell>
          <cell r="P594" t="str">
            <v>Closed</v>
          </cell>
          <cell r="Q594" t="str">
            <v>B13</v>
          </cell>
          <cell r="R594">
            <v>100</v>
          </cell>
          <cell r="S594" t="str">
            <v>GATES, AL</v>
          </cell>
        </row>
        <row r="595">
          <cell r="N595">
            <v>294</v>
          </cell>
          <cell r="O595" t="str">
            <v>GAS STANDARDS</v>
          </cell>
          <cell r="P595" t="str">
            <v>Closed</v>
          </cell>
          <cell r="Q595" t="str">
            <v>B13</v>
          </cell>
          <cell r="R595">
            <v>100</v>
          </cell>
          <cell r="S595" t="str">
            <v>RASMUSSEN, SK</v>
          </cell>
        </row>
        <row r="596">
          <cell r="N596">
            <v>300</v>
          </cell>
          <cell r="O596" t="str">
            <v>PEAK PLANT/METERING</v>
          </cell>
          <cell r="P596" t="str">
            <v>Closed</v>
          </cell>
          <cell r="Q596" t="str">
            <v>B11</v>
          </cell>
          <cell r="R596">
            <v>100</v>
          </cell>
          <cell r="S596" t="str">
            <v>HUBERT, WR</v>
          </cell>
        </row>
        <row r="597">
          <cell r="N597">
            <v>303</v>
          </cell>
          <cell r="O597" t="str">
            <v>LNG PLANT-QC</v>
          </cell>
          <cell r="P597" t="str">
            <v>Closed</v>
          </cell>
          <cell r="Q597" t="str">
            <v>B13</v>
          </cell>
          <cell r="R597">
            <v>100</v>
          </cell>
          <cell r="S597" t="str">
            <v>KNOBLOCH, BJ</v>
          </cell>
        </row>
        <row r="598">
          <cell r="N598">
            <v>304</v>
          </cell>
          <cell r="O598" t="str">
            <v>LNG PLANT-DM</v>
          </cell>
          <cell r="P598" t="str">
            <v>Closed</v>
          </cell>
          <cell r="Q598" t="str">
            <v>B13</v>
          </cell>
          <cell r="R598">
            <v>100</v>
          </cell>
          <cell r="S598" t="str">
            <v>BOYDSTON, TR</v>
          </cell>
        </row>
        <row r="599">
          <cell r="N599">
            <v>307</v>
          </cell>
          <cell r="O599" t="str">
            <v>GAS METER SHOP</v>
          </cell>
          <cell r="P599" t="str">
            <v>Closed</v>
          </cell>
          <cell r="Q599" t="str">
            <v>B13</v>
          </cell>
          <cell r="R599">
            <v>100</v>
          </cell>
          <cell r="S599" t="str">
            <v>AMMONS, MR</v>
          </cell>
        </row>
        <row r="600">
          <cell r="N600">
            <v>320</v>
          </cell>
          <cell r="O600" t="str">
            <v>ENGY SERVICES MGR</v>
          </cell>
          <cell r="P600" t="str">
            <v>Closed</v>
          </cell>
          <cell r="Q600" t="str">
            <v>B41</v>
          </cell>
          <cell r="R600">
            <v>100</v>
          </cell>
          <cell r="S600" t="str">
            <v>GRAHAM, DL</v>
          </cell>
        </row>
        <row r="601">
          <cell r="N601">
            <v>321</v>
          </cell>
          <cell r="O601" t="str">
            <v>PRODUCT/SER MGR</v>
          </cell>
          <cell r="P601" t="str">
            <v>Closed</v>
          </cell>
          <cell r="Q601" t="str">
            <v>B41</v>
          </cell>
          <cell r="R601">
            <v>100</v>
          </cell>
          <cell r="S601" t="str">
            <v>VACANT</v>
          </cell>
        </row>
        <row r="602">
          <cell r="N602">
            <v>324</v>
          </cell>
          <cell r="O602" t="str">
            <v>ENGY CONSLT SC</v>
          </cell>
          <cell r="P602" t="str">
            <v>Closed</v>
          </cell>
          <cell r="Q602" t="str">
            <v>B41</v>
          </cell>
          <cell r="R602">
            <v>100</v>
          </cell>
          <cell r="S602" t="str">
            <v>GRAHAM, DL</v>
          </cell>
        </row>
        <row r="603">
          <cell r="N603">
            <v>325</v>
          </cell>
          <cell r="O603" t="str">
            <v>NG VEHICLES</v>
          </cell>
          <cell r="P603" t="str">
            <v>Closed</v>
          </cell>
          <cell r="Q603" t="str">
            <v>B41</v>
          </cell>
          <cell r="R603">
            <v>100</v>
          </cell>
          <cell r="S603" t="str">
            <v>GRAHAM, DL</v>
          </cell>
        </row>
        <row r="604">
          <cell r="N604">
            <v>326</v>
          </cell>
          <cell r="O604" t="str">
            <v>ENGY CONSLT WT</v>
          </cell>
          <cell r="P604" t="str">
            <v>Closed</v>
          </cell>
          <cell r="Q604" t="str">
            <v>B41</v>
          </cell>
          <cell r="R604">
            <v>100</v>
          </cell>
          <cell r="S604" t="str">
            <v>GRAHAM, DL</v>
          </cell>
        </row>
        <row r="605">
          <cell r="N605">
            <v>328</v>
          </cell>
          <cell r="O605" t="str">
            <v>MARKET PLAN MGR</v>
          </cell>
          <cell r="P605" t="str">
            <v>Closed</v>
          </cell>
          <cell r="Q605" t="str">
            <v>B41</v>
          </cell>
          <cell r="R605">
            <v>100</v>
          </cell>
          <cell r="S605" t="str">
            <v>SCHILLINGER, SJ</v>
          </cell>
        </row>
        <row r="606">
          <cell r="N606">
            <v>335</v>
          </cell>
          <cell r="O606" t="str">
            <v>REGULATORY LAW</v>
          </cell>
          <cell r="P606" t="str">
            <v>Closed</v>
          </cell>
          <cell r="Q606" t="str">
            <v>B00</v>
          </cell>
          <cell r="R606">
            <v>100</v>
          </cell>
          <cell r="S606" t="str">
            <v>STEWART, SM</v>
          </cell>
        </row>
        <row r="607">
          <cell r="N607">
            <v>340</v>
          </cell>
          <cell r="O607" t="str">
            <v>GAS SUPPLY</v>
          </cell>
          <cell r="P607" t="str">
            <v>Closed</v>
          </cell>
          <cell r="Q607" t="str">
            <v>B43</v>
          </cell>
          <cell r="R607">
            <v>100</v>
          </cell>
          <cell r="S607" t="str">
            <v>CAMPBELL, B</v>
          </cell>
        </row>
        <row r="608">
          <cell r="N608">
            <v>342</v>
          </cell>
          <cell r="O608" t="str">
            <v>MARKET PLAN &amp; DEV</v>
          </cell>
          <cell r="P608" t="str">
            <v>Closed</v>
          </cell>
          <cell r="Q608" t="str">
            <v>B44</v>
          </cell>
          <cell r="R608">
            <v>100</v>
          </cell>
          <cell r="S608" t="str">
            <v>VACANT</v>
          </cell>
        </row>
        <row r="609">
          <cell r="N609">
            <v>343</v>
          </cell>
          <cell r="O609" t="str">
            <v>G-SUPPLY OPERATIONS</v>
          </cell>
          <cell r="P609" t="str">
            <v>Closed</v>
          </cell>
          <cell r="Q609" t="str">
            <v>B13</v>
          </cell>
          <cell r="R609">
            <v>100</v>
          </cell>
          <cell r="S609" t="str">
            <v>GESELL, TA</v>
          </cell>
        </row>
        <row r="610">
          <cell r="N610">
            <v>344</v>
          </cell>
          <cell r="O610" t="str">
            <v>GAS TRANSPORT MGR</v>
          </cell>
          <cell r="P610" t="str">
            <v>Closed</v>
          </cell>
          <cell r="Q610" t="str">
            <v>B44</v>
          </cell>
          <cell r="R610">
            <v>100</v>
          </cell>
          <cell r="S610" t="str">
            <v>VACANT</v>
          </cell>
        </row>
        <row r="611">
          <cell r="N611">
            <v>345</v>
          </cell>
          <cell r="O611" t="str">
            <v>UNREG TRADING</v>
          </cell>
          <cell r="P611" t="str">
            <v>Closed</v>
          </cell>
          <cell r="Q611" t="str">
            <v>B38</v>
          </cell>
          <cell r="R611">
            <v>100</v>
          </cell>
          <cell r="S611" t="str">
            <v>KELLEHER, JP</v>
          </cell>
        </row>
        <row r="612">
          <cell r="N612">
            <v>347</v>
          </cell>
          <cell r="O612" t="str">
            <v>ADMIN ENERGY DEL</v>
          </cell>
          <cell r="P612" t="str">
            <v>Closed</v>
          </cell>
          <cell r="Q612" t="str">
            <v>B00</v>
          </cell>
          <cell r="R612">
            <v>100</v>
          </cell>
          <cell r="S612" t="str">
            <v>VACANT</v>
          </cell>
        </row>
        <row r="613">
          <cell r="N613">
            <v>349</v>
          </cell>
          <cell r="O613" t="str">
            <v>SAFETY/REGUL COMPL</v>
          </cell>
          <cell r="P613" t="str">
            <v>Closed</v>
          </cell>
          <cell r="Q613" t="str">
            <v>B10</v>
          </cell>
          <cell r="R613">
            <v>100</v>
          </cell>
          <cell r="S613" t="str">
            <v>BUSHBAUM-TEW, JM</v>
          </cell>
        </row>
        <row r="614">
          <cell r="N614">
            <v>350</v>
          </cell>
          <cell r="O614" t="str">
            <v>PROCESS IMPROVEMENT</v>
          </cell>
          <cell r="P614" t="str">
            <v>Closed</v>
          </cell>
          <cell r="Q614" t="str">
            <v>B10</v>
          </cell>
          <cell r="R614">
            <v>100</v>
          </cell>
          <cell r="S614" t="str">
            <v>UNSER, RE</v>
          </cell>
        </row>
        <row r="615">
          <cell r="N615">
            <v>351</v>
          </cell>
          <cell r="O615" t="str">
            <v>G-ACCOUNTING MGR</v>
          </cell>
          <cell r="P615" t="str">
            <v>Closed</v>
          </cell>
          <cell r="Q615" t="str">
            <v>B13</v>
          </cell>
          <cell r="R615">
            <v>100</v>
          </cell>
          <cell r="S615" t="str">
            <v>SMITH, CJ</v>
          </cell>
        </row>
        <row r="616">
          <cell r="N616">
            <v>352</v>
          </cell>
          <cell r="O616" t="str">
            <v>REGULATED PRICING</v>
          </cell>
          <cell r="P616" t="str">
            <v>Closed</v>
          </cell>
          <cell r="Q616" t="str">
            <v>B00</v>
          </cell>
          <cell r="R616">
            <v>100</v>
          </cell>
          <cell r="S616" t="str">
            <v>SCHAEFER, GC</v>
          </cell>
        </row>
        <row r="617">
          <cell r="N617">
            <v>353</v>
          </cell>
          <cell r="O617" t="str">
            <v>WORKERS COMPENSATION</v>
          </cell>
          <cell r="P617" t="str">
            <v>Closed</v>
          </cell>
          <cell r="Q617" t="str">
            <v>B00</v>
          </cell>
          <cell r="R617">
            <v>100</v>
          </cell>
          <cell r="S617" t="str">
            <v>ANHALT, AM</v>
          </cell>
        </row>
        <row r="618">
          <cell r="N618">
            <v>354</v>
          </cell>
          <cell r="O618" t="str">
            <v>CLAIMS</v>
          </cell>
          <cell r="P618" t="str">
            <v>Closed</v>
          </cell>
          <cell r="Q618" t="str">
            <v>B10</v>
          </cell>
          <cell r="R618">
            <v>100</v>
          </cell>
          <cell r="S618" t="str">
            <v>ANHALT, AM</v>
          </cell>
        </row>
        <row r="619">
          <cell r="N619">
            <v>355</v>
          </cell>
          <cell r="O619" t="str">
            <v>SYSTEMS OPTIMIZATION</v>
          </cell>
          <cell r="P619" t="str">
            <v>Closed</v>
          </cell>
          <cell r="Q619" t="str">
            <v>B11</v>
          </cell>
          <cell r="R619">
            <v>100</v>
          </cell>
          <cell r="S619" t="str">
            <v>ANDREWS, RL</v>
          </cell>
        </row>
        <row r="620">
          <cell r="N620">
            <v>400</v>
          </cell>
          <cell r="O620" t="str">
            <v>VP CUST SVC NREG</v>
          </cell>
          <cell r="P620" t="str">
            <v>Closed</v>
          </cell>
          <cell r="Q620" t="str">
            <v>B44</v>
          </cell>
          <cell r="R620">
            <v>100</v>
          </cell>
          <cell r="S620" t="str">
            <v>SCHILLINGER, SJ</v>
          </cell>
        </row>
        <row r="621">
          <cell r="N621">
            <v>402</v>
          </cell>
          <cell r="O621" t="str">
            <v>CUST CHOICE INITIATV</v>
          </cell>
          <cell r="P621" t="str">
            <v>Closed</v>
          </cell>
          <cell r="Q621" t="str">
            <v>B44</v>
          </cell>
          <cell r="R621">
            <v>100</v>
          </cell>
          <cell r="S621" t="str">
            <v>KUTSUNIS, DL</v>
          </cell>
        </row>
        <row r="622">
          <cell r="N622">
            <v>426</v>
          </cell>
          <cell r="O622" t="str">
            <v>VP ELE/GAS PRODUCTS</v>
          </cell>
          <cell r="P622" t="str">
            <v>Closed</v>
          </cell>
          <cell r="Q622" t="str">
            <v>B44</v>
          </cell>
          <cell r="R622">
            <v>100</v>
          </cell>
          <cell r="S622" t="str">
            <v>BOYLE, RA</v>
          </cell>
        </row>
        <row r="623">
          <cell r="N623">
            <v>427</v>
          </cell>
          <cell r="O623" t="str">
            <v>POWER SOLUTIONS</v>
          </cell>
          <cell r="P623" t="str">
            <v>Closed</v>
          </cell>
          <cell r="Q623" t="str">
            <v>B44</v>
          </cell>
          <cell r="R623">
            <v>100</v>
          </cell>
          <cell r="S623" t="str">
            <v>HARMSEN, DE</v>
          </cell>
        </row>
        <row r="624">
          <cell r="N624">
            <v>428</v>
          </cell>
          <cell r="O624" t="str">
            <v>ENERGY MGR-GROUP</v>
          </cell>
          <cell r="P624" t="str">
            <v>Closed</v>
          </cell>
          <cell r="Q624" t="str">
            <v>B44</v>
          </cell>
          <cell r="R624">
            <v>100</v>
          </cell>
          <cell r="S624" t="str">
            <v>HARMSEN, DE</v>
          </cell>
        </row>
        <row r="625">
          <cell r="N625">
            <v>429</v>
          </cell>
          <cell r="O625" t="str">
            <v>ENERGY SOLUTIONS</v>
          </cell>
          <cell r="P625" t="str">
            <v>Closed</v>
          </cell>
          <cell r="Q625" t="str">
            <v>B44</v>
          </cell>
          <cell r="R625">
            <v>100</v>
          </cell>
          <cell r="S625" t="str">
            <v>HARMSEN, DE</v>
          </cell>
        </row>
        <row r="626">
          <cell r="N626">
            <v>430</v>
          </cell>
          <cell r="O626" t="str">
            <v>VP MARKET STRATEGY</v>
          </cell>
          <cell r="P626" t="str">
            <v>Closed</v>
          </cell>
          <cell r="Q626" t="str">
            <v>B44</v>
          </cell>
          <cell r="R626">
            <v>100</v>
          </cell>
          <cell r="S626" t="str">
            <v>SCHILLINGER, SJ</v>
          </cell>
        </row>
        <row r="627">
          <cell r="N627">
            <v>431</v>
          </cell>
          <cell r="O627" t="str">
            <v>MKTG PRODUCT DEV/SUP</v>
          </cell>
          <cell r="P627" t="str">
            <v>Closed</v>
          </cell>
          <cell r="Q627" t="str">
            <v>B44</v>
          </cell>
          <cell r="R627">
            <v>100</v>
          </cell>
          <cell r="S627" t="str">
            <v>CONRAD, CJ</v>
          </cell>
        </row>
        <row r="628">
          <cell r="N628">
            <v>432</v>
          </cell>
          <cell r="O628" t="str">
            <v>MKTG INTEL/DATABASE</v>
          </cell>
          <cell r="P628" t="str">
            <v>Closed</v>
          </cell>
          <cell r="Q628" t="str">
            <v>B44</v>
          </cell>
          <cell r="R628">
            <v>100</v>
          </cell>
          <cell r="S628" t="str">
            <v>KNOEDEL, SJ</v>
          </cell>
        </row>
        <row r="629">
          <cell r="N629">
            <v>433</v>
          </cell>
          <cell r="O629" t="str">
            <v>DIRECT MKTG &amp; COMM</v>
          </cell>
          <cell r="P629" t="str">
            <v>Closed</v>
          </cell>
          <cell r="Q629" t="str">
            <v>B44</v>
          </cell>
          <cell r="R629">
            <v>100</v>
          </cell>
          <cell r="S629" t="str">
            <v>SCHILLINGER, SJ</v>
          </cell>
        </row>
        <row r="630">
          <cell r="N630">
            <v>434</v>
          </cell>
          <cell r="O630" t="str">
            <v>MKTG PLAN/STRATEGY</v>
          </cell>
          <cell r="P630" t="str">
            <v>Closed</v>
          </cell>
          <cell r="Q630" t="str">
            <v>B44</v>
          </cell>
          <cell r="R630">
            <v>100</v>
          </cell>
          <cell r="S630" t="str">
            <v>CONRAD, CJ</v>
          </cell>
        </row>
        <row r="631">
          <cell r="N631">
            <v>435</v>
          </cell>
          <cell r="O631" t="str">
            <v>MKTG REGULATORY SUPP</v>
          </cell>
          <cell r="P631" t="str">
            <v>Closed</v>
          </cell>
          <cell r="Q631" t="str">
            <v>B44</v>
          </cell>
          <cell r="R631">
            <v>100</v>
          </cell>
          <cell r="S631" t="str">
            <v>VACANT</v>
          </cell>
        </row>
        <row r="632">
          <cell r="N632">
            <v>436</v>
          </cell>
          <cell r="O632" t="str">
            <v>THIRD PARTY CONS</v>
          </cell>
          <cell r="P632" t="str">
            <v>Closed</v>
          </cell>
          <cell r="Q632" t="str">
            <v>B44</v>
          </cell>
          <cell r="R632">
            <v>100</v>
          </cell>
          <cell r="S632" t="str">
            <v>VACANT</v>
          </cell>
        </row>
        <row r="633">
          <cell r="N633">
            <v>441</v>
          </cell>
          <cell r="O633" t="str">
            <v>IOWA FIELD OPERATION</v>
          </cell>
          <cell r="P633" t="str">
            <v>Closed</v>
          </cell>
          <cell r="Q633" t="str">
            <v>B44</v>
          </cell>
          <cell r="R633">
            <v>100</v>
          </cell>
          <cell r="S633" t="str">
            <v>KELLEHER, JP</v>
          </cell>
        </row>
        <row r="634">
          <cell r="N634">
            <v>444</v>
          </cell>
          <cell r="O634" t="str">
            <v>SALES OTHER</v>
          </cell>
          <cell r="P634" t="str">
            <v>Closed</v>
          </cell>
          <cell r="Q634" t="str">
            <v>B44</v>
          </cell>
          <cell r="R634">
            <v>990</v>
          </cell>
          <cell r="S634" t="str">
            <v>MARZEN, RJ</v>
          </cell>
        </row>
        <row r="635">
          <cell r="N635">
            <v>449</v>
          </cell>
          <cell r="O635" t="str">
            <v>GAS PRODUCTS</v>
          </cell>
          <cell r="P635" t="str">
            <v>Closed</v>
          </cell>
          <cell r="Q635" t="str">
            <v>B44</v>
          </cell>
          <cell r="R635">
            <v>100</v>
          </cell>
          <cell r="S635" t="str">
            <v>RAMSEY, PL</v>
          </cell>
        </row>
        <row r="636">
          <cell r="N636">
            <v>500</v>
          </cell>
          <cell r="O636" t="str">
            <v>EXEC VP</v>
          </cell>
          <cell r="P636" t="str">
            <v>Closed</v>
          </cell>
          <cell r="Q636" t="str">
            <v>B01</v>
          </cell>
          <cell r="R636">
            <v>100</v>
          </cell>
          <cell r="S636" t="str">
            <v>VACANT</v>
          </cell>
        </row>
        <row r="637">
          <cell r="N637">
            <v>510</v>
          </cell>
          <cell r="O637" t="str">
            <v>CENTRAL DISTRICT</v>
          </cell>
          <cell r="P637" t="str">
            <v>Closed</v>
          </cell>
          <cell r="Q637" t="str">
            <v>B11</v>
          </cell>
          <cell r="R637">
            <v>200</v>
          </cell>
          <cell r="S637" t="str">
            <v>JOHNSON, NR</v>
          </cell>
        </row>
        <row r="638">
          <cell r="N638">
            <v>511</v>
          </cell>
          <cell r="O638" t="str">
            <v>DM SAFETY &amp; TRNG</v>
          </cell>
          <cell r="P638" t="str">
            <v>Closed</v>
          </cell>
          <cell r="Q638" t="str">
            <v>B11</v>
          </cell>
          <cell r="R638">
            <v>200</v>
          </cell>
          <cell r="S638" t="str">
            <v>BUSHBAUM-TEW, JM</v>
          </cell>
        </row>
        <row r="639">
          <cell r="N639">
            <v>512</v>
          </cell>
          <cell r="O639" t="str">
            <v>CENTRAL MET/TRN/RG</v>
          </cell>
          <cell r="P639" t="str">
            <v>Closed</v>
          </cell>
          <cell r="Q639" t="str">
            <v>B11</v>
          </cell>
          <cell r="R639">
            <v>200</v>
          </cell>
          <cell r="S639" t="str">
            <v>JOHNSON, NR</v>
          </cell>
        </row>
        <row r="640">
          <cell r="N640">
            <v>515</v>
          </cell>
          <cell r="O640" t="str">
            <v>ENERGY CONSULT-CNTRL</v>
          </cell>
          <cell r="P640" t="str">
            <v>Closed</v>
          </cell>
          <cell r="Q640" t="str">
            <v>B11</v>
          </cell>
          <cell r="R640">
            <v>100</v>
          </cell>
          <cell r="S640" t="str">
            <v>DUNBAR, DR</v>
          </cell>
        </row>
        <row r="641">
          <cell r="N641">
            <v>518</v>
          </cell>
          <cell r="O641" t="str">
            <v>DM SUBST/NETWK/METER</v>
          </cell>
          <cell r="P641" t="str">
            <v>Closed</v>
          </cell>
          <cell r="Q641" t="str">
            <v>B12</v>
          </cell>
          <cell r="R641">
            <v>200</v>
          </cell>
          <cell r="S641" t="str">
            <v>LINDSTROM, CW</v>
          </cell>
        </row>
        <row r="642">
          <cell r="N642">
            <v>527</v>
          </cell>
          <cell r="O642" t="str">
            <v>DM SOUTH ELEC OPER</v>
          </cell>
          <cell r="P642" t="str">
            <v>Closed</v>
          </cell>
          <cell r="Q642" t="str">
            <v>B11</v>
          </cell>
          <cell r="R642">
            <v>200</v>
          </cell>
          <cell r="S642" t="str">
            <v>SULLIVAN, SC</v>
          </cell>
        </row>
        <row r="643">
          <cell r="N643">
            <v>530</v>
          </cell>
          <cell r="O643" t="str">
            <v>CEDAR VALLEY DIST</v>
          </cell>
          <cell r="P643" t="str">
            <v>Closed</v>
          </cell>
          <cell r="Q643" t="str">
            <v>B11</v>
          </cell>
          <cell r="R643">
            <v>200</v>
          </cell>
          <cell r="S643" t="str">
            <v>VACANT</v>
          </cell>
        </row>
        <row r="644">
          <cell r="N644">
            <v>531</v>
          </cell>
          <cell r="O644" t="str">
            <v>CV OPER SUPPORT</v>
          </cell>
          <cell r="P644" t="str">
            <v>Closed</v>
          </cell>
          <cell r="Q644" t="str">
            <v>B11</v>
          </cell>
          <cell r="R644">
            <v>200</v>
          </cell>
          <cell r="S644" t="str">
            <v>SEHNERT, JR</v>
          </cell>
        </row>
        <row r="645">
          <cell r="N645">
            <v>532</v>
          </cell>
          <cell r="O645" t="str">
            <v>WAT SUBSTN/METERING</v>
          </cell>
          <cell r="P645" t="str">
            <v>Closed</v>
          </cell>
          <cell r="Q645" t="str">
            <v>B12</v>
          </cell>
          <cell r="R645">
            <v>200</v>
          </cell>
          <cell r="S645" t="str">
            <v>NIELSEN, JL</v>
          </cell>
        </row>
        <row r="646">
          <cell r="N646">
            <v>533</v>
          </cell>
          <cell r="O646" t="str">
            <v>WAT METERS</v>
          </cell>
          <cell r="P646" t="str">
            <v>Closed</v>
          </cell>
          <cell r="Q646" t="str">
            <v>B11</v>
          </cell>
          <cell r="R646">
            <v>200</v>
          </cell>
          <cell r="S646" t="str">
            <v>ARENS, DR</v>
          </cell>
        </row>
        <row r="647">
          <cell r="N647">
            <v>534</v>
          </cell>
          <cell r="O647" t="str">
            <v>WATLOO-OUTSIDE AREAS</v>
          </cell>
          <cell r="P647" t="str">
            <v>Closed</v>
          </cell>
          <cell r="Q647" t="str">
            <v>B11</v>
          </cell>
          <cell r="R647">
            <v>200</v>
          </cell>
          <cell r="S647" t="str">
            <v>KLISMITH, DF</v>
          </cell>
        </row>
        <row r="648">
          <cell r="N648">
            <v>535</v>
          </cell>
          <cell r="O648" t="str">
            <v>FD OPERATIONS</v>
          </cell>
          <cell r="P648" t="str">
            <v>Closed</v>
          </cell>
          <cell r="Q648" t="str">
            <v>B11</v>
          </cell>
          <cell r="R648">
            <v>200</v>
          </cell>
          <cell r="S648" t="str">
            <v>BENTZ, JG</v>
          </cell>
        </row>
        <row r="649">
          <cell r="N649">
            <v>536</v>
          </cell>
          <cell r="O649" t="str">
            <v>CHC OPERATIONS</v>
          </cell>
          <cell r="P649" t="str">
            <v>Closed</v>
          </cell>
          <cell r="Q649" t="str">
            <v>B11</v>
          </cell>
          <cell r="R649">
            <v>200</v>
          </cell>
          <cell r="S649" t="str">
            <v>PEEK, GR</v>
          </cell>
        </row>
        <row r="650">
          <cell r="N650">
            <v>537</v>
          </cell>
          <cell r="O650" t="str">
            <v>HAM OPERATIONS</v>
          </cell>
          <cell r="P650" t="str">
            <v>Closed</v>
          </cell>
          <cell r="Q650" t="str">
            <v>B11</v>
          </cell>
          <cell r="R650">
            <v>200</v>
          </cell>
          <cell r="S650" t="str">
            <v>VACANT</v>
          </cell>
        </row>
        <row r="651">
          <cell r="N651">
            <v>540</v>
          </cell>
          <cell r="O651" t="str">
            <v>WAT OPERATIONS</v>
          </cell>
          <cell r="P651" t="str">
            <v>Closed</v>
          </cell>
          <cell r="Q651" t="str">
            <v>B11</v>
          </cell>
          <cell r="R651">
            <v>200</v>
          </cell>
          <cell r="S651" t="str">
            <v>ARENS, DR</v>
          </cell>
        </row>
        <row r="652">
          <cell r="N652">
            <v>550</v>
          </cell>
          <cell r="O652" t="str">
            <v>EAST DISTRICT</v>
          </cell>
          <cell r="P652" t="str">
            <v>Closed</v>
          </cell>
          <cell r="Q652" t="str">
            <v>B11</v>
          </cell>
          <cell r="R652">
            <v>100</v>
          </cell>
          <cell r="S652" t="str">
            <v>NOWELL, WR</v>
          </cell>
        </row>
        <row r="653">
          <cell r="N653">
            <v>551</v>
          </cell>
          <cell r="O653" t="str">
            <v>E-DIST TRANSFORMER</v>
          </cell>
          <cell r="P653" t="str">
            <v>Closed</v>
          </cell>
          <cell r="Q653" t="str">
            <v>B11</v>
          </cell>
          <cell r="R653">
            <v>100</v>
          </cell>
          <cell r="S653" t="str">
            <v>NOWELL, WR</v>
          </cell>
        </row>
        <row r="654">
          <cell r="N654">
            <v>555</v>
          </cell>
          <cell r="O654" t="str">
            <v>OPERATION FLD SVC QC</v>
          </cell>
          <cell r="P654" t="str">
            <v>Closed</v>
          </cell>
          <cell r="Q654" t="str">
            <v>B11</v>
          </cell>
          <cell r="R654">
            <v>100</v>
          </cell>
          <cell r="S654" t="str">
            <v>EMMERT, SL</v>
          </cell>
        </row>
        <row r="655">
          <cell r="N655">
            <v>558</v>
          </cell>
          <cell r="O655" t="str">
            <v>QC IA ELE OPERATIONS</v>
          </cell>
          <cell r="P655" t="str">
            <v>Closed</v>
          </cell>
          <cell r="Q655" t="str">
            <v>B11</v>
          </cell>
          <cell r="R655">
            <v>200</v>
          </cell>
          <cell r="S655" t="str">
            <v>WELVAERT, DP</v>
          </cell>
        </row>
        <row r="656">
          <cell r="N656">
            <v>559</v>
          </cell>
          <cell r="O656" t="str">
            <v>SUB OPER/FOREST SVC</v>
          </cell>
          <cell r="P656" t="str">
            <v>Closed</v>
          </cell>
          <cell r="Q656" t="str">
            <v>B12</v>
          </cell>
          <cell r="R656">
            <v>100</v>
          </cell>
          <cell r="S656" t="str">
            <v>VACANT</v>
          </cell>
        </row>
        <row r="657">
          <cell r="N657">
            <v>560</v>
          </cell>
          <cell r="O657" t="str">
            <v>ENERGY CONSULT-EAST</v>
          </cell>
          <cell r="P657" t="str">
            <v>Closed</v>
          </cell>
          <cell r="Q657" t="str">
            <v>B11</v>
          </cell>
          <cell r="R657">
            <v>100</v>
          </cell>
          <cell r="S657" t="str">
            <v>MORRISON, SL</v>
          </cell>
        </row>
        <row r="658">
          <cell r="N658">
            <v>564</v>
          </cell>
          <cell r="O658" t="str">
            <v>OPERATIONS IL QC</v>
          </cell>
          <cell r="P658" t="str">
            <v>Closed</v>
          </cell>
          <cell r="Q658" t="str">
            <v>B11</v>
          </cell>
          <cell r="R658">
            <v>300</v>
          </cell>
          <cell r="S658" t="str">
            <v>STEIN, RL</v>
          </cell>
        </row>
        <row r="659">
          <cell r="N659">
            <v>565</v>
          </cell>
          <cell r="O659" t="str">
            <v>QC IL OPER SUPPORT</v>
          </cell>
          <cell r="P659" t="str">
            <v>Closed</v>
          </cell>
          <cell r="Q659" t="str">
            <v>B11</v>
          </cell>
          <cell r="R659">
            <v>300</v>
          </cell>
          <cell r="S659" t="str">
            <v>VACANT</v>
          </cell>
        </row>
        <row r="660">
          <cell r="N660">
            <v>566</v>
          </cell>
          <cell r="O660" t="str">
            <v>QC STORES</v>
          </cell>
          <cell r="P660" t="str">
            <v>Closed</v>
          </cell>
          <cell r="Q660" t="str">
            <v>B11</v>
          </cell>
          <cell r="R660">
            <v>100</v>
          </cell>
          <cell r="S660" t="str">
            <v>EMMERT, SL</v>
          </cell>
        </row>
        <row r="661">
          <cell r="N661">
            <v>567</v>
          </cell>
          <cell r="O661" t="str">
            <v>QC FLEET</v>
          </cell>
          <cell r="P661" t="str">
            <v>Closed</v>
          </cell>
          <cell r="Q661" t="str">
            <v>B11</v>
          </cell>
          <cell r="R661">
            <v>100</v>
          </cell>
          <cell r="S661" t="str">
            <v>EMMERT, SL</v>
          </cell>
        </row>
        <row r="662">
          <cell r="N662">
            <v>568</v>
          </cell>
          <cell r="O662" t="str">
            <v>IC OPERATIONS</v>
          </cell>
          <cell r="P662" t="str">
            <v>Closed</v>
          </cell>
          <cell r="Q662" t="str">
            <v>B11</v>
          </cell>
          <cell r="R662">
            <v>200</v>
          </cell>
          <cell r="S662" t="str">
            <v>VACANT</v>
          </cell>
        </row>
        <row r="663">
          <cell r="N663">
            <v>570</v>
          </cell>
          <cell r="O663" t="str">
            <v>SIOUX CITY DISTRICT</v>
          </cell>
          <cell r="P663" t="str">
            <v>Closed</v>
          </cell>
          <cell r="Q663" t="str">
            <v>B11</v>
          </cell>
          <cell r="R663">
            <v>100</v>
          </cell>
          <cell r="S663" t="str">
            <v>VACANT</v>
          </cell>
        </row>
        <row r="664">
          <cell r="N664">
            <v>571</v>
          </cell>
          <cell r="O664" t="str">
            <v>SC SAFETY/TRAINING</v>
          </cell>
          <cell r="P664" t="str">
            <v>Closed</v>
          </cell>
          <cell r="Q664" t="str">
            <v>B11</v>
          </cell>
          <cell r="R664">
            <v>100</v>
          </cell>
          <cell r="S664" t="str">
            <v>BURT, JM</v>
          </cell>
        </row>
        <row r="665">
          <cell r="N665">
            <v>572</v>
          </cell>
          <cell r="O665" t="str">
            <v>SC FLEET MAINTENANCE</v>
          </cell>
          <cell r="P665" t="str">
            <v>Closed</v>
          </cell>
          <cell r="Q665" t="str">
            <v>B11</v>
          </cell>
          <cell r="R665">
            <v>100</v>
          </cell>
          <cell r="S665" t="str">
            <v>VACANT</v>
          </cell>
        </row>
        <row r="666">
          <cell r="N666">
            <v>573</v>
          </cell>
          <cell r="O666" t="str">
            <v>SC MET/TRN/RG INST</v>
          </cell>
          <cell r="P666" t="str">
            <v>Closed</v>
          </cell>
          <cell r="Q666" t="str">
            <v>B11</v>
          </cell>
          <cell r="R666">
            <v>100</v>
          </cell>
          <cell r="S666" t="str">
            <v>VACANT</v>
          </cell>
        </row>
        <row r="667">
          <cell r="N667">
            <v>574</v>
          </cell>
          <cell r="O667" t="str">
            <v>SC SUBST/METERING</v>
          </cell>
          <cell r="P667" t="str">
            <v>Closed</v>
          </cell>
          <cell r="Q667" t="str">
            <v>B12</v>
          </cell>
          <cell r="R667">
            <v>100</v>
          </cell>
          <cell r="S667" t="str">
            <v>SEGGERMAN, RJ</v>
          </cell>
        </row>
        <row r="668">
          <cell r="N668">
            <v>575</v>
          </cell>
          <cell r="O668" t="str">
            <v>SC ENGINEERING</v>
          </cell>
          <cell r="P668" t="str">
            <v>Closed</v>
          </cell>
          <cell r="Q668" t="str">
            <v>B11</v>
          </cell>
          <cell r="R668">
            <v>100</v>
          </cell>
          <cell r="S668" t="str">
            <v>VANHATTEN, RL</v>
          </cell>
        </row>
        <row r="669">
          <cell r="N669">
            <v>576</v>
          </cell>
          <cell r="O669" t="str">
            <v>SC ELECT OPERATIONS</v>
          </cell>
          <cell r="P669" t="str">
            <v>Closed</v>
          </cell>
          <cell r="Q669" t="str">
            <v>B11</v>
          </cell>
          <cell r="R669">
            <v>100</v>
          </cell>
          <cell r="S669" t="str">
            <v>BUDLER, TJ</v>
          </cell>
        </row>
        <row r="670">
          <cell r="N670">
            <v>577</v>
          </cell>
          <cell r="O670" t="str">
            <v>SHE OPERATIONS</v>
          </cell>
          <cell r="P670" t="str">
            <v>Closed</v>
          </cell>
          <cell r="Q670" t="str">
            <v>B11</v>
          </cell>
          <cell r="R670">
            <v>200</v>
          </cell>
          <cell r="S670" t="str">
            <v>MOORE, RE</v>
          </cell>
        </row>
        <row r="671">
          <cell r="N671">
            <v>578</v>
          </cell>
          <cell r="O671" t="str">
            <v>IDA OPERATIONS</v>
          </cell>
          <cell r="P671" t="str">
            <v>Closed</v>
          </cell>
          <cell r="Q671" t="str">
            <v>B11</v>
          </cell>
          <cell r="R671">
            <v>200</v>
          </cell>
          <cell r="S671" t="str">
            <v>GRAY, WT</v>
          </cell>
        </row>
        <row r="672">
          <cell r="N672">
            <v>579</v>
          </cell>
          <cell r="O672" t="str">
            <v>CAR OPERATIONS</v>
          </cell>
          <cell r="P672" t="str">
            <v>Closed</v>
          </cell>
          <cell r="Q672" t="str">
            <v>B11</v>
          </cell>
          <cell r="R672">
            <v>200</v>
          </cell>
          <cell r="S672" t="str">
            <v>KOKENGE, JJ</v>
          </cell>
        </row>
        <row r="673">
          <cell r="N673">
            <v>580</v>
          </cell>
          <cell r="O673" t="str">
            <v>CB OPERATIONS</v>
          </cell>
          <cell r="P673" t="str">
            <v>Closed</v>
          </cell>
          <cell r="Q673" t="str">
            <v>B12</v>
          </cell>
          <cell r="R673">
            <v>200</v>
          </cell>
          <cell r="S673" t="str">
            <v>HEMPEL, JJ</v>
          </cell>
        </row>
        <row r="674">
          <cell r="N674">
            <v>581</v>
          </cell>
          <cell r="O674" t="str">
            <v>AV CREWS</v>
          </cell>
          <cell r="P674" t="str">
            <v>Closed</v>
          </cell>
          <cell r="Q674" t="str">
            <v>B11</v>
          </cell>
          <cell r="R674">
            <v>200</v>
          </cell>
          <cell r="S674" t="str">
            <v>HEMPEL, JJ</v>
          </cell>
        </row>
        <row r="675">
          <cell r="N675">
            <v>582</v>
          </cell>
          <cell r="O675" t="str">
            <v>RO OPERATIONS</v>
          </cell>
          <cell r="P675" t="str">
            <v>Closed</v>
          </cell>
          <cell r="Q675" t="str">
            <v>B11</v>
          </cell>
          <cell r="R675">
            <v>200</v>
          </cell>
          <cell r="S675" t="str">
            <v>VACANT</v>
          </cell>
        </row>
        <row r="676">
          <cell r="N676">
            <v>585</v>
          </cell>
          <cell r="O676" t="str">
            <v>OPERATIONS SUPPORT</v>
          </cell>
          <cell r="P676" t="str">
            <v>Closed</v>
          </cell>
          <cell r="Q676" t="str">
            <v>B11</v>
          </cell>
          <cell r="R676">
            <v>100</v>
          </cell>
          <cell r="S676" t="str">
            <v>GUST, JJ</v>
          </cell>
        </row>
        <row r="677">
          <cell r="N677">
            <v>586</v>
          </cell>
          <cell r="O677" t="str">
            <v>ELEC PLANNING</v>
          </cell>
          <cell r="P677" t="str">
            <v>Closed</v>
          </cell>
          <cell r="Q677" t="str">
            <v>B12</v>
          </cell>
          <cell r="R677">
            <v>100</v>
          </cell>
          <cell r="S677" t="str">
            <v>MIELNIK, TC</v>
          </cell>
        </row>
        <row r="678">
          <cell r="N678">
            <v>587</v>
          </cell>
          <cell r="O678" t="str">
            <v>TREE TRIMMING OPER</v>
          </cell>
          <cell r="P678" t="str">
            <v>Closed</v>
          </cell>
          <cell r="Q678" t="str">
            <v>B12</v>
          </cell>
          <cell r="R678">
            <v>100</v>
          </cell>
          <cell r="S678" t="str">
            <v>PUENTES, JP</v>
          </cell>
        </row>
        <row r="679">
          <cell r="N679">
            <v>588</v>
          </cell>
          <cell r="O679" t="str">
            <v>T &amp; D MAINTENANCE</v>
          </cell>
          <cell r="P679" t="str">
            <v>Closed</v>
          </cell>
          <cell r="Q679" t="str">
            <v>B12</v>
          </cell>
          <cell r="R679">
            <v>100</v>
          </cell>
          <cell r="S679" t="str">
            <v>ROLING, DJ</v>
          </cell>
        </row>
        <row r="680">
          <cell r="N680">
            <v>589</v>
          </cell>
          <cell r="O680" t="str">
            <v>ENGY DEL MAPPING</v>
          </cell>
          <cell r="P680" t="str">
            <v>Closed</v>
          </cell>
          <cell r="Q680" t="str">
            <v>B12</v>
          </cell>
          <cell r="R680">
            <v>100</v>
          </cell>
          <cell r="S680" t="str">
            <v>TEAGER, WF</v>
          </cell>
        </row>
        <row r="681">
          <cell r="N681">
            <v>590</v>
          </cell>
          <cell r="O681" t="str">
            <v>SL OPERATIONS</v>
          </cell>
          <cell r="P681" t="str">
            <v>Closed</v>
          </cell>
          <cell r="Q681" t="str">
            <v>B11</v>
          </cell>
          <cell r="R681">
            <v>200</v>
          </cell>
          <cell r="S681" t="str">
            <v>ARNFELT, DL</v>
          </cell>
        </row>
        <row r="682">
          <cell r="N682">
            <v>591</v>
          </cell>
          <cell r="O682" t="str">
            <v>LEM OPERATIONS</v>
          </cell>
          <cell r="P682" t="str">
            <v>Closed</v>
          </cell>
          <cell r="Q682" t="str">
            <v>B11</v>
          </cell>
          <cell r="R682">
            <v>200</v>
          </cell>
          <cell r="S682" t="str">
            <v>PENNING, LJ</v>
          </cell>
        </row>
        <row r="683">
          <cell r="N683">
            <v>600</v>
          </cell>
          <cell r="O683" t="str">
            <v>CUSTOMER CHOICE</v>
          </cell>
          <cell r="P683" t="str">
            <v>Closed</v>
          </cell>
          <cell r="Q683" t="str">
            <v>B41</v>
          </cell>
          <cell r="R683">
            <v>100</v>
          </cell>
          <cell r="S683" t="str">
            <v>JOHNSTON, AJ</v>
          </cell>
        </row>
        <row r="684">
          <cell r="N684">
            <v>601</v>
          </cell>
          <cell r="O684" t="str">
            <v>CUSTOMER OPERATIONS</v>
          </cell>
          <cell r="P684" t="str">
            <v>Closed</v>
          </cell>
          <cell r="Q684" t="str">
            <v>B11</v>
          </cell>
          <cell r="R684">
            <v>100</v>
          </cell>
          <cell r="S684" t="str">
            <v>VACANT</v>
          </cell>
        </row>
        <row r="685">
          <cell r="N685">
            <v>602</v>
          </cell>
          <cell r="O685" t="str">
            <v>CUST INITIATIVES</v>
          </cell>
          <cell r="P685" t="str">
            <v>Closed</v>
          </cell>
          <cell r="Q685" t="str">
            <v>B41</v>
          </cell>
          <cell r="R685">
            <v>100</v>
          </cell>
          <cell r="S685" t="str">
            <v>VACANT</v>
          </cell>
        </row>
        <row r="686">
          <cell r="N686">
            <v>606</v>
          </cell>
          <cell r="O686" t="str">
            <v>CREDIT SUPV</v>
          </cell>
          <cell r="P686" t="str">
            <v>Closed</v>
          </cell>
          <cell r="Q686" t="str">
            <v>B11</v>
          </cell>
          <cell r="R686">
            <v>100</v>
          </cell>
          <cell r="S686" t="str">
            <v>DESALVO, JA</v>
          </cell>
        </row>
        <row r="687">
          <cell r="N687">
            <v>611</v>
          </cell>
          <cell r="O687" t="str">
            <v>BILLING</v>
          </cell>
          <cell r="P687" t="str">
            <v>Closed</v>
          </cell>
          <cell r="Q687" t="str">
            <v>B11</v>
          </cell>
          <cell r="R687">
            <v>100</v>
          </cell>
          <cell r="S687" t="str">
            <v>MAHER, SL</v>
          </cell>
        </row>
        <row r="688">
          <cell r="N688">
            <v>612</v>
          </cell>
          <cell r="O688" t="str">
            <v>BILLING</v>
          </cell>
          <cell r="P688" t="str">
            <v>Closed</v>
          </cell>
          <cell r="Q688" t="str">
            <v>B11</v>
          </cell>
          <cell r="R688">
            <v>100</v>
          </cell>
          <cell r="S688" t="str">
            <v>GILL, JL</v>
          </cell>
        </row>
        <row r="689">
          <cell r="N689">
            <v>613</v>
          </cell>
          <cell r="O689" t="str">
            <v>CUST OFF/MTR RD/AMR</v>
          </cell>
          <cell r="P689" t="str">
            <v>Closed</v>
          </cell>
          <cell r="Q689" t="str">
            <v>B11</v>
          </cell>
          <cell r="R689">
            <v>100</v>
          </cell>
          <cell r="S689" t="str">
            <v>ALLISON, KJ</v>
          </cell>
        </row>
        <row r="690">
          <cell r="N690">
            <v>616</v>
          </cell>
          <cell r="O690" t="str">
            <v>FLD SVC-DM SO</v>
          </cell>
          <cell r="P690" t="str">
            <v>Closed</v>
          </cell>
          <cell r="Q690" t="str">
            <v>B11</v>
          </cell>
          <cell r="R690">
            <v>200</v>
          </cell>
          <cell r="S690" t="str">
            <v>CRAIN, OE</v>
          </cell>
        </row>
        <row r="691">
          <cell r="N691">
            <v>624</v>
          </cell>
          <cell r="O691" t="str">
            <v>FLD SVC-SF</v>
          </cell>
          <cell r="P691" t="str">
            <v>Closed</v>
          </cell>
          <cell r="Q691" t="str">
            <v>B11</v>
          </cell>
          <cell r="R691">
            <v>400</v>
          </cell>
          <cell r="S691" t="str">
            <v>NIBAUR, ME</v>
          </cell>
        </row>
        <row r="692">
          <cell r="N692">
            <v>627</v>
          </cell>
          <cell r="O692" t="str">
            <v>FLD SVC-RO</v>
          </cell>
          <cell r="P692" t="str">
            <v>Closed</v>
          </cell>
          <cell r="Q692" t="str">
            <v>B11</v>
          </cell>
          <cell r="R692">
            <v>200</v>
          </cell>
          <cell r="S692" t="str">
            <v>NIBAUR, ME</v>
          </cell>
        </row>
        <row r="693">
          <cell r="N693">
            <v>628</v>
          </cell>
          <cell r="O693" t="str">
            <v>FLD SVC-CB</v>
          </cell>
          <cell r="P693" t="str">
            <v>Closed</v>
          </cell>
          <cell r="Q693" t="str">
            <v>B11</v>
          </cell>
          <cell r="R693">
            <v>100</v>
          </cell>
          <cell r="S693" t="str">
            <v>NIBAUR, ME</v>
          </cell>
        </row>
        <row r="694">
          <cell r="N694">
            <v>634</v>
          </cell>
          <cell r="O694" t="str">
            <v>DM E METER READERS</v>
          </cell>
          <cell r="P694" t="str">
            <v>Closed</v>
          </cell>
          <cell r="Q694" t="str">
            <v>B11</v>
          </cell>
          <cell r="R694">
            <v>100</v>
          </cell>
          <cell r="S694" t="str">
            <v>ELLIOTT, GA</v>
          </cell>
        </row>
        <row r="695">
          <cell r="N695">
            <v>635</v>
          </cell>
          <cell r="O695" t="str">
            <v>DAV METER READERS</v>
          </cell>
          <cell r="P695" t="str">
            <v>Closed</v>
          </cell>
          <cell r="Q695" t="str">
            <v>B11</v>
          </cell>
          <cell r="R695">
            <v>100</v>
          </cell>
          <cell r="S695" t="str">
            <v>TAYLOR, WL</v>
          </cell>
        </row>
        <row r="696">
          <cell r="N696">
            <v>650</v>
          </cell>
          <cell r="O696" t="str">
            <v>EXEC VP GEN</v>
          </cell>
          <cell r="P696" t="str">
            <v>Closed</v>
          </cell>
          <cell r="Q696" t="str">
            <v>B16</v>
          </cell>
          <cell r="R696">
            <v>100</v>
          </cell>
          <cell r="S696" t="str">
            <v>VACANT</v>
          </cell>
        </row>
        <row r="697">
          <cell r="N697">
            <v>651</v>
          </cell>
          <cell r="O697" t="str">
            <v>NUCLEAR</v>
          </cell>
          <cell r="P697" t="str">
            <v>Closed</v>
          </cell>
          <cell r="Q697" t="str">
            <v>B16</v>
          </cell>
          <cell r="R697">
            <v>100</v>
          </cell>
          <cell r="S697" t="str">
            <v>PARKER, JC</v>
          </cell>
        </row>
        <row r="698">
          <cell r="N698">
            <v>652</v>
          </cell>
          <cell r="O698" t="str">
            <v>RESOURCE PLANNING</v>
          </cell>
          <cell r="P698" t="str">
            <v>Closed</v>
          </cell>
          <cell r="Q698" t="str">
            <v>B08</v>
          </cell>
          <cell r="R698">
            <v>100</v>
          </cell>
          <cell r="S698" t="str">
            <v>STEVENS, OD</v>
          </cell>
        </row>
        <row r="699">
          <cell r="N699">
            <v>660</v>
          </cell>
          <cell r="O699" t="str">
            <v>ENGINEERING, US OPER</v>
          </cell>
          <cell r="P699" t="str">
            <v>Closed</v>
          </cell>
          <cell r="Q699" t="str">
            <v>B16</v>
          </cell>
          <cell r="R699">
            <v>100</v>
          </cell>
          <cell r="S699" t="str">
            <v>ROCHE, JW</v>
          </cell>
        </row>
        <row r="700">
          <cell r="N700">
            <v>661</v>
          </cell>
          <cell r="O700" t="str">
            <v>CENTRAL STORE</v>
          </cell>
          <cell r="P700" t="str">
            <v>Closed</v>
          </cell>
          <cell r="Q700" t="str">
            <v>B16</v>
          </cell>
          <cell r="R700">
            <v>100</v>
          </cell>
          <cell r="S700" t="str">
            <v>DICKMAN, DD</v>
          </cell>
        </row>
        <row r="701">
          <cell r="N701">
            <v>667</v>
          </cell>
          <cell r="O701" t="str">
            <v>NEAL GEN ENG SUP</v>
          </cell>
          <cell r="P701" t="str">
            <v>Closed</v>
          </cell>
          <cell r="Q701" t="str">
            <v>B16</v>
          </cell>
          <cell r="R701">
            <v>100</v>
          </cell>
          <cell r="S701" t="str">
            <v>GERTSCH, LR</v>
          </cell>
        </row>
        <row r="702">
          <cell r="N702">
            <v>668</v>
          </cell>
          <cell r="O702" t="str">
            <v>CBEC GEN ENG SUP</v>
          </cell>
          <cell r="P702" t="str">
            <v>Closed</v>
          </cell>
          <cell r="Q702" t="str">
            <v>B16</v>
          </cell>
          <cell r="R702">
            <v>100</v>
          </cell>
          <cell r="S702" t="str">
            <v>WHITNEY, WR</v>
          </cell>
        </row>
        <row r="703">
          <cell r="N703">
            <v>669</v>
          </cell>
          <cell r="O703" t="str">
            <v>PLANT CONST MGMT</v>
          </cell>
          <cell r="P703" t="str">
            <v>Closed</v>
          </cell>
          <cell r="Q703" t="str">
            <v>B16</v>
          </cell>
          <cell r="R703">
            <v>100</v>
          </cell>
          <cell r="S703" t="str">
            <v>LYONS, SG</v>
          </cell>
        </row>
        <row r="704">
          <cell r="N704">
            <v>672</v>
          </cell>
          <cell r="O704" t="str">
            <v>NEAL NORTH COAL HNDL</v>
          </cell>
          <cell r="P704" t="str">
            <v>Closed</v>
          </cell>
          <cell r="Q704" t="str">
            <v>B16</v>
          </cell>
          <cell r="R704">
            <v>100</v>
          </cell>
          <cell r="S704" t="str">
            <v>LONGSTRETH, SM</v>
          </cell>
        </row>
        <row r="705">
          <cell r="N705">
            <v>673</v>
          </cell>
          <cell r="O705" t="str">
            <v>NEAL NORTH OPER/COAL</v>
          </cell>
          <cell r="P705" t="str">
            <v>Closed</v>
          </cell>
          <cell r="Q705" t="str">
            <v>B16</v>
          </cell>
          <cell r="R705">
            <v>100</v>
          </cell>
          <cell r="S705" t="str">
            <v>SOEPNEL, RR</v>
          </cell>
        </row>
        <row r="706">
          <cell r="N706">
            <v>674</v>
          </cell>
          <cell r="O706" t="str">
            <v>NEAL NORTH CHEMIST</v>
          </cell>
          <cell r="P706" t="str">
            <v>Closed</v>
          </cell>
          <cell r="Q706" t="str">
            <v>B16</v>
          </cell>
          <cell r="R706">
            <v>100</v>
          </cell>
          <cell r="S706" t="str">
            <v>HAISTON, DH</v>
          </cell>
        </row>
        <row r="707">
          <cell r="N707">
            <v>681</v>
          </cell>
          <cell r="O707" t="str">
            <v>NEAL SOUTH OPERATION</v>
          </cell>
          <cell r="P707" t="str">
            <v>Closed</v>
          </cell>
          <cell r="Q707" t="str">
            <v>B16</v>
          </cell>
          <cell r="R707">
            <v>100</v>
          </cell>
          <cell r="S707" t="str">
            <v>HEFNER, RE</v>
          </cell>
        </row>
        <row r="708">
          <cell r="N708">
            <v>682</v>
          </cell>
          <cell r="O708" t="str">
            <v>NEAL SOUTH COAL HNDL</v>
          </cell>
          <cell r="P708" t="str">
            <v>Closed</v>
          </cell>
          <cell r="Q708" t="str">
            <v>B16</v>
          </cell>
          <cell r="R708">
            <v>100</v>
          </cell>
          <cell r="S708" t="str">
            <v>HEFNER, RE</v>
          </cell>
        </row>
        <row r="709">
          <cell r="N709">
            <v>683</v>
          </cell>
          <cell r="O709" t="str">
            <v>NEAL SOUTH MAINT</v>
          </cell>
          <cell r="P709" t="str">
            <v>Closed</v>
          </cell>
          <cell r="Q709" t="str">
            <v>B16</v>
          </cell>
          <cell r="R709">
            <v>100</v>
          </cell>
          <cell r="S709" t="str">
            <v>HEFNER, RE</v>
          </cell>
        </row>
        <row r="710">
          <cell r="N710">
            <v>684</v>
          </cell>
          <cell r="O710" t="str">
            <v>NEAL SOUTH CHEMIST</v>
          </cell>
          <cell r="P710" t="str">
            <v>Closed</v>
          </cell>
          <cell r="Q710" t="str">
            <v>B16</v>
          </cell>
          <cell r="R710">
            <v>100</v>
          </cell>
          <cell r="S710" t="str">
            <v>VACANT</v>
          </cell>
        </row>
        <row r="711">
          <cell r="N711">
            <v>685</v>
          </cell>
          <cell r="O711" t="str">
            <v>NEAL SOUTH RESULTS</v>
          </cell>
          <cell r="P711" t="str">
            <v>Closed</v>
          </cell>
          <cell r="Q711" t="str">
            <v>B16</v>
          </cell>
          <cell r="R711">
            <v>100</v>
          </cell>
          <cell r="S711" t="str">
            <v>HEFNER, RE</v>
          </cell>
        </row>
        <row r="712">
          <cell r="N712">
            <v>691</v>
          </cell>
          <cell r="O712" t="str">
            <v>CBEC OPERATIONS</v>
          </cell>
          <cell r="P712" t="str">
            <v>Closed</v>
          </cell>
          <cell r="Q712" t="str">
            <v>B16</v>
          </cell>
          <cell r="R712">
            <v>100</v>
          </cell>
          <cell r="S712" t="str">
            <v>VACANT</v>
          </cell>
        </row>
        <row r="713">
          <cell r="N713">
            <v>692</v>
          </cell>
          <cell r="O713" t="str">
            <v>CBEC COAL HANDLING</v>
          </cell>
          <cell r="P713" t="str">
            <v>Closed</v>
          </cell>
          <cell r="Q713" t="str">
            <v>B16</v>
          </cell>
          <cell r="R713">
            <v>100</v>
          </cell>
          <cell r="S713" t="str">
            <v>HORTON, ER</v>
          </cell>
        </row>
        <row r="714">
          <cell r="N714">
            <v>693</v>
          </cell>
          <cell r="O714" t="str">
            <v>CBEC MAINTENANCE</v>
          </cell>
          <cell r="P714" t="str">
            <v>Closed</v>
          </cell>
          <cell r="Q714" t="str">
            <v>B16</v>
          </cell>
          <cell r="R714">
            <v>100</v>
          </cell>
          <cell r="S714" t="str">
            <v>JORDAN, NL</v>
          </cell>
        </row>
        <row r="715">
          <cell r="N715">
            <v>694</v>
          </cell>
          <cell r="O715" t="str">
            <v>CBEC CHEMIST</v>
          </cell>
          <cell r="P715" t="str">
            <v>Closed</v>
          </cell>
          <cell r="Q715" t="str">
            <v>B16</v>
          </cell>
          <cell r="R715">
            <v>100</v>
          </cell>
          <cell r="S715" t="str">
            <v>TALLEY, MR</v>
          </cell>
        </row>
        <row r="716">
          <cell r="N716">
            <v>701</v>
          </cell>
          <cell r="O716" t="str">
            <v>LOUISA OPER SUPT</v>
          </cell>
          <cell r="P716" t="str">
            <v>Closed</v>
          </cell>
          <cell r="Q716" t="str">
            <v>B16</v>
          </cell>
          <cell r="R716">
            <v>100</v>
          </cell>
          <cell r="S716" t="str">
            <v>VACANT</v>
          </cell>
        </row>
        <row r="717">
          <cell r="N717">
            <v>702</v>
          </cell>
          <cell r="O717" t="str">
            <v>LOUISA COAL SUPT</v>
          </cell>
          <cell r="P717" t="str">
            <v>Closed</v>
          </cell>
          <cell r="Q717" t="str">
            <v>B16</v>
          </cell>
          <cell r="R717">
            <v>100</v>
          </cell>
          <cell r="S717" t="str">
            <v>VACANT</v>
          </cell>
        </row>
        <row r="718">
          <cell r="N718">
            <v>703</v>
          </cell>
          <cell r="O718" t="str">
            <v>LOUISA MAINT SUPT</v>
          </cell>
          <cell r="P718" t="str">
            <v>Closed</v>
          </cell>
          <cell r="Q718" t="str">
            <v>B16</v>
          </cell>
          <cell r="R718">
            <v>100</v>
          </cell>
          <cell r="S718" t="str">
            <v>VACANT</v>
          </cell>
        </row>
        <row r="719">
          <cell r="N719">
            <v>704</v>
          </cell>
          <cell r="O719" t="str">
            <v>BUDGET LABOR CR</v>
          </cell>
          <cell r="P719" t="str">
            <v>Closed</v>
          </cell>
          <cell r="Q719" t="str">
            <v>B16</v>
          </cell>
          <cell r="R719">
            <v>100</v>
          </cell>
          <cell r="S719" t="str">
            <v>VACANT</v>
          </cell>
        </row>
        <row r="720">
          <cell r="N720">
            <v>705</v>
          </cell>
          <cell r="O720" t="str">
            <v>TECHNICAL SVC MREC</v>
          </cell>
          <cell r="P720" t="str">
            <v>Closed</v>
          </cell>
          <cell r="Q720" t="str">
            <v>B16</v>
          </cell>
          <cell r="R720">
            <v>100</v>
          </cell>
          <cell r="S720" t="str">
            <v>VACANT</v>
          </cell>
        </row>
        <row r="721">
          <cell r="N721">
            <v>711</v>
          </cell>
          <cell r="O721" t="str">
            <v>QCP OPERATIONS</v>
          </cell>
          <cell r="P721" t="str">
            <v>Closed</v>
          </cell>
          <cell r="Q721" t="str">
            <v>B16</v>
          </cell>
          <cell r="R721">
            <v>100</v>
          </cell>
          <cell r="S721" t="str">
            <v>VACANT</v>
          </cell>
        </row>
        <row r="722">
          <cell r="N722">
            <v>712</v>
          </cell>
          <cell r="O722" t="str">
            <v>QCP MAINTENANCE</v>
          </cell>
          <cell r="P722" t="str">
            <v>Closed</v>
          </cell>
          <cell r="Q722" t="str">
            <v>B16</v>
          </cell>
          <cell r="R722">
            <v>100</v>
          </cell>
          <cell r="S722" t="str">
            <v>CARLSON, JE</v>
          </cell>
        </row>
        <row r="723">
          <cell r="N723">
            <v>713</v>
          </cell>
          <cell r="O723" t="str">
            <v>QCP CHEMIST</v>
          </cell>
          <cell r="P723" t="str">
            <v>Closed</v>
          </cell>
          <cell r="Q723" t="str">
            <v>B16</v>
          </cell>
          <cell r="R723">
            <v>100</v>
          </cell>
          <cell r="S723" t="str">
            <v>ARNOLD, RL</v>
          </cell>
        </row>
        <row r="724">
          <cell r="N724">
            <v>714</v>
          </cell>
          <cell r="O724" t="str">
            <v>QCP ENGINEERING</v>
          </cell>
          <cell r="P724" t="str">
            <v>Closed</v>
          </cell>
          <cell r="Q724" t="str">
            <v>B16</v>
          </cell>
          <cell r="R724">
            <v>100</v>
          </cell>
          <cell r="S724" t="str">
            <v>VACANT</v>
          </cell>
        </row>
        <row r="725">
          <cell r="N725">
            <v>727</v>
          </cell>
          <cell r="O725" t="str">
            <v>COOPER PLANT</v>
          </cell>
          <cell r="P725" t="str">
            <v>Closed</v>
          </cell>
          <cell r="Q725" t="str">
            <v>B16</v>
          </cell>
          <cell r="R725">
            <v>100</v>
          </cell>
          <cell r="S725" t="str">
            <v>TUBBS, DC</v>
          </cell>
        </row>
        <row r="726">
          <cell r="N726">
            <v>740</v>
          </cell>
          <cell r="O726" t="str">
            <v>ELEC ENGINEERING</v>
          </cell>
          <cell r="P726" t="str">
            <v>Closed</v>
          </cell>
          <cell r="Q726" t="str">
            <v>B17</v>
          </cell>
          <cell r="R726">
            <v>100</v>
          </cell>
          <cell r="S726" t="str">
            <v>POLESKY, RW</v>
          </cell>
        </row>
        <row r="727">
          <cell r="N727">
            <v>741</v>
          </cell>
          <cell r="O727" t="str">
            <v>TRANS/DISTR PLANNING</v>
          </cell>
          <cell r="P727" t="str">
            <v>Closed</v>
          </cell>
          <cell r="Q727" t="str">
            <v>B17</v>
          </cell>
          <cell r="R727">
            <v>100</v>
          </cell>
          <cell r="S727" t="str">
            <v>MIELNIK, TC</v>
          </cell>
        </row>
        <row r="728">
          <cell r="N728">
            <v>742</v>
          </cell>
          <cell r="O728" t="str">
            <v>DELIVERY SERVICES</v>
          </cell>
          <cell r="P728" t="str">
            <v>Closed</v>
          </cell>
          <cell r="Q728" t="str">
            <v>B17</v>
          </cell>
          <cell r="R728">
            <v>100</v>
          </cell>
          <cell r="S728" t="str">
            <v>VACANT</v>
          </cell>
        </row>
        <row r="729">
          <cell r="N729">
            <v>743</v>
          </cell>
          <cell r="O729" t="str">
            <v>TRANS ENGINEERING</v>
          </cell>
          <cell r="P729" t="str">
            <v>Closed</v>
          </cell>
          <cell r="Q729" t="str">
            <v>B17</v>
          </cell>
          <cell r="R729">
            <v>100</v>
          </cell>
          <cell r="S729" t="str">
            <v>ALBERTSON, KT</v>
          </cell>
        </row>
        <row r="730">
          <cell r="N730">
            <v>745</v>
          </cell>
          <cell r="O730" t="str">
            <v>SUBSTATN ENGINEERING</v>
          </cell>
          <cell r="P730" t="str">
            <v>Closed</v>
          </cell>
          <cell r="Q730" t="str">
            <v>B17</v>
          </cell>
          <cell r="R730">
            <v>100</v>
          </cell>
          <cell r="S730" t="str">
            <v>HAACKE, SL</v>
          </cell>
        </row>
        <row r="731">
          <cell r="N731">
            <v>746</v>
          </cell>
          <cell r="O731" t="str">
            <v>ELEC STANDARDS</v>
          </cell>
          <cell r="P731" t="str">
            <v>Closed</v>
          </cell>
          <cell r="Q731" t="str">
            <v>B17</v>
          </cell>
          <cell r="R731">
            <v>100</v>
          </cell>
          <cell r="S731" t="str">
            <v>MACK, JE</v>
          </cell>
        </row>
        <row r="732">
          <cell r="N732">
            <v>748</v>
          </cell>
          <cell r="O732" t="str">
            <v>FIELD SERVICES</v>
          </cell>
          <cell r="P732" t="str">
            <v>Closed</v>
          </cell>
          <cell r="Q732" t="str">
            <v>B17</v>
          </cell>
          <cell r="R732">
            <v>100</v>
          </cell>
          <cell r="S732" t="str">
            <v>WAYTENICK, PL</v>
          </cell>
        </row>
        <row r="733">
          <cell r="N733">
            <v>752</v>
          </cell>
          <cell r="O733" t="str">
            <v>E-PROJECT ENGR SC</v>
          </cell>
          <cell r="P733" t="str">
            <v>Closed</v>
          </cell>
          <cell r="Q733" t="str">
            <v>B17</v>
          </cell>
          <cell r="R733">
            <v>100</v>
          </cell>
          <cell r="S733" t="str">
            <v>POLESKY, RW</v>
          </cell>
        </row>
        <row r="734">
          <cell r="N734">
            <v>759</v>
          </cell>
          <cell r="O734" t="str">
            <v>TRS CNST MATERIALS</v>
          </cell>
          <cell r="P734" t="str">
            <v>Closed</v>
          </cell>
          <cell r="Q734" t="str">
            <v>B17</v>
          </cell>
          <cell r="R734">
            <v>100</v>
          </cell>
          <cell r="S734" t="str">
            <v>POLESKY, RW</v>
          </cell>
        </row>
        <row r="735">
          <cell r="N735">
            <v>766</v>
          </cell>
          <cell r="O735" t="str">
            <v>EE EXP GAS</v>
          </cell>
          <cell r="P735" t="str">
            <v>Closed</v>
          </cell>
          <cell r="Q735" t="str">
            <v>B41</v>
          </cell>
          <cell r="R735">
            <v>100</v>
          </cell>
          <cell r="S735" t="str">
            <v>LEUTHAUSER, RA</v>
          </cell>
        </row>
        <row r="736">
          <cell r="N736">
            <v>767</v>
          </cell>
          <cell r="O736" t="str">
            <v>DEERE SR ENERGY CONS</v>
          </cell>
          <cell r="P736" t="str">
            <v>Closed</v>
          </cell>
          <cell r="Q736" t="str">
            <v>B41</v>
          </cell>
          <cell r="R736">
            <v>200</v>
          </cell>
          <cell r="S736" t="str">
            <v>GRAHAM, DL</v>
          </cell>
        </row>
        <row r="737">
          <cell r="N737">
            <v>768</v>
          </cell>
          <cell r="O737" t="str">
            <v>ECONOMIC DEV MGR</v>
          </cell>
          <cell r="P737" t="str">
            <v>Closed</v>
          </cell>
          <cell r="Q737" t="str">
            <v>B41</v>
          </cell>
          <cell r="R737">
            <v>100</v>
          </cell>
          <cell r="S737" t="str">
            <v>GRAHAM, DL</v>
          </cell>
        </row>
        <row r="738">
          <cell r="N738">
            <v>769</v>
          </cell>
          <cell r="O738" t="str">
            <v>EE EXP ELECTRIC</v>
          </cell>
          <cell r="P738" t="str">
            <v>Closed</v>
          </cell>
          <cell r="Q738" t="str">
            <v>B41</v>
          </cell>
          <cell r="R738">
            <v>100</v>
          </cell>
          <cell r="S738" t="str">
            <v>LEUTHAUSER, RA</v>
          </cell>
        </row>
        <row r="739">
          <cell r="N739">
            <v>770</v>
          </cell>
          <cell r="O739" t="str">
            <v>BUSINESS DEV/SUPP</v>
          </cell>
          <cell r="P739" t="str">
            <v>Closed</v>
          </cell>
          <cell r="Q739" t="str">
            <v>B08</v>
          </cell>
          <cell r="R739">
            <v>100</v>
          </cell>
          <cell r="S739" t="str">
            <v>DAFT, TA</v>
          </cell>
        </row>
        <row r="740">
          <cell r="N740">
            <v>771</v>
          </cell>
          <cell r="O740" t="str">
            <v>E-ACCOUNTING</v>
          </cell>
          <cell r="P740" t="str">
            <v>Closed</v>
          </cell>
          <cell r="Q740" t="str">
            <v>B12</v>
          </cell>
          <cell r="R740">
            <v>100</v>
          </cell>
          <cell r="S740" t="str">
            <v>SMITH, CJ</v>
          </cell>
        </row>
        <row r="741">
          <cell r="N741">
            <v>776</v>
          </cell>
          <cell r="O741" t="str">
            <v>IT UTIL COMM</v>
          </cell>
          <cell r="P741" t="str">
            <v>Closed</v>
          </cell>
          <cell r="Q741" t="str">
            <v>B00</v>
          </cell>
          <cell r="R741">
            <v>100</v>
          </cell>
          <cell r="S741" t="str">
            <v>HAMILTON, JE</v>
          </cell>
        </row>
        <row r="742">
          <cell r="N742">
            <v>781</v>
          </cell>
          <cell r="O742" t="str">
            <v>REGULATED PRICING</v>
          </cell>
          <cell r="P742" t="str">
            <v>Closed</v>
          </cell>
          <cell r="Q742" t="str">
            <v>B00</v>
          </cell>
          <cell r="R742">
            <v>100</v>
          </cell>
          <cell r="S742" t="str">
            <v>KUTSUNIS, DL</v>
          </cell>
        </row>
        <row r="743">
          <cell r="N743">
            <v>782</v>
          </cell>
          <cell r="O743" t="str">
            <v>REGULATORY AFFAIRS</v>
          </cell>
          <cell r="P743" t="str">
            <v>Closed</v>
          </cell>
          <cell r="Q743" t="str">
            <v>B00</v>
          </cell>
          <cell r="R743">
            <v>100</v>
          </cell>
          <cell r="S743" t="str">
            <v>WILSON, JE</v>
          </cell>
        </row>
        <row r="744">
          <cell r="N744">
            <v>785</v>
          </cell>
          <cell r="O744" t="str">
            <v>VP REGUL AFFAIRS</v>
          </cell>
          <cell r="P744" t="str">
            <v>Closed</v>
          </cell>
          <cell r="Q744" t="str">
            <v>B00</v>
          </cell>
          <cell r="R744">
            <v>100</v>
          </cell>
          <cell r="S744" t="str">
            <v>CZACHURA, NG</v>
          </cell>
        </row>
        <row r="745">
          <cell r="N745">
            <v>801</v>
          </cell>
          <cell r="O745" t="str">
            <v>ENGY DEL REL SVC</v>
          </cell>
          <cell r="P745" t="str">
            <v>Closed</v>
          </cell>
          <cell r="Q745" t="str">
            <v>B14</v>
          </cell>
          <cell r="R745">
            <v>200</v>
          </cell>
          <cell r="S745" t="str">
            <v>GRAHAM, DL</v>
          </cell>
        </row>
        <row r="746">
          <cell r="N746">
            <v>803</v>
          </cell>
          <cell r="O746" t="str">
            <v>DEL TRNG PROGRM SUPP</v>
          </cell>
          <cell r="P746" t="str">
            <v>Closed</v>
          </cell>
          <cell r="Q746" t="str">
            <v>B11</v>
          </cell>
          <cell r="R746">
            <v>100</v>
          </cell>
          <cell r="S746" t="str">
            <v>LOSE, JI</v>
          </cell>
        </row>
        <row r="747">
          <cell r="N747">
            <v>806</v>
          </cell>
          <cell r="O747" t="str">
            <v>PROGRAM &amp; RISK SUPPT</v>
          </cell>
          <cell r="P747" t="str">
            <v>Closed</v>
          </cell>
          <cell r="Q747" t="str">
            <v>B11</v>
          </cell>
          <cell r="R747">
            <v>100</v>
          </cell>
          <cell r="S747" t="str">
            <v>JOHNSTON, AJ</v>
          </cell>
        </row>
        <row r="748">
          <cell r="N748">
            <v>818</v>
          </cell>
          <cell r="O748" t="str">
            <v>DIST CONST-FD</v>
          </cell>
          <cell r="P748" t="str">
            <v>Closed</v>
          </cell>
          <cell r="Q748" t="str">
            <v>B11</v>
          </cell>
          <cell r="R748">
            <v>200</v>
          </cell>
          <cell r="S748" t="str">
            <v>BUDLER, TJ</v>
          </cell>
        </row>
        <row r="749">
          <cell r="N749">
            <v>819</v>
          </cell>
          <cell r="O749" t="str">
            <v>DIST CONST-CB/RO</v>
          </cell>
          <cell r="P749" t="str">
            <v>Closed</v>
          </cell>
          <cell r="Q749" t="str">
            <v>B11</v>
          </cell>
          <cell r="R749">
            <v>200</v>
          </cell>
          <cell r="S749" t="str">
            <v>BUDLER, TJ</v>
          </cell>
        </row>
        <row r="750">
          <cell r="N750">
            <v>821</v>
          </cell>
          <cell r="O750" t="str">
            <v>DIST CONST-DM SO</v>
          </cell>
          <cell r="P750" t="str">
            <v>Closed</v>
          </cell>
          <cell r="Q750" t="str">
            <v>B11</v>
          </cell>
          <cell r="R750">
            <v>200</v>
          </cell>
          <cell r="S750" t="str">
            <v>WEEKS, MS</v>
          </cell>
        </row>
        <row r="751">
          <cell r="N751">
            <v>823</v>
          </cell>
          <cell r="O751" t="str">
            <v>DIST CONST-WAT</v>
          </cell>
          <cell r="P751" t="str">
            <v>Closed</v>
          </cell>
          <cell r="Q751" t="str">
            <v>B11</v>
          </cell>
          <cell r="R751">
            <v>200</v>
          </cell>
          <cell r="S751" t="str">
            <v>PADLEY, TH</v>
          </cell>
        </row>
        <row r="752">
          <cell r="N752">
            <v>830</v>
          </cell>
          <cell r="O752" t="str">
            <v>DIST OPER</v>
          </cell>
          <cell r="P752" t="str">
            <v>Closed</v>
          </cell>
          <cell r="Q752" t="str">
            <v>B11</v>
          </cell>
          <cell r="R752">
            <v>100</v>
          </cell>
          <cell r="S752" t="str">
            <v>NIBAUR, ME</v>
          </cell>
        </row>
        <row r="753">
          <cell r="N753">
            <v>840</v>
          </cell>
          <cell r="O753" t="str">
            <v>DIST O&amp;M-IC</v>
          </cell>
          <cell r="P753" t="str">
            <v>Closed</v>
          </cell>
          <cell r="Q753" t="str">
            <v>B11</v>
          </cell>
          <cell r="R753">
            <v>200</v>
          </cell>
          <cell r="S753" t="str">
            <v>ARENS, DR</v>
          </cell>
        </row>
        <row r="754">
          <cell r="N754">
            <v>841</v>
          </cell>
          <cell r="O754" t="str">
            <v>DIST O&amp;M-CR</v>
          </cell>
          <cell r="P754" t="str">
            <v>Closed</v>
          </cell>
          <cell r="Q754" t="str">
            <v>B13</v>
          </cell>
          <cell r="R754">
            <v>200</v>
          </cell>
          <cell r="S754" t="str">
            <v>ARENS, DR</v>
          </cell>
        </row>
        <row r="755">
          <cell r="N755">
            <v>855</v>
          </cell>
          <cell r="O755" t="str">
            <v>MEASURE/REG</v>
          </cell>
          <cell r="P755" t="str">
            <v>Closed</v>
          </cell>
          <cell r="Q755" t="str">
            <v>B11</v>
          </cell>
          <cell r="R755">
            <v>100</v>
          </cell>
          <cell r="S755" t="str">
            <v>HUBERT, WR</v>
          </cell>
        </row>
        <row r="756">
          <cell r="N756">
            <v>860</v>
          </cell>
          <cell r="O756" t="str">
            <v>MATRLS/FLEET</v>
          </cell>
          <cell r="P756" t="str">
            <v>Closed</v>
          </cell>
          <cell r="Q756" t="str">
            <v>B11</v>
          </cell>
          <cell r="R756">
            <v>100</v>
          </cell>
          <cell r="S756" t="str">
            <v>VACANT</v>
          </cell>
        </row>
        <row r="757">
          <cell r="N757">
            <v>871</v>
          </cell>
          <cell r="O757" t="str">
            <v>ENERGY CNSLT-DM</v>
          </cell>
          <cell r="P757" t="str">
            <v>Closed</v>
          </cell>
          <cell r="Q757" t="str">
            <v>B11</v>
          </cell>
          <cell r="R757">
            <v>100</v>
          </cell>
          <cell r="S757" t="str">
            <v>MORRISON, SL</v>
          </cell>
        </row>
        <row r="758">
          <cell r="N758">
            <v>881</v>
          </cell>
          <cell r="O758" t="str">
            <v>SUPPLY SAFETY</v>
          </cell>
          <cell r="P758" t="str">
            <v>Closed</v>
          </cell>
          <cell r="Q758" t="str">
            <v>B16</v>
          </cell>
          <cell r="R758">
            <v>100</v>
          </cell>
          <cell r="S758" t="str">
            <v>GEHRINGER, MA</v>
          </cell>
        </row>
        <row r="759">
          <cell r="N759">
            <v>882</v>
          </cell>
          <cell r="O759" t="str">
            <v>DELIVERY SAFETY</v>
          </cell>
          <cell r="P759" t="str">
            <v>Closed</v>
          </cell>
          <cell r="Q759" t="str">
            <v>B10</v>
          </cell>
          <cell r="R759">
            <v>100</v>
          </cell>
          <cell r="S759" t="str">
            <v>GEHRINGER, MA</v>
          </cell>
        </row>
        <row r="760">
          <cell r="N760">
            <v>883</v>
          </cell>
          <cell r="O760" t="str">
            <v>TRAINING &amp; SUPPT</v>
          </cell>
          <cell r="P760" t="str">
            <v>Closed</v>
          </cell>
          <cell r="Q760" t="str">
            <v>B16</v>
          </cell>
          <cell r="R760">
            <v>100</v>
          </cell>
          <cell r="S760" t="str">
            <v>ZEECE, EJ</v>
          </cell>
        </row>
        <row r="761">
          <cell r="N761">
            <v>901</v>
          </cell>
          <cell r="O761" t="str">
            <v>ELECTRIC REVENUE</v>
          </cell>
          <cell r="P761" t="str">
            <v>Closed</v>
          </cell>
          <cell r="Q761" t="str">
            <v>B01</v>
          </cell>
          <cell r="R761">
            <v>100</v>
          </cell>
          <cell r="S761" t="str">
            <v>VACANT</v>
          </cell>
        </row>
        <row r="762">
          <cell r="N762">
            <v>902</v>
          </cell>
          <cell r="O762" t="str">
            <v>E-DISTRIBUTION</v>
          </cell>
          <cell r="P762" t="str">
            <v>Closed</v>
          </cell>
          <cell r="Q762" t="str">
            <v>B42</v>
          </cell>
          <cell r="R762">
            <v>100</v>
          </cell>
          <cell r="S762" t="str">
            <v>VACANT</v>
          </cell>
        </row>
        <row r="763">
          <cell r="N763">
            <v>903</v>
          </cell>
          <cell r="O763" t="str">
            <v>E-SIOUX CITY DIST</v>
          </cell>
          <cell r="P763" t="str">
            <v>Closed</v>
          </cell>
          <cell r="Q763" t="str">
            <v>B42</v>
          </cell>
          <cell r="R763">
            <v>200</v>
          </cell>
          <cell r="S763" t="str">
            <v>VACANT</v>
          </cell>
        </row>
        <row r="764">
          <cell r="N764">
            <v>904</v>
          </cell>
          <cell r="O764" t="str">
            <v>E-DES MOINES DIST</v>
          </cell>
          <cell r="P764" t="str">
            <v>Closed</v>
          </cell>
          <cell r="Q764" t="str">
            <v>B42</v>
          </cell>
          <cell r="R764">
            <v>200</v>
          </cell>
          <cell r="S764" t="str">
            <v>VACANT</v>
          </cell>
        </row>
        <row r="765">
          <cell r="N765">
            <v>905</v>
          </cell>
          <cell r="O765" t="str">
            <v>E-WATERLOO DIST</v>
          </cell>
          <cell r="P765" t="str">
            <v>Closed</v>
          </cell>
          <cell r="Q765" t="str">
            <v>B42</v>
          </cell>
          <cell r="R765">
            <v>200</v>
          </cell>
          <cell r="S765" t="str">
            <v>VACANT</v>
          </cell>
        </row>
        <row r="766">
          <cell r="N766">
            <v>906</v>
          </cell>
          <cell r="O766" t="str">
            <v>E-QUAD CITY DIST</v>
          </cell>
          <cell r="P766" t="str">
            <v>Closed</v>
          </cell>
          <cell r="Q766" t="str">
            <v>B42</v>
          </cell>
          <cell r="R766">
            <v>100</v>
          </cell>
          <cell r="S766" t="str">
            <v>VACANT</v>
          </cell>
        </row>
        <row r="767">
          <cell r="N767">
            <v>908</v>
          </cell>
          <cell r="O767" t="str">
            <v>ENERGY TRADING REV</v>
          </cell>
          <cell r="P767" t="str">
            <v>Closed</v>
          </cell>
          <cell r="Q767" t="str">
            <v>B08</v>
          </cell>
          <cell r="R767">
            <v>100</v>
          </cell>
          <cell r="S767" t="str">
            <v>VACANT</v>
          </cell>
        </row>
        <row r="768">
          <cell r="N768">
            <v>912</v>
          </cell>
          <cell r="O768" t="str">
            <v>ELE ENGY DEL</v>
          </cell>
          <cell r="P768" t="str">
            <v>Closed</v>
          </cell>
          <cell r="Q768" t="str">
            <v>B12</v>
          </cell>
          <cell r="R768">
            <v>100</v>
          </cell>
          <cell r="S768" t="str">
            <v>VACANT</v>
          </cell>
        </row>
        <row r="769">
          <cell r="N769">
            <v>913</v>
          </cell>
          <cell r="O769" t="str">
            <v>GAS ENGY DEL</v>
          </cell>
          <cell r="P769" t="str">
            <v>Closed</v>
          </cell>
          <cell r="Q769" t="str">
            <v>B13</v>
          </cell>
          <cell r="R769">
            <v>100</v>
          </cell>
          <cell r="S769" t="str">
            <v>VACANT</v>
          </cell>
        </row>
        <row r="770">
          <cell r="N770">
            <v>915</v>
          </cell>
          <cell r="O770" t="str">
            <v>E-GEN &amp; TRANS</v>
          </cell>
          <cell r="P770" t="str">
            <v>Closed</v>
          </cell>
          <cell r="Q770" t="str">
            <v>B16</v>
          </cell>
          <cell r="R770">
            <v>100</v>
          </cell>
          <cell r="S770" t="str">
            <v>VACANT</v>
          </cell>
        </row>
        <row r="771">
          <cell r="N771">
            <v>919</v>
          </cell>
          <cell r="O771" t="str">
            <v>E-UNBILLED REVENUE</v>
          </cell>
          <cell r="P771" t="str">
            <v>Closed</v>
          </cell>
          <cell r="Q771" t="str">
            <v>B42</v>
          </cell>
          <cell r="R771">
            <v>100</v>
          </cell>
          <cell r="S771" t="str">
            <v>VACANT</v>
          </cell>
        </row>
        <row r="772">
          <cell r="N772">
            <v>920</v>
          </cell>
          <cell r="O772" t="str">
            <v>G-REVENUE</v>
          </cell>
          <cell r="P772" t="str">
            <v>Closed</v>
          </cell>
          <cell r="Q772" t="str">
            <v>B43</v>
          </cell>
          <cell r="R772">
            <v>100</v>
          </cell>
          <cell r="S772" t="str">
            <v>VACANT</v>
          </cell>
        </row>
        <row r="773">
          <cell r="N773">
            <v>921</v>
          </cell>
          <cell r="O773" t="str">
            <v>G-SIOUXLAND DIST</v>
          </cell>
          <cell r="P773" t="str">
            <v>Closed</v>
          </cell>
          <cell r="Q773" t="str">
            <v>B43</v>
          </cell>
          <cell r="R773">
            <v>100</v>
          </cell>
          <cell r="S773" t="str">
            <v>VACANT</v>
          </cell>
        </row>
        <row r="774">
          <cell r="N774">
            <v>922</v>
          </cell>
          <cell r="O774" t="str">
            <v>G-LOESS HILLS DIST</v>
          </cell>
          <cell r="P774" t="str">
            <v>Closed</v>
          </cell>
          <cell r="Q774" t="str">
            <v>B43</v>
          </cell>
          <cell r="R774">
            <v>200</v>
          </cell>
          <cell r="S774" t="str">
            <v>VACANT</v>
          </cell>
        </row>
        <row r="775">
          <cell r="N775">
            <v>923</v>
          </cell>
          <cell r="O775" t="str">
            <v>G-CED VALLEY DIST</v>
          </cell>
          <cell r="P775" t="str">
            <v>Closed</v>
          </cell>
          <cell r="Q775" t="str">
            <v>B43</v>
          </cell>
          <cell r="R775">
            <v>200</v>
          </cell>
          <cell r="S775" t="str">
            <v>VACANT</v>
          </cell>
        </row>
        <row r="776">
          <cell r="N776">
            <v>924</v>
          </cell>
          <cell r="O776" t="str">
            <v>G-MISS VALLEY DIST</v>
          </cell>
          <cell r="P776" t="str">
            <v>Closed</v>
          </cell>
          <cell r="Q776" t="str">
            <v>B43</v>
          </cell>
          <cell r="R776">
            <v>100</v>
          </cell>
          <cell r="S776" t="str">
            <v>VACANT</v>
          </cell>
        </row>
        <row r="777">
          <cell r="N777">
            <v>929</v>
          </cell>
          <cell r="O777" t="str">
            <v>G-UNBILLED REV</v>
          </cell>
          <cell r="P777" t="str">
            <v>Closed</v>
          </cell>
          <cell r="Q777" t="str">
            <v>B43</v>
          </cell>
          <cell r="R777">
            <v>100</v>
          </cell>
          <cell r="S777" t="str">
            <v>VACANT</v>
          </cell>
        </row>
        <row r="778">
          <cell r="N778">
            <v>930</v>
          </cell>
          <cell r="O778" t="str">
            <v>APPLIANCE SERV REV</v>
          </cell>
          <cell r="P778" t="str">
            <v>Closed</v>
          </cell>
          <cell r="Q778" t="str">
            <v>B30</v>
          </cell>
          <cell r="R778">
            <v>100</v>
          </cell>
          <cell r="S778" t="str">
            <v>VACANT</v>
          </cell>
        </row>
        <row r="779">
          <cell r="N779">
            <v>934</v>
          </cell>
          <cell r="O779" t="str">
            <v>REG ELEC MKT/SALES</v>
          </cell>
          <cell r="P779" t="str">
            <v>Closed</v>
          </cell>
          <cell r="Q779" t="str">
            <v>B34</v>
          </cell>
          <cell r="R779">
            <v>100</v>
          </cell>
          <cell r="S779" t="str">
            <v>KELLEHER, JP</v>
          </cell>
        </row>
        <row r="780">
          <cell r="N780">
            <v>940</v>
          </cell>
          <cell r="O780" t="str">
            <v>RETAIL COMPANY</v>
          </cell>
          <cell r="P780" t="str">
            <v>Closed</v>
          </cell>
          <cell r="Q780" t="str">
            <v>B40</v>
          </cell>
          <cell r="R780">
            <v>100</v>
          </cell>
          <cell r="S780" t="str">
            <v>VACANT</v>
          </cell>
        </row>
        <row r="781">
          <cell r="N781">
            <v>942</v>
          </cell>
          <cell r="O781" t="str">
            <v>ELEC MARKETING</v>
          </cell>
          <cell r="P781" t="str">
            <v>Closed</v>
          </cell>
          <cell r="Q781" t="str">
            <v>B42</v>
          </cell>
          <cell r="R781">
            <v>100</v>
          </cell>
          <cell r="S781" t="str">
            <v>VACANT</v>
          </cell>
        </row>
        <row r="782">
          <cell r="N782">
            <v>943</v>
          </cell>
          <cell r="O782" t="str">
            <v>GAS MARKETING</v>
          </cell>
          <cell r="P782" t="str">
            <v>Closed</v>
          </cell>
          <cell r="Q782" t="str">
            <v>B43</v>
          </cell>
          <cell r="R782">
            <v>100</v>
          </cell>
          <cell r="S782" t="str">
            <v>VACANT</v>
          </cell>
        </row>
        <row r="783">
          <cell r="N783">
            <v>952</v>
          </cell>
          <cell r="O783" t="str">
            <v>GAS FINANCIAL</v>
          </cell>
          <cell r="P783" t="str">
            <v>Closed</v>
          </cell>
          <cell r="Q783" t="str">
            <v>B13</v>
          </cell>
          <cell r="R783">
            <v>100</v>
          </cell>
          <cell r="S783" t="str">
            <v>VACANT</v>
          </cell>
        </row>
        <row r="784">
          <cell r="N784">
            <v>961</v>
          </cell>
          <cell r="O784" t="str">
            <v>E-PROPERTY</v>
          </cell>
          <cell r="P784" t="str">
            <v>Closed</v>
          </cell>
          <cell r="Q784" t="str">
            <v>B01</v>
          </cell>
          <cell r="R784">
            <v>100</v>
          </cell>
          <cell r="S784" t="str">
            <v>VACANT</v>
          </cell>
        </row>
        <row r="785">
          <cell r="N785">
            <v>962</v>
          </cell>
          <cell r="O785" t="str">
            <v>G-PROPERTY</v>
          </cell>
          <cell r="P785" t="str">
            <v>Closed</v>
          </cell>
          <cell r="Q785" t="str">
            <v>B13</v>
          </cell>
          <cell r="R785">
            <v>100</v>
          </cell>
          <cell r="S785" t="str">
            <v>VACANT</v>
          </cell>
        </row>
        <row r="786">
          <cell r="N786">
            <v>970</v>
          </cell>
          <cell r="O786" t="str">
            <v>SIOUXLAND ELECTRIC</v>
          </cell>
          <cell r="P786" t="str">
            <v>Closed</v>
          </cell>
          <cell r="Q786" t="str">
            <v>B42</v>
          </cell>
          <cell r="R786">
            <v>200</v>
          </cell>
          <cell r="S786" t="str">
            <v>VACANT</v>
          </cell>
        </row>
        <row r="787">
          <cell r="N787">
            <v>971</v>
          </cell>
          <cell r="O787" t="str">
            <v>SIOUX CITY ELECTRIC</v>
          </cell>
          <cell r="P787" t="str">
            <v>Closed</v>
          </cell>
          <cell r="Q787" t="str">
            <v>B42</v>
          </cell>
          <cell r="R787">
            <v>200</v>
          </cell>
          <cell r="S787" t="str">
            <v>VACANT</v>
          </cell>
        </row>
        <row r="788">
          <cell r="N788">
            <v>972</v>
          </cell>
          <cell r="O788" t="str">
            <v>DES MOINES ELECTRIC</v>
          </cell>
          <cell r="P788" t="str">
            <v>Closed</v>
          </cell>
          <cell r="Q788" t="str">
            <v>B42</v>
          </cell>
          <cell r="R788">
            <v>200</v>
          </cell>
          <cell r="S788" t="str">
            <v>VACANT</v>
          </cell>
        </row>
        <row r="789">
          <cell r="N789">
            <v>973</v>
          </cell>
          <cell r="O789" t="str">
            <v>CEDAR VALLEY ELECT</v>
          </cell>
          <cell r="P789" t="str">
            <v>Closed</v>
          </cell>
          <cell r="Q789" t="str">
            <v>B42</v>
          </cell>
          <cell r="R789">
            <v>200</v>
          </cell>
          <cell r="S789" t="str">
            <v>VACANT</v>
          </cell>
        </row>
        <row r="790">
          <cell r="N790">
            <v>974</v>
          </cell>
          <cell r="O790" t="str">
            <v>QUAD CITIES ELECTRIC</v>
          </cell>
          <cell r="P790" t="str">
            <v>Closed</v>
          </cell>
          <cell r="Q790" t="str">
            <v>B42</v>
          </cell>
          <cell r="R790">
            <v>300</v>
          </cell>
          <cell r="S790" t="str">
            <v>VACANT</v>
          </cell>
        </row>
        <row r="791">
          <cell r="N791">
            <v>975</v>
          </cell>
          <cell r="O791" t="str">
            <v>SIOUXLAND GAS</v>
          </cell>
          <cell r="P791" t="str">
            <v>Closed</v>
          </cell>
          <cell r="Q791" t="str">
            <v>B43</v>
          </cell>
          <cell r="R791">
            <v>400</v>
          </cell>
          <cell r="S791" t="str">
            <v>VACANT</v>
          </cell>
        </row>
        <row r="792">
          <cell r="N792">
            <v>976</v>
          </cell>
          <cell r="O792" t="str">
            <v>SIOUX CITY GAS</v>
          </cell>
          <cell r="P792" t="str">
            <v>Closed</v>
          </cell>
          <cell r="Q792" t="str">
            <v>B43</v>
          </cell>
          <cell r="R792">
            <v>200</v>
          </cell>
          <cell r="S792" t="str">
            <v>VACANT</v>
          </cell>
        </row>
        <row r="793">
          <cell r="N793">
            <v>977</v>
          </cell>
          <cell r="O793" t="str">
            <v>DES MOINES GAS</v>
          </cell>
          <cell r="P793" t="str">
            <v>Closed</v>
          </cell>
          <cell r="Q793" t="str">
            <v>B43</v>
          </cell>
          <cell r="R793">
            <v>200</v>
          </cell>
          <cell r="S793" t="str">
            <v>VACANT</v>
          </cell>
        </row>
        <row r="794">
          <cell r="N794">
            <v>978</v>
          </cell>
          <cell r="O794" t="str">
            <v>CEDAR VALLEY GAS</v>
          </cell>
          <cell r="P794" t="str">
            <v>Closed</v>
          </cell>
          <cell r="Q794" t="str">
            <v>B43</v>
          </cell>
          <cell r="R794">
            <v>200</v>
          </cell>
          <cell r="S794" t="str">
            <v>VACANT</v>
          </cell>
        </row>
        <row r="795">
          <cell r="N795">
            <v>979</v>
          </cell>
          <cell r="O795" t="str">
            <v>QUAD CITIES GAS</v>
          </cell>
          <cell r="P795" t="str">
            <v>Closed</v>
          </cell>
          <cell r="Q795" t="str">
            <v>B43</v>
          </cell>
          <cell r="R795">
            <v>200</v>
          </cell>
          <cell r="S795" t="str">
            <v>VACANT</v>
          </cell>
        </row>
        <row r="796">
          <cell r="N796">
            <v>990</v>
          </cell>
          <cell r="O796" t="str">
            <v>CORPORATE SVCS</v>
          </cell>
          <cell r="P796" t="str">
            <v>Closed</v>
          </cell>
          <cell r="Q796" t="str">
            <v>B90</v>
          </cell>
          <cell r="R796">
            <v>100</v>
          </cell>
          <cell r="S796" t="str">
            <v>VACANT</v>
          </cell>
        </row>
        <row r="797">
          <cell r="N797">
            <v>992</v>
          </cell>
          <cell r="O797" t="str">
            <v>SC DIST GARAGE</v>
          </cell>
          <cell r="P797" t="str">
            <v>Closed</v>
          </cell>
          <cell r="Q797" t="str">
            <v>B00</v>
          </cell>
          <cell r="R797">
            <v>100</v>
          </cell>
          <cell r="S797" t="str">
            <v>NONE</v>
          </cell>
        </row>
        <row r="798">
          <cell r="N798">
            <v>993</v>
          </cell>
          <cell r="O798" t="str">
            <v>WL DIST GARAGE</v>
          </cell>
          <cell r="P798" t="str">
            <v>Closed</v>
          </cell>
          <cell r="Q798" t="str">
            <v>B00</v>
          </cell>
          <cell r="R798">
            <v>100</v>
          </cell>
          <cell r="S798" t="str">
            <v>NONE</v>
          </cell>
        </row>
        <row r="799">
          <cell r="N799">
            <v>994</v>
          </cell>
          <cell r="O799" t="str">
            <v>QC DIST GARAGE</v>
          </cell>
          <cell r="P799" t="str">
            <v>Closed</v>
          </cell>
          <cell r="Q799" t="str">
            <v>B00</v>
          </cell>
          <cell r="R799">
            <v>100</v>
          </cell>
          <cell r="S799" t="str">
            <v>NONE</v>
          </cell>
        </row>
        <row r="800">
          <cell r="N800">
            <v>995</v>
          </cell>
          <cell r="O800" t="str">
            <v>CED VAL GARAGE</v>
          </cell>
          <cell r="P800" t="str">
            <v>Closed</v>
          </cell>
          <cell r="Q800" t="str">
            <v>B00</v>
          </cell>
          <cell r="R800">
            <v>100</v>
          </cell>
          <cell r="S800" t="str">
            <v>NONE</v>
          </cell>
        </row>
        <row r="801">
          <cell r="N801">
            <v>996</v>
          </cell>
          <cell r="O801" t="str">
            <v>LOESS HILLS GAR</v>
          </cell>
          <cell r="P801" t="str">
            <v>Closed</v>
          </cell>
          <cell r="Q801" t="str">
            <v>B00</v>
          </cell>
          <cell r="R801">
            <v>100</v>
          </cell>
          <cell r="S801" t="str">
            <v>NONE</v>
          </cell>
        </row>
        <row r="802">
          <cell r="N802">
            <v>997</v>
          </cell>
          <cell r="O802" t="str">
            <v>MISS VAL GARAGE</v>
          </cell>
          <cell r="P802" t="str">
            <v>Closed</v>
          </cell>
          <cell r="Q802" t="str">
            <v>B00</v>
          </cell>
          <cell r="R802">
            <v>100</v>
          </cell>
          <cell r="S802" t="str">
            <v>NONE</v>
          </cell>
        </row>
        <row r="803">
          <cell r="N803">
            <v>998</v>
          </cell>
          <cell r="O803" t="str">
            <v>SIOUXLAND GARAGE</v>
          </cell>
          <cell r="P803" t="str">
            <v>Closed</v>
          </cell>
          <cell r="Q803" t="str">
            <v>B00</v>
          </cell>
          <cell r="R803">
            <v>100</v>
          </cell>
          <cell r="S803" t="str">
            <v>NONE</v>
          </cell>
        </row>
      </sheetData>
      <sheetData sheetId="1"/>
      <sheetData sheetId="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"/>
      <sheetName val="Notes"/>
      <sheetName val="Combined Revenue"/>
      <sheetName val="Rvenue&amp;Tax"/>
      <sheetName val="RES &amp; GL Revenue"/>
      <sheetName val="RSH Revenue"/>
      <sheetName val="Trans Taxes"/>
      <sheetName val="GG Revenue"/>
      <sheetName val="GG C&amp;I splits"/>
      <sheetName val="WilmTax"/>
      <sheetName val="Rate Block Splits"/>
      <sheetName val="Rates"/>
      <sheetName val="BudgetSales"/>
      <sheetName val="ConsolSalesForecast"/>
      <sheetName val="History &amp; Forecast"/>
      <sheetName val="Customers"/>
      <sheetName val="LgCustomers"/>
      <sheetName val="Unbilled"/>
      <sheetName val="Chart1"/>
      <sheetName val="Chart2"/>
      <sheetName val="Chart2a"/>
      <sheetName val="Chart3"/>
      <sheetName val="Chart4"/>
      <sheetName val="Chart4a"/>
      <sheetName val="Chart5"/>
      <sheetName val="Chart6"/>
      <sheetName val="Chart7"/>
      <sheetName val="Chart8"/>
      <sheetName val="Chart1,2 &amp; 4 data"/>
      <sheetName val="Chart3 &amp; 5 data"/>
      <sheetName val="Chart6-8 data"/>
      <sheetName val="Graph"/>
      <sheetName val="RevComps"/>
      <sheetName val="RevComps (2)"/>
      <sheetName val="ChartA"/>
      <sheetName val="ChartB"/>
      <sheetName val="ChartC"/>
      <sheetName val="2000Sales"/>
      <sheetName val="kWh-Mcf"/>
      <sheetName val="O&amp;M per cust-CPD"/>
      <sheetName val="LEGAL ENTITY SUMMARY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6">
          <cell r="B96">
            <v>38353</v>
          </cell>
          <cell r="C96">
            <v>6.9103000000000003</v>
          </cell>
        </row>
        <row r="97">
          <cell r="B97">
            <v>38384</v>
          </cell>
          <cell r="C97">
            <v>6.7782999999999998</v>
          </cell>
        </row>
        <row r="98">
          <cell r="B98">
            <v>38412</v>
          </cell>
          <cell r="C98">
            <v>7.0305999999999997</v>
          </cell>
        </row>
        <row r="99">
          <cell r="B99">
            <v>38443</v>
          </cell>
          <cell r="C99">
            <v>7.1192000000000002</v>
          </cell>
        </row>
        <row r="100">
          <cell r="B100">
            <v>38473</v>
          </cell>
          <cell r="C100">
            <v>6.4542999999999999</v>
          </cell>
        </row>
        <row r="101">
          <cell r="B101">
            <v>38504</v>
          </cell>
          <cell r="C101">
            <v>6.0772000000000004</v>
          </cell>
        </row>
        <row r="102">
          <cell r="B102">
            <v>38534</v>
          </cell>
          <cell r="C102">
            <v>6.1077000000000004</v>
          </cell>
        </row>
        <row r="103">
          <cell r="B103">
            <v>38565</v>
          </cell>
          <cell r="C103">
            <v>6.2251000000000003</v>
          </cell>
        </row>
        <row r="104">
          <cell r="B104">
            <v>38596</v>
          </cell>
          <cell r="C104">
            <v>7.0206999999999997</v>
          </cell>
        </row>
        <row r="105">
          <cell r="B105">
            <v>38626</v>
          </cell>
          <cell r="C105">
            <v>10.5701</v>
          </cell>
        </row>
        <row r="106">
          <cell r="B106">
            <v>38657</v>
          </cell>
          <cell r="C106">
            <v>12.042</v>
          </cell>
        </row>
        <row r="107">
          <cell r="B107">
            <v>38687</v>
          </cell>
          <cell r="C107">
            <v>11.069000000000001</v>
          </cell>
        </row>
        <row r="108">
          <cell r="B108">
            <v>38718</v>
          </cell>
          <cell r="C108">
            <v>10.820399999999999</v>
          </cell>
        </row>
        <row r="109">
          <cell r="B109">
            <v>38749</v>
          </cell>
          <cell r="C109">
            <v>9.9863999999999997</v>
          </cell>
        </row>
        <row r="110">
          <cell r="B110">
            <v>38777</v>
          </cell>
          <cell r="C110">
            <v>12.1105</v>
          </cell>
        </row>
        <row r="111">
          <cell r="B111">
            <v>38808</v>
          </cell>
          <cell r="C111">
            <v>10.4755</v>
          </cell>
        </row>
        <row r="112">
          <cell r="B112">
            <v>38838</v>
          </cell>
          <cell r="C112">
            <v>8.9533000000000005</v>
          </cell>
        </row>
        <row r="113">
          <cell r="B113">
            <v>38869</v>
          </cell>
          <cell r="C113">
            <v>8.7004999999999999</v>
          </cell>
        </row>
        <row r="114">
          <cell r="B114">
            <v>38899</v>
          </cell>
          <cell r="C114">
            <v>8.3070000000000004</v>
          </cell>
        </row>
        <row r="115">
          <cell r="B115">
            <v>38930</v>
          </cell>
          <cell r="C115">
            <v>9.6660000000000004</v>
          </cell>
        </row>
        <row r="116">
          <cell r="B116">
            <v>38961</v>
          </cell>
          <cell r="C116">
            <v>10.737299999999999</v>
          </cell>
        </row>
        <row r="117">
          <cell r="B117">
            <v>38991</v>
          </cell>
          <cell r="C117">
            <v>9.7626000000000008</v>
          </cell>
        </row>
        <row r="118">
          <cell r="B118">
            <v>39022</v>
          </cell>
          <cell r="C118">
            <v>9.4421999999999997</v>
          </cell>
        </row>
        <row r="119">
          <cell r="B119">
            <v>39052</v>
          </cell>
          <cell r="C119">
            <v>9.2276000000000007</v>
          </cell>
        </row>
        <row r="120">
          <cell r="B120">
            <v>39083</v>
          </cell>
          <cell r="C120">
            <v>9.4620999999999995</v>
          </cell>
        </row>
        <row r="121">
          <cell r="B121">
            <v>39114</v>
          </cell>
          <cell r="C121">
            <v>9.2688000000000006</v>
          </cell>
        </row>
        <row r="122">
          <cell r="B122">
            <v>39142</v>
          </cell>
          <cell r="C122">
            <v>9.3672000000000004</v>
          </cell>
        </row>
        <row r="123">
          <cell r="B123">
            <v>39173</v>
          </cell>
          <cell r="C123">
            <v>8.9056999999999995</v>
          </cell>
        </row>
        <row r="124">
          <cell r="B124">
            <v>39203</v>
          </cell>
          <cell r="C124">
            <v>8.4395000000000007</v>
          </cell>
        </row>
        <row r="125">
          <cell r="B125">
            <v>39234</v>
          </cell>
          <cell r="C125">
            <v>8.5990000000000002</v>
          </cell>
        </row>
        <row r="126">
          <cell r="B126">
            <v>39264</v>
          </cell>
          <cell r="C126">
            <v>8.7819000000000003</v>
          </cell>
        </row>
        <row r="127">
          <cell r="B127">
            <v>39295</v>
          </cell>
          <cell r="C127">
            <v>8.1499000000000006</v>
          </cell>
        </row>
        <row r="128">
          <cell r="B128">
            <v>39326</v>
          </cell>
          <cell r="C128">
            <v>8.0441000000000003</v>
          </cell>
        </row>
        <row r="129">
          <cell r="B129">
            <v>39356</v>
          </cell>
          <cell r="C129">
            <v>8.7649000000000008</v>
          </cell>
        </row>
        <row r="130">
          <cell r="B130">
            <v>39387</v>
          </cell>
          <cell r="C130">
            <v>9.4421999999999997</v>
          </cell>
        </row>
        <row r="131">
          <cell r="B131">
            <v>39417</v>
          </cell>
          <cell r="C131">
            <v>9.2276000000000007</v>
          </cell>
        </row>
        <row r="132">
          <cell r="B132">
            <v>39448</v>
          </cell>
          <cell r="C132">
            <v>9.4620999999999995</v>
          </cell>
        </row>
        <row r="133">
          <cell r="B133">
            <v>39479</v>
          </cell>
          <cell r="C133">
            <v>9.2688000000000006</v>
          </cell>
        </row>
        <row r="134">
          <cell r="B134">
            <v>39508</v>
          </cell>
          <cell r="C134">
            <v>9.3672000000000004</v>
          </cell>
        </row>
        <row r="135">
          <cell r="B135">
            <v>39539</v>
          </cell>
          <cell r="C135">
            <v>8.9056999999999995</v>
          </cell>
        </row>
        <row r="136">
          <cell r="B136">
            <v>39569</v>
          </cell>
          <cell r="C136">
            <v>8.4395000000000007</v>
          </cell>
        </row>
        <row r="137">
          <cell r="B137">
            <v>39600</v>
          </cell>
          <cell r="C137">
            <v>8.5990000000000002</v>
          </cell>
        </row>
        <row r="138">
          <cell r="B138">
            <v>39630</v>
          </cell>
          <cell r="C138">
            <v>8.7819000000000003</v>
          </cell>
        </row>
        <row r="139">
          <cell r="B139">
            <v>39661</v>
          </cell>
          <cell r="C139">
            <v>8.1499000000000006</v>
          </cell>
        </row>
        <row r="140">
          <cell r="B140">
            <v>39692</v>
          </cell>
          <cell r="C140">
            <v>8.0441000000000003</v>
          </cell>
        </row>
        <row r="141">
          <cell r="B141">
            <v>39722</v>
          </cell>
          <cell r="C141">
            <v>8.7649000000000008</v>
          </cell>
        </row>
        <row r="142">
          <cell r="B142">
            <v>39753</v>
          </cell>
          <cell r="C142">
            <v>9.4421999999999997</v>
          </cell>
        </row>
        <row r="143">
          <cell r="B143">
            <v>39783</v>
          </cell>
          <cell r="C143">
            <v>9.2276000000000007</v>
          </cell>
        </row>
        <row r="144">
          <cell r="B144">
            <v>39814</v>
          </cell>
          <cell r="C144">
            <v>9.4620999999999995</v>
          </cell>
        </row>
        <row r="145">
          <cell r="B145">
            <v>39845</v>
          </cell>
          <cell r="C145">
            <v>9.2688000000000006</v>
          </cell>
        </row>
        <row r="146">
          <cell r="B146">
            <v>39873</v>
          </cell>
          <cell r="C146">
            <v>9.3672000000000004</v>
          </cell>
        </row>
        <row r="147">
          <cell r="B147">
            <v>39904</v>
          </cell>
          <cell r="C147">
            <v>8.9056999999999995</v>
          </cell>
        </row>
        <row r="148">
          <cell r="B148">
            <v>39934</v>
          </cell>
          <cell r="C148">
            <v>8.4395000000000007</v>
          </cell>
        </row>
        <row r="149">
          <cell r="B149">
            <v>39965</v>
          </cell>
          <cell r="C149">
            <v>8.5990000000000002</v>
          </cell>
        </row>
        <row r="150">
          <cell r="B150">
            <v>39995</v>
          </cell>
          <cell r="C150">
            <v>8.7819000000000003</v>
          </cell>
        </row>
        <row r="151">
          <cell r="B151">
            <v>40026</v>
          </cell>
          <cell r="C151">
            <v>8.1499000000000006</v>
          </cell>
        </row>
        <row r="152">
          <cell r="B152">
            <v>40057</v>
          </cell>
          <cell r="C152">
            <v>8.0441000000000003</v>
          </cell>
        </row>
        <row r="153">
          <cell r="B153">
            <v>40087</v>
          </cell>
          <cell r="C153">
            <v>8.7649000000000008</v>
          </cell>
        </row>
        <row r="154">
          <cell r="B154">
            <v>40118</v>
          </cell>
          <cell r="C154">
            <v>9.4421999999999997</v>
          </cell>
        </row>
        <row r="155">
          <cell r="B155">
            <v>40148</v>
          </cell>
          <cell r="C155">
            <v>9.2276000000000007</v>
          </cell>
        </row>
        <row r="156">
          <cell r="B156">
            <v>40179</v>
          </cell>
          <cell r="C156">
            <v>9.4620999999999995</v>
          </cell>
        </row>
        <row r="157">
          <cell r="B157">
            <v>40210</v>
          </cell>
          <cell r="C157">
            <v>9.2688000000000006</v>
          </cell>
        </row>
        <row r="158">
          <cell r="B158">
            <v>40238</v>
          </cell>
          <cell r="C158">
            <v>9.3672000000000004</v>
          </cell>
        </row>
        <row r="159">
          <cell r="B159">
            <v>40269</v>
          </cell>
          <cell r="C159">
            <v>8.9056999999999995</v>
          </cell>
        </row>
        <row r="160">
          <cell r="B160">
            <v>40299</v>
          </cell>
          <cell r="C160">
            <v>8.4395000000000007</v>
          </cell>
        </row>
        <row r="161">
          <cell r="B161">
            <v>40330</v>
          </cell>
          <cell r="C161">
            <v>8.5990000000000002</v>
          </cell>
        </row>
        <row r="162">
          <cell r="B162">
            <v>40360</v>
          </cell>
          <cell r="C162">
            <v>8.7819000000000003</v>
          </cell>
        </row>
        <row r="163">
          <cell r="B163">
            <v>40391</v>
          </cell>
          <cell r="C163">
            <v>8.1499000000000006</v>
          </cell>
        </row>
        <row r="164">
          <cell r="B164">
            <v>40422</v>
          </cell>
          <cell r="C164">
            <v>8.0441000000000003</v>
          </cell>
        </row>
        <row r="165">
          <cell r="B165">
            <v>40452</v>
          </cell>
          <cell r="C165">
            <v>8.7649000000000008</v>
          </cell>
        </row>
        <row r="166">
          <cell r="B166">
            <v>40483</v>
          </cell>
          <cell r="C166">
            <v>9.4421999999999997</v>
          </cell>
        </row>
        <row r="167">
          <cell r="B167">
            <v>40513</v>
          </cell>
          <cell r="C167">
            <v>9.2276000000000007</v>
          </cell>
        </row>
        <row r="168">
          <cell r="B168">
            <v>40544</v>
          </cell>
          <cell r="C168">
            <v>9.4620999999999995</v>
          </cell>
        </row>
        <row r="169">
          <cell r="B169">
            <v>40575</v>
          </cell>
          <cell r="C169">
            <v>9.2688000000000006</v>
          </cell>
        </row>
        <row r="170">
          <cell r="B170">
            <v>40603</v>
          </cell>
          <cell r="C170">
            <v>9.3672000000000004</v>
          </cell>
        </row>
        <row r="171">
          <cell r="B171">
            <v>40634</v>
          </cell>
          <cell r="C171">
            <v>8.9056999999999995</v>
          </cell>
        </row>
        <row r="172">
          <cell r="B172">
            <v>40664</v>
          </cell>
          <cell r="C172">
            <v>8.4395000000000007</v>
          </cell>
        </row>
        <row r="173">
          <cell r="B173">
            <v>40695</v>
          </cell>
          <cell r="C173">
            <v>8.5990000000000002</v>
          </cell>
        </row>
        <row r="174">
          <cell r="B174">
            <v>40725</v>
          </cell>
          <cell r="C174">
            <v>8.7819000000000003</v>
          </cell>
        </row>
        <row r="175">
          <cell r="B175">
            <v>40756</v>
          </cell>
          <cell r="C175">
            <v>8.1499000000000006</v>
          </cell>
        </row>
        <row r="176">
          <cell r="B176">
            <v>40787</v>
          </cell>
          <cell r="C176">
            <v>8.0441000000000003</v>
          </cell>
        </row>
        <row r="177">
          <cell r="B177">
            <v>40817</v>
          </cell>
          <cell r="C177">
            <v>8.7649000000000008</v>
          </cell>
        </row>
        <row r="178">
          <cell r="B178">
            <v>40848</v>
          </cell>
          <cell r="C178">
            <v>9.4421999999999997</v>
          </cell>
        </row>
        <row r="179">
          <cell r="B179">
            <v>40878</v>
          </cell>
          <cell r="C179">
            <v>9.2276000000000007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Revenue"/>
      <sheetName val="Starpower"/>
      <sheetName val="Summary Dec06"/>
    </sheetNames>
    <sheetDataSet>
      <sheetData sheetId="0"/>
      <sheetData sheetId="1"/>
      <sheetData sheetId="2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DR 15"/>
    </sheet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FI use"/>
      <sheetName val="CAct v PrFc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load"/>
      <sheetName val="State List"/>
    </sheetNames>
    <sheetDataSet>
      <sheetData sheetId="0" refreshError="1"/>
      <sheetData sheetId="1" refreshError="1">
        <row r="2">
          <cell r="A2" t="str">
            <v>AK000000000</v>
          </cell>
        </row>
        <row r="3">
          <cell r="A3" t="str">
            <v>AL000000000</v>
          </cell>
        </row>
        <row r="4">
          <cell r="A4" t="str">
            <v>AR000000000</v>
          </cell>
        </row>
        <row r="5">
          <cell r="A5" t="str">
            <v>AZ000000000</v>
          </cell>
        </row>
        <row r="6">
          <cell r="A6" t="str">
            <v>CA000000000</v>
          </cell>
        </row>
        <row r="7">
          <cell r="A7" t="str">
            <v>CO000000000</v>
          </cell>
        </row>
        <row r="8">
          <cell r="A8" t="str">
            <v>CT000000000</v>
          </cell>
        </row>
        <row r="9">
          <cell r="A9" t="str">
            <v>DC000000000</v>
          </cell>
        </row>
        <row r="10">
          <cell r="A10" t="str">
            <v>DE000000000</v>
          </cell>
        </row>
        <row r="11">
          <cell r="A11" t="str">
            <v>FL000000000</v>
          </cell>
        </row>
        <row r="12">
          <cell r="A12" t="str">
            <v>GA000000000</v>
          </cell>
        </row>
        <row r="13">
          <cell r="A13" t="str">
            <v>HI000000000</v>
          </cell>
        </row>
        <row r="14">
          <cell r="A14" t="str">
            <v>IA000000000</v>
          </cell>
        </row>
        <row r="15">
          <cell r="A15" t="str">
            <v>ID000000000</v>
          </cell>
        </row>
        <row r="16">
          <cell r="A16" t="str">
            <v>IL000000000</v>
          </cell>
        </row>
        <row r="17">
          <cell r="A17" t="str">
            <v>IN000000000</v>
          </cell>
        </row>
        <row r="18">
          <cell r="A18" t="str">
            <v>KS000000000</v>
          </cell>
        </row>
        <row r="19">
          <cell r="A19" t="str">
            <v>KY000000000</v>
          </cell>
        </row>
        <row r="20">
          <cell r="A20" t="str">
            <v>LA000000000</v>
          </cell>
        </row>
        <row r="21">
          <cell r="A21" t="str">
            <v>MA000000000</v>
          </cell>
        </row>
        <row r="22">
          <cell r="A22" t="str">
            <v>MD000000000</v>
          </cell>
        </row>
        <row r="23">
          <cell r="A23" t="str">
            <v>ME000000000</v>
          </cell>
        </row>
        <row r="24">
          <cell r="A24" t="str">
            <v>MI000000000</v>
          </cell>
        </row>
        <row r="25">
          <cell r="A25" t="str">
            <v>MN000000000</v>
          </cell>
        </row>
        <row r="26">
          <cell r="A26" t="str">
            <v>MO000000000</v>
          </cell>
        </row>
        <row r="27">
          <cell r="A27" t="str">
            <v>MS000000000</v>
          </cell>
        </row>
        <row r="28">
          <cell r="A28" t="str">
            <v>MT000000000</v>
          </cell>
        </row>
        <row r="29">
          <cell r="A29" t="str">
            <v>NC000000000</v>
          </cell>
        </row>
        <row r="30">
          <cell r="A30" t="str">
            <v>ND000000000</v>
          </cell>
        </row>
        <row r="31">
          <cell r="A31" t="str">
            <v>NE000000000</v>
          </cell>
        </row>
        <row r="32">
          <cell r="A32" t="str">
            <v>NH000000000</v>
          </cell>
        </row>
        <row r="33">
          <cell r="A33" t="str">
            <v>NJ000000000</v>
          </cell>
        </row>
        <row r="34">
          <cell r="A34" t="str">
            <v>NM000000000</v>
          </cell>
        </row>
        <row r="35">
          <cell r="A35" t="str">
            <v>NV000000000</v>
          </cell>
        </row>
        <row r="36">
          <cell r="A36" t="str">
            <v>NY000000000</v>
          </cell>
        </row>
        <row r="37">
          <cell r="A37" t="str">
            <v>OH000000000</v>
          </cell>
        </row>
        <row r="38">
          <cell r="A38" t="str">
            <v>OK000000000</v>
          </cell>
        </row>
        <row r="39">
          <cell r="A39" t="str">
            <v>OR000000000</v>
          </cell>
        </row>
        <row r="40">
          <cell r="A40" t="str">
            <v>PA000000000</v>
          </cell>
        </row>
        <row r="41">
          <cell r="A41" t="str">
            <v>RI000000000</v>
          </cell>
        </row>
        <row r="42">
          <cell r="A42" t="str">
            <v>SC000000000</v>
          </cell>
        </row>
        <row r="43">
          <cell r="A43" t="str">
            <v>SD000000000</v>
          </cell>
        </row>
        <row r="44">
          <cell r="A44" t="str">
            <v>TN000000000</v>
          </cell>
        </row>
        <row r="45">
          <cell r="A45" t="str">
            <v>TX000000000</v>
          </cell>
        </row>
        <row r="46">
          <cell r="A46" t="str">
            <v>UT000000000</v>
          </cell>
        </row>
        <row r="47">
          <cell r="A47" t="str">
            <v>VA000000000</v>
          </cell>
        </row>
        <row r="48">
          <cell r="A48" t="str">
            <v>VT000000000</v>
          </cell>
        </row>
        <row r="49">
          <cell r="A49" t="str">
            <v>WA000000000</v>
          </cell>
        </row>
        <row r="50">
          <cell r="A50" t="str">
            <v>WI000000000</v>
          </cell>
        </row>
        <row r="51">
          <cell r="A51" t="str">
            <v>WV000000000</v>
          </cell>
        </row>
        <row r="52">
          <cell r="A52" t="str">
            <v>WY000000000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 study "/>
      <sheetName val="Solution "/>
      <sheetName val="IS01"/>
      <sheetName val="IS09"/>
      <sheetName val="BS32"/>
    </sheetNames>
    <sheetDataSet>
      <sheetData sheetId="0">
        <row r="28">
          <cell r="C28">
            <v>0.3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 "/>
      <sheetName val="Page 2"/>
      <sheetName val="Prod Plt Sum"/>
      <sheetName val="PLTSTM"/>
      <sheetName val="Real Estate"/>
      <sheetName val="TRF"/>
      <sheetName val="Retire"/>
      <sheetName val="Comp"/>
      <sheetName val="Uncomplt"/>
      <sheetName val="Sheet3"/>
      <sheetName val="UncomIS(needs preclose)"/>
      <sheetName val="SAP"/>
      <sheetName val="In-Service Amounts"/>
      <sheetName val="390-311"/>
      <sheetName val="x (Pkrs) Non Plant"/>
      <sheetName val="356-362"/>
      <sheetName val="ARCs"/>
      <sheetName val="Documented Changes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lossary"/>
      <sheetName val="Latest Changes"/>
      <sheetName val="Index"/>
      <sheetName val="IS01"/>
      <sheetName val="IS02"/>
      <sheetName val="IS03"/>
      <sheetName val="IS04"/>
      <sheetName val="IS05"/>
      <sheetName val="IS06"/>
      <sheetName val="IS07"/>
      <sheetName val="IS08"/>
      <sheetName val="IS09"/>
      <sheetName val="IS10"/>
      <sheetName val="IS10A"/>
      <sheetName val="IS10B"/>
      <sheetName val="IS10C"/>
      <sheetName val="IS10D"/>
      <sheetName val="IS11"/>
      <sheetName val="IS12"/>
      <sheetName val="IS13"/>
      <sheetName val="IS14"/>
      <sheetName val="IS15"/>
      <sheetName val="IS16"/>
      <sheetName val="IS17"/>
      <sheetName val="BS01"/>
      <sheetName val="BS04"/>
      <sheetName val="BS05"/>
      <sheetName val="BS06"/>
      <sheetName val="BS07"/>
      <sheetName val="BS08"/>
      <sheetName val="BS0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BS25"/>
      <sheetName val="BS26"/>
      <sheetName val="BS27"/>
      <sheetName val="BS29"/>
      <sheetName val="BS30"/>
      <sheetName val="CF01"/>
      <sheetName val="CF02"/>
      <sheetName val="CF02 LOGIC"/>
      <sheetName val="CF03"/>
      <sheetName val="CF04"/>
      <sheetName val="TX01"/>
      <sheetName val="BSBUD"/>
      <sheetName val="Appendix 1"/>
      <sheetName val="Appendix 2"/>
      <sheetName val="Appendix 3"/>
      <sheetName val="Appendix 4"/>
      <sheetName val="Appendix 5"/>
      <sheetName val="Appendix 6"/>
    </sheetNames>
    <sheetDataSet>
      <sheetData sheetId="0" refreshError="1">
        <row r="9">
          <cell r="A9" t="str">
            <v>Version 4.1 - Aug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Glossary"/>
      <sheetName val="Latest Changes"/>
      <sheetName val="Index"/>
      <sheetName val="IS01"/>
      <sheetName val="IS01PP"/>
      <sheetName val="IS01PP Data Entry"/>
      <sheetName val="IS02"/>
      <sheetName val="IS02S"/>
      <sheetName val="IS02CRP"/>
      <sheetName val="IS02SYN"/>
      <sheetName val="IS03"/>
      <sheetName val="IS03S"/>
      <sheetName val="IS03CRP"/>
      <sheetName val="IS03SYN"/>
      <sheetName val="IS04"/>
      <sheetName val="IS04A"/>
      <sheetName val="IS04S"/>
      <sheetName val="IS05"/>
      <sheetName val="IS05A"/>
      <sheetName val="IS05B"/>
      <sheetName val="IS06"/>
      <sheetName val="IS06A"/>
      <sheetName val="IS06S"/>
      <sheetName val="IS07"/>
      <sheetName val="IS07A"/>
      <sheetName val="IS07S"/>
      <sheetName val="IS08"/>
      <sheetName val="IS09"/>
      <sheetName val="IS10"/>
      <sheetName val="IS10A"/>
      <sheetName val="IS10B"/>
      <sheetName val="IS10C"/>
      <sheetName val="IS10D"/>
      <sheetName val="IS10Da"/>
      <sheetName val="IS10S"/>
      <sheetName val="IS11"/>
      <sheetName val="IS12"/>
      <sheetName val="IS13"/>
      <sheetName val="IS13S"/>
      <sheetName val="IS15"/>
      <sheetName val="IS16"/>
      <sheetName val="IS17"/>
      <sheetName val="IS18"/>
      <sheetName val="IS19A"/>
      <sheetName val="IS19B"/>
      <sheetName val="SS01"/>
      <sheetName val="SS02"/>
      <sheetName val="SS03"/>
      <sheetName val="BS01"/>
      <sheetName val="BS01S"/>
      <sheetName val="BS03S"/>
      <sheetName val="BS04"/>
      <sheetName val="BS05"/>
      <sheetName val="BS06"/>
      <sheetName val="BS07"/>
      <sheetName val="BS07A"/>
      <sheetName val="BS07B"/>
      <sheetName val="BS08"/>
      <sheetName val="BS09"/>
      <sheetName val="BS10"/>
      <sheetName val="BS11"/>
      <sheetName val="BS12"/>
      <sheetName val="BS13"/>
      <sheetName val="BS13S"/>
      <sheetName val="BS13CRP"/>
      <sheetName val="BS13SYN"/>
      <sheetName val="BS14"/>
      <sheetName val="BS15"/>
      <sheetName val="BS15S"/>
      <sheetName val="BS16"/>
      <sheetName val="BS17"/>
      <sheetName val="BS18"/>
      <sheetName val="BS19"/>
      <sheetName val="BS22"/>
      <sheetName val="BS25"/>
      <sheetName val="BS26"/>
      <sheetName val="BS29"/>
      <sheetName val="BS30"/>
      <sheetName val="BS31"/>
      <sheetName val="BS32"/>
      <sheetName val="BS33"/>
      <sheetName val="BS33A"/>
      <sheetName val="BS34"/>
      <sheetName val="BS35"/>
      <sheetName val="CF01"/>
      <sheetName val="CF02"/>
      <sheetName val="CF02 LOGIC"/>
      <sheetName val="CF03"/>
      <sheetName val="CF05"/>
      <sheetName val="CF05S"/>
      <sheetName val="TX01"/>
      <sheetName val="TX04"/>
      <sheetName val="TX05"/>
      <sheetName val="TB01"/>
      <sheetName val="Appendix 1"/>
      <sheetName val="Appendix 2"/>
      <sheetName val="Appendix 3"/>
      <sheetName val="Appendix 4"/>
      <sheetName val="Appendix 5"/>
      <sheetName val="Appendix 6"/>
      <sheetName val="Appendix 7"/>
      <sheetName val="Appendix 8"/>
      <sheetName val="SEEDS Validations"/>
      <sheetName val="S-FormsSubaccountLevel1"/>
      <sheetName val="S-FormsSubaccountLevel2"/>
    </sheetNames>
    <sheetDataSet>
      <sheetData sheetId="0">
        <row r="9">
          <cell r="A9" t="str">
            <v>Version 5.3 - May 2005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cenerios"/>
      <sheetName val="Comps vs 5-year plan"/>
      <sheetName val="AMG Comp vs 5-year plan"/>
      <sheetName val="PMG Information"/>
      <sheetName val="PBS Breakout"/>
      <sheetName val="ROE Summary 5-years"/>
      <sheetName val="Free funds flow by business unt"/>
      <sheetName val="ROA Summary 5-years"/>
      <sheetName val="PESCONS Annual"/>
      <sheetName val="PESCONS Monthly"/>
      <sheetName val="PMG Annual"/>
      <sheetName val="PMG Monthly"/>
      <sheetName val="PMG Base Annual"/>
      <sheetName val="PMG Base Monthly"/>
      <sheetName val="PMG Thermal Annual"/>
      <sheetName val="PMG Thermal Monthly"/>
      <sheetName val="PBS Annual"/>
      <sheetName val="PBS Monthly"/>
      <sheetName val="AMGCONS Annual"/>
      <sheetName val="AMGCONS Monthly"/>
      <sheetName val="MM Gas Annual"/>
      <sheetName val="MM Gas Monthly"/>
      <sheetName val="MM Electric Annual"/>
      <sheetName val="MM Electric Monthly"/>
      <sheetName val="C&amp;I Electric Annual"/>
      <sheetName val="C&amp;I Electric Monthly"/>
      <sheetName val="C&amp;I Gas Annual"/>
      <sheetName val="C&amp;I Gas Monthly"/>
      <sheetName val="PPR Annual"/>
      <sheetName val="PPR Monthly"/>
      <sheetName val="PDG Annual"/>
      <sheetName val="PDG Monthly"/>
      <sheetName val="ELIM PPR Annual"/>
      <sheetName val="ELIM PPR Monthly"/>
      <sheetName val="PESCORP Annual"/>
      <sheetName val="PESCORP Monthly"/>
      <sheetName val="Corporate total"/>
      <sheetName val="Corporate Expenses"/>
      <sheetName val="Strategy-Marketing-IT"/>
      <sheetName val="STRATEGY"/>
      <sheetName val="Marketing"/>
      <sheetName val="IT"/>
      <sheetName val="LEGAL"/>
      <sheetName val="HR"/>
      <sheetName val="F&amp;A Total"/>
      <sheetName val="F&amp;A"/>
      <sheetName val="PES Shared Svc-portion"/>
      <sheetName val="Total G&amp;A Break Out"/>
      <sheetName val="Int Allocation 2005 Prel"/>
      <sheetName val="Int Allocation"/>
      <sheetName val="ROE Summary"/>
      <sheetName val="Per retturns"/>
      <sheetName val="Performance Numbers-2005 prel"/>
      <sheetName val="Performance Numbers - 2005"/>
      <sheetName val="Performance Numbers - 2006"/>
      <sheetName val="Performance Numbers - 2007"/>
      <sheetName val="Performance Numbers - 2008"/>
      <sheetName val="ELIM Help"/>
      <sheetName val="Tax Calc"/>
      <sheetName val="Legal I"/>
      <sheetName val="Rates Eff July04 wo OL"/>
      <sheetName val="Dollar Computations By Co"/>
      <sheetName val="deftax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TTAX"/>
      <sheetName val="PROPTAX"/>
      <sheetName val="SECTION 1"/>
      <sheetName val="SECTION 2"/>
      <sheetName val="WKSTD"/>
      <sheetName val="FITADJ"/>
      <sheetName val="TRANSFERRAL"/>
      <sheetName val="ROUNDING"/>
      <sheetName val="MACRO"/>
    </sheetNames>
    <sheetDataSet>
      <sheetData sheetId="0">
        <row r="17">
          <cell r="C17">
            <v>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very Dates"/>
      <sheetName val="Time Phased Hours"/>
      <sheetName val="Time Phased Costs"/>
      <sheetName val="Checklist"/>
      <sheetName val="Bridges"/>
      <sheetName val="EAC Bridge"/>
      <sheetName val="Month left"/>
      <sheetName val="RAG Status"/>
      <sheetName val="Cost of sales"/>
      <sheetName val="Risk Register"/>
      <sheetName val="Risk Profile"/>
      <sheetName val="Sales_Profit trading plan"/>
      <sheetName val="Sales_Profit trading plan (2)"/>
      <sheetName val="Sales Margin Plan"/>
      <sheetName val="Sales Analysis 2006"/>
      <sheetName val="CSR Total"/>
      <sheetName val="Working Sheet"/>
      <sheetName val="single aisle (2)"/>
      <sheetName val="Twin aisle"/>
      <sheetName val="Tooling"/>
      <sheetName val="Spares"/>
      <sheetName val="Budget"/>
      <sheetName val="Subcon"/>
      <sheetName val="Manhours"/>
      <sheetName val="EAC"/>
      <sheetName val="Stock &amp; WIP"/>
      <sheetName val="TM01 06"/>
      <sheetName val="Debtors"/>
      <sheetName val="Manhour Risk Cal"/>
      <sheetName val="Sheet2"/>
      <sheetName val="Reconciliation Sheet"/>
      <sheetName val="Budget sales"/>
      <sheetName val="Accrual"/>
      <sheetName val="Brough Manufacturing"/>
    </sheetNames>
    <sheetDataSet>
      <sheetData sheetId="0"/>
      <sheetData sheetId="1">
        <row r="4">
          <cell r="E4">
            <v>2000</v>
          </cell>
          <cell r="R4">
            <v>2001</v>
          </cell>
          <cell r="AE4">
            <v>2002</v>
          </cell>
          <cell r="AR4" t="str">
            <v xml:space="preserve">CONTRACT </v>
          </cell>
        </row>
        <row r="5">
          <cell r="A5" t="str">
            <v>FUNCTION</v>
          </cell>
          <cell r="B5" t="str">
            <v>W.B.S</v>
          </cell>
          <cell r="C5" t="str">
            <v>SITE</v>
          </cell>
          <cell r="D5" t="str">
            <v>TOTAL</v>
          </cell>
          <cell r="E5" t="str">
            <v>Jan</v>
          </cell>
          <cell r="F5" t="str">
            <v>Feb</v>
          </cell>
          <cell r="G5" t="str">
            <v>Mar</v>
          </cell>
          <cell r="H5" t="str">
            <v>Apr</v>
          </cell>
          <cell r="I5" t="str">
            <v>May</v>
          </cell>
          <cell r="J5" t="str">
            <v>June</v>
          </cell>
          <cell r="K5" t="str">
            <v>July</v>
          </cell>
          <cell r="L5" t="str">
            <v>Aug</v>
          </cell>
          <cell r="M5" t="str">
            <v>Sept</v>
          </cell>
          <cell r="N5" t="str">
            <v>Oct</v>
          </cell>
          <cell r="O5" t="str">
            <v>Nov</v>
          </cell>
          <cell r="P5" t="str">
            <v>Dec</v>
          </cell>
          <cell r="Q5" t="str">
            <v>TOTAL</v>
          </cell>
          <cell r="R5" t="str">
            <v>Jan</v>
          </cell>
          <cell r="S5" t="str">
            <v>Feb</v>
          </cell>
          <cell r="T5" t="str">
            <v>Mar</v>
          </cell>
          <cell r="U5" t="str">
            <v>Apr</v>
          </cell>
          <cell r="V5" t="str">
            <v>May</v>
          </cell>
          <cell r="W5" t="str">
            <v>June</v>
          </cell>
          <cell r="X5" t="str">
            <v>July</v>
          </cell>
          <cell r="Y5" t="str">
            <v>Aug</v>
          </cell>
          <cell r="Z5" t="str">
            <v>Sept</v>
          </cell>
          <cell r="AA5" t="str">
            <v>Oct</v>
          </cell>
          <cell r="AB5" t="str">
            <v>Nov</v>
          </cell>
          <cell r="AC5" t="str">
            <v>Dec</v>
          </cell>
          <cell r="AD5" t="str">
            <v>TOTAL</v>
          </cell>
          <cell r="AE5" t="str">
            <v>Jan</v>
          </cell>
          <cell r="AF5" t="str">
            <v>Feb</v>
          </cell>
          <cell r="AG5" t="str">
            <v>Mar</v>
          </cell>
          <cell r="AH5" t="str">
            <v>Apr</v>
          </cell>
          <cell r="AI5" t="str">
            <v>May</v>
          </cell>
          <cell r="AJ5" t="str">
            <v>June</v>
          </cell>
          <cell r="AK5" t="str">
            <v>July</v>
          </cell>
          <cell r="AL5" t="str">
            <v>Aug</v>
          </cell>
          <cell r="AM5" t="str">
            <v>Sept</v>
          </cell>
          <cell r="AN5" t="str">
            <v>Oct</v>
          </cell>
          <cell r="AO5" t="str">
            <v>Nov</v>
          </cell>
          <cell r="AP5" t="str">
            <v>Dec</v>
          </cell>
          <cell r="AQ5" t="str">
            <v>TOTAL</v>
          </cell>
          <cell r="AR5" t="str">
            <v>TOTAL</v>
          </cell>
        </row>
        <row r="7">
          <cell r="A7" t="str">
            <v>TECHNICAL</v>
          </cell>
          <cell r="B7" t="str">
            <v>1180 (101/048)</v>
          </cell>
          <cell r="C7" t="str">
            <v>S</v>
          </cell>
        </row>
        <row r="8">
          <cell r="C8" t="str">
            <v>B</v>
          </cell>
        </row>
        <row r="9">
          <cell r="B9" t="str">
            <v>4110 (101/085)</v>
          </cell>
          <cell r="C9" t="str">
            <v>S</v>
          </cell>
        </row>
        <row r="10">
          <cell r="C10" t="str">
            <v>B</v>
          </cell>
        </row>
        <row r="11">
          <cell r="B11" t="str">
            <v>4310 (101/106)</v>
          </cell>
          <cell r="C11" t="str">
            <v>S</v>
          </cell>
        </row>
        <row r="12">
          <cell r="C12" t="str">
            <v>B</v>
          </cell>
        </row>
        <row r="13">
          <cell r="B13" t="str">
            <v>5120 (101/115)</v>
          </cell>
          <cell r="C13" t="str">
            <v>S</v>
          </cell>
        </row>
        <row r="14">
          <cell r="C14" t="str">
            <v>B</v>
          </cell>
        </row>
        <row r="16">
          <cell r="C16" t="str">
            <v>TOTAL</v>
          </cell>
        </row>
        <row r="18">
          <cell r="A18" t="str">
            <v>PROJECT MANAGEMENT</v>
          </cell>
          <cell r="B18" t="str">
            <v>4310 (801/106)</v>
          </cell>
          <cell r="C18" t="str">
            <v>S</v>
          </cell>
        </row>
        <row r="19">
          <cell r="B19" t="str">
            <v>1000.10 (801/003)</v>
          </cell>
          <cell r="C19" t="str">
            <v>B</v>
          </cell>
        </row>
        <row r="20">
          <cell r="B20" t="str">
            <v>4310 (801/106)</v>
          </cell>
          <cell r="C20" t="str">
            <v>B</v>
          </cell>
        </row>
        <row r="22">
          <cell r="C22" t="str">
            <v>TOTAL</v>
          </cell>
        </row>
        <row r="25">
          <cell r="A25" t="str">
            <v>ILS</v>
          </cell>
          <cell r="B25" t="str">
            <v>1000.10 (701/003)</v>
          </cell>
          <cell r="C25" t="str">
            <v>S</v>
          </cell>
        </row>
        <row r="26">
          <cell r="B26" t="str">
            <v>8160 (701/125)</v>
          </cell>
          <cell r="C26" t="str">
            <v>S</v>
          </cell>
        </row>
        <row r="27">
          <cell r="B27" t="str">
            <v>4110 (701/085)</v>
          </cell>
          <cell r="C27" t="str">
            <v>B</v>
          </cell>
        </row>
        <row r="29">
          <cell r="C29" t="str">
            <v>TOTAL</v>
          </cell>
        </row>
        <row r="32">
          <cell r="A32" t="str">
            <v>GROUP ONE ENGINEERS</v>
          </cell>
          <cell r="B32" t="str">
            <v>1000.10 (401/005)</v>
          </cell>
          <cell r="C32" t="str">
            <v>S</v>
          </cell>
        </row>
        <row r="33">
          <cell r="C33" t="str">
            <v>B</v>
          </cell>
        </row>
        <row r="35">
          <cell r="C35" t="str">
            <v>TOTAL</v>
          </cell>
        </row>
        <row r="38">
          <cell r="A38" t="str">
            <v>HAMBLE</v>
          </cell>
          <cell r="B38" t="str">
            <v>(402/006)</v>
          </cell>
        </row>
        <row r="39">
          <cell r="A39" t="str">
            <v>(Windscreen / Canopy)</v>
          </cell>
        </row>
        <row r="42">
          <cell r="A42" t="str">
            <v>TOOL MANUFACTURE</v>
          </cell>
          <cell r="B42" t="str">
            <v>1101.10 (303/005)</v>
          </cell>
          <cell r="C42" t="str">
            <v>S</v>
          </cell>
        </row>
        <row r="43">
          <cell r="C43" t="str">
            <v>B</v>
          </cell>
        </row>
        <row r="45">
          <cell r="C45" t="str">
            <v>TOTAL</v>
          </cell>
        </row>
        <row r="48">
          <cell r="A48" t="str">
            <v>TOOL DESIGN</v>
          </cell>
          <cell r="B48" t="str">
            <v>1101.10 (301/005)</v>
          </cell>
          <cell r="C48" t="str">
            <v>S</v>
          </cell>
        </row>
        <row r="49">
          <cell r="C49" t="str">
            <v>B</v>
          </cell>
        </row>
        <row r="51">
          <cell r="C51" t="str">
            <v>TOTAL</v>
          </cell>
        </row>
        <row r="53">
          <cell r="A53" t="str">
            <v>CRATING</v>
          </cell>
          <cell r="B53" t="str">
            <v>(602/125)</v>
          </cell>
        </row>
        <row r="56">
          <cell r="A56" t="str">
            <v>I&amp;SE</v>
          </cell>
        </row>
        <row r="57">
          <cell r="A57" t="str">
            <v>Bae Install</v>
          </cell>
          <cell r="B57" t="str">
            <v>(502/005)</v>
          </cell>
          <cell r="C57" t="str">
            <v>S</v>
          </cell>
        </row>
        <row r="59">
          <cell r="A59" t="str">
            <v>Bae Install</v>
          </cell>
          <cell r="B59" t="str">
            <v>(502/005)</v>
          </cell>
          <cell r="C59" t="str">
            <v>B</v>
          </cell>
        </row>
        <row r="60">
          <cell r="A60" t="str">
            <v>Boeing Install</v>
          </cell>
          <cell r="B60" t="str">
            <v>(501/005)</v>
          </cell>
          <cell r="C60" t="str">
            <v>B</v>
          </cell>
        </row>
        <row r="62">
          <cell r="C62" t="str">
            <v>TOTAL</v>
          </cell>
        </row>
        <row r="65">
          <cell r="A65" t="str">
            <v>TRAVEL &amp; SUBSISTENCE</v>
          </cell>
          <cell r="B65" t="str">
            <v>(802/106)</v>
          </cell>
          <cell r="C65" t="str">
            <v>S</v>
          </cell>
        </row>
        <row r="66">
          <cell r="A66" t="str">
            <v>(Inc. ODCs)</v>
          </cell>
        </row>
        <row r="69">
          <cell r="A69" t="str">
            <v>KB HARDWARE</v>
          </cell>
          <cell r="B69">
            <v>1110.25</v>
          </cell>
        </row>
        <row r="71">
          <cell r="A71" t="str">
            <v>Materials</v>
          </cell>
          <cell r="B71" t="str">
            <v>402/021</v>
          </cell>
          <cell r="C71" t="str">
            <v>S</v>
          </cell>
        </row>
        <row r="72">
          <cell r="A72" t="str">
            <v>Materials</v>
          </cell>
          <cell r="B72" t="str">
            <v>402/021</v>
          </cell>
          <cell r="C72" t="str">
            <v>B</v>
          </cell>
        </row>
        <row r="73">
          <cell r="A73" t="str">
            <v>Conv. Details</v>
          </cell>
          <cell r="B73" t="str">
            <v>403/021</v>
          </cell>
          <cell r="C73" t="str">
            <v>S</v>
          </cell>
        </row>
        <row r="74">
          <cell r="A74" t="str">
            <v>Conv. Details</v>
          </cell>
          <cell r="B74" t="str">
            <v>403/021</v>
          </cell>
          <cell r="C74" t="str">
            <v>B</v>
          </cell>
        </row>
        <row r="75">
          <cell r="A75" t="str">
            <v>Strategic Sub Contract</v>
          </cell>
          <cell r="B75" t="str">
            <v>403/021</v>
          </cell>
          <cell r="C75" t="str">
            <v>S</v>
          </cell>
        </row>
        <row r="76">
          <cell r="A76" t="str">
            <v>Strategic Sub Contract</v>
          </cell>
          <cell r="B76" t="str">
            <v>403/021</v>
          </cell>
          <cell r="C76" t="str">
            <v>B</v>
          </cell>
        </row>
        <row r="77">
          <cell r="A77" t="str">
            <v>N.C</v>
          </cell>
          <cell r="B77" t="str">
            <v>431/021</v>
          </cell>
          <cell r="C77" t="str">
            <v>S</v>
          </cell>
        </row>
        <row r="78">
          <cell r="A78" t="str">
            <v>N.C</v>
          </cell>
          <cell r="B78" t="str">
            <v>431/021</v>
          </cell>
          <cell r="C78" t="str">
            <v>B</v>
          </cell>
        </row>
        <row r="80">
          <cell r="B80" t="str">
            <v>TOTAL HOURS</v>
          </cell>
        </row>
        <row r="81">
          <cell r="B81" t="str">
            <v>TOTAL £</v>
          </cell>
        </row>
        <row r="84">
          <cell r="A84" t="str">
            <v>WING</v>
          </cell>
          <cell r="B84">
            <v>1140</v>
          </cell>
        </row>
        <row r="86">
          <cell r="A86" t="str">
            <v>Materials</v>
          </cell>
          <cell r="B86" t="str">
            <v>402/021</v>
          </cell>
          <cell r="C86" t="str">
            <v>S</v>
          </cell>
        </row>
        <row r="87">
          <cell r="A87" t="str">
            <v>Materials</v>
          </cell>
          <cell r="B87" t="str">
            <v>402/021</v>
          </cell>
          <cell r="C87" t="str">
            <v>B</v>
          </cell>
        </row>
        <row r="88">
          <cell r="A88" t="str">
            <v>Conv. Details</v>
          </cell>
          <cell r="B88" t="str">
            <v>403/021</v>
          </cell>
          <cell r="C88" t="str">
            <v>S</v>
          </cell>
        </row>
        <row r="89">
          <cell r="A89" t="str">
            <v>Conv. Details</v>
          </cell>
          <cell r="B89" t="str">
            <v>403/021</v>
          </cell>
          <cell r="C89" t="str">
            <v>B</v>
          </cell>
        </row>
        <row r="90">
          <cell r="A90" t="str">
            <v>Strategic Sub Contract</v>
          </cell>
          <cell r="B90" t="str">
            <v>403/021</v>
          </cell>
          <cell r="C90" t="str">
            <v>S</v>
          </cell>
        </row>
        <row r="91">
          <cell r="A91" t="str">
            <v>Strategic Sub Contract</v>
          </cell>
          <cell r="B91" t="str">
            <v>403/021</v>
          </cell>
          <cell r="C91" t="str">
            <v>B</v>
          </cell>
        </row>
        <row r="92">
          <cell r="A92" t="str">
            <v>N.C</v>
          </cell>
          <cell r="B92" t="str">
            <v>431/021</v>
          </cell>
          <cell r="C92" t="str">
            <v>S</v>
          </cell>
        </row>
        <row r="93">
          <cell r="A93" t="str">
            <v>N.C</v>
          </cell>
          <cell r="B93" t="str">
            <v>431/021</v>
          </cell>
          <cell r="C93" t="str">
            <v>B</v>
          </cell>
        </row>
        <row r="95">
          <cell r="B95" t="str">
            <v>TOTAL HOURS</v>
          </cell>
        </row>
        <row r="96">
          <cell r="B96" t="str">
            <v>TOTAL £</v>
          </cell>
        </row>
        <row r="98">
          <cell r="A98" t="str">
            <v>Assembly</v>
          </cell>
          <cell r="B98" t="str">
            <v>405/021</v>
          </cell>
        </row>
        <row r="100">
          <cell r="A100" t="str">
            <v>A139</v>
          </cell>
          <cell r="C100" t="str">
            <v>B</v>
          </cell>
        </row>
        <row r="101">
          <cell r="A101" t="str">
            <v>A140</v>
          </cell>
          <cell r="C101" t="str">
            <v>B</v>
          </cell>
        </row>
        <row r="102">
          <cell r="A102" t="str">
            <v>A141</v>
          </cell>
          <cell r="C102" t="str">
            <v>B</v>
          </cell>
        </row>
        <row r="103">
          <cell r="A103" t="str">
            <v>A142</v>
          </cell>
          <cell r="C103" t="str">
            <v>B</v>
          </cell>
        </row>
        <row r="104">
          <cell r="A104" t="str">
            <v>A143</v>
          </cell>
          <cell r="C104" t="str">
            <v>B</v>
          </cell>
        </row>
        <row r="105">
          <cell r="A105" t="str">
            <v>A144</v>
          </cell>
          <cell r="C105" t="str">
            <v>B</v>
          </cell>
        </row>
        <row r="106">
          <cell r="A106" t="str">
            <v>A145</v>
          </cell>
          <cell r="C106" t="str">
            <v>B</v>
          </cell>
        </row>
        <row r="107">
          <cell r="A107" t="str">
            <v>A146</v>
          </cell>
          <cell r="C107" t="str">
            <v>B</v>
          </cell>
        </row>
        <row r="108">
          <cell r="A108" t="str">
            <v>A147</v>
          </cell>
          <cell r="C108" t="str">
            <v>B</v>
          </cell>
        </row>
        <row r="109">
          <cell r="A109" t="str">
            <v>A148</v>
          </cell>
          <cell r="C109" t="str">
            <v>B</v>
          </cell>
        </row>
        <row r="110">
          <cell r="A110" t="str">
            <v>A149</v>
          </cell>
          <cell r="C110" t="str">
            <v>B</v>
          </cell>
        </row>
        <row r="111">
          <cell r="A111" t="str">
            <v>A150</v>
          </cell>
          <cell r="C111" t="str">
            <v>B</v>
          </cell>
        </row>
        <row r="112">
          <cell r="A112" t="str">
            <v>A151</v>
          </cell>
          <cell r="C112" t="str">
            <v>B</v>
          </cell>
        </row>
        <row r="113">
          <cell r="A113" t="str">
            <v>A152</v>
          </cell>
          <cell r="C113" t="str">
            <v>B</v>
          </cell>
        </row>
        <row r="114">
          <cell r="A114" t="str">
            <v>A153</v>
          </cell>
          <cell r="C114" t="str">
            <v>B</v>
          </cell>
        </row>
        <row r="116">
          <cell r="B116" t="str">
            <v>TOTAL HOURS</v>
          </cell>
        </row>
        <row r="119">
          <cell r="A119" t="str">
            <v>FIN</v>
          </cell>
          <cell r="B119">
            <v>1150</v>
          </cell>
        </row>
        <row r="121">
          <cell r="A121" t="str">
            <v>Materials</v>
          </cell>
          <cell r="B121" t="str">
            <v>402/027</v>
          </cell>
          <cell r="C121" t="str">
            <v>S</v>
          </cell>
        </row>
        <row r="122">
          <cell r="A122" t="str">
            <v>Materials</v>
          </cell>
          <cell r="B122" t="str">
            <v>402/027</v>
          </cell>
          <cell r="C122" t="str">
            <v>B</v>
          </cell>
        </row>
        <row r="123">
          <cell r="A123" t="str">
            <v>Conv. Details</v>
          </cell>
          <cell r="B123" t="str">
            <v>403/027</v>
          </cell>
          <cell r="C123" t="str">
            <v>S</v>
          </cell>
        </row>
        <row r="124">
          <cell r="A124" t="str">
            <v>Conv. Details</v>
          </cell>
          <cell r="B124" t="str">
            <v>403/027</v>
          </cell>
          <cell r="C124" t="str">
            <v>B</v>
          </cell>
        </row>
        <row r="125">
          <cell r="A125" t="str">
            <v>Strategic Sub Contract</v>
          </cell>
          <cell r="B125" t="str">
            <v>403/027</v>
          </cell>
          <cell r="C125" t="str">
            <v>S</v>
          </cell>
        </row>
        <row r="126">
          <cell r="A126" t="str">
            <v>Strategic Sub Contract</v>
          </cell>
          <cell r="B126" t="str">
            <v>403/027</v>
          </cell>
          <cell r="C126" t="str">
            <v>B</v>
          </cell>
        </row>
        <row r="127">
          <cell r="A127" t="str">
            <v>N.C</v>
          </cell>
          <cell r="B127" t="str">
            <v>431/027</v>
          </cell>
          <cell r="C127" t="str">
            <v>S</v>
          </cell>
        </row>
        <row r="128">
          <cell r="A128" t="str">
            <v>N.C</v>
          </cell>
          <cell r="B128" t="str">
            <v>431/027</v>
          </cell>
          <cell r="C128" t="str">
            <v>B</v>
          </cell>
        </row>
        <row r="130">
          <cell r="B130" t="str">
            <v>TOTAL HOURS</v>
          </cell>
        </row>
        <row r="131">
          <cell r="B131" t="str">
            <v>TOTAL £</v>
          </cell>
        </row>
        <row r="133">
          <cell r="A133" t="str">
            <v>Assembly</v>
          </cell>
          <cell r="B133" t="str">
            <v>405/027</v>
          </cell>
        </row>
        <row r="135">
          <cell r="A135" t="str">
            <v>A139</v>
          </cell>
          <cell r="C135" t="str">
            <v>B</v>
          </cell>
        </row>
        <row r="136">
          <cell r="A136" t="str">
            <v>A140</v>
          </cell>
          <cell r="C136" t="str">
            <v>B</v>
          </cell>
        </row>
        <row r="137">
          <cell r="A137" t="str">
            <v>A141</v>
          </cell>
          <cell r="C137" t="str">
            <v>B</v>
          </cell>
        </row>
        <row r="138">
          <cell r="A138" t="str">
            <v>A142</v>
          </cell>
          <cell r="C138" t="str">
            <v>B</v>
          </cell>
        </row>
        <row r="139">
          <cell r="A139" t="str">
            <v>A143</v>
          </cell>
          <cell r="C139" t="str">
            <v>B</v>
          </cell>
        </row>
        <row r="140">
          <cell r="A140" t="str">
            <v>A144</v>
          </cell>
          <cell r="C140" t="str">
            <v>B</v>
          </cell>
        </row>
        <row r="141">
          <cell r="A141" t="str">
            <v>A145</v>
          </cell>
          <cell r="C141" t="str">
            <v>B</v>
          </cell>
        </row>
        <row r="142">
          <cell r="A142" t="str">
            <v>A146</v>
          </cell>
          <cell r="C142" t="str">
            <v>B</v>
          </cell>
        </row>
        <row r="143">
          <cell r="A143" t="str">
            <v>A147</v>
          </cell>
          <cell r="C143" t="str">
            <v>B</v>
          </cell>
        </row>
        <row r="144">
          <cell r="A144" t="str">
            <v>A148</v>
          </cell>
          <cell r="C144" t="str">
            <v>B</v>
          </cell>
        </row>
        <row r="145">
          <cell r="A145" t="str">
            <v>A149</v>
          </cell>
          <cell r="C145" t="str">
            <v>B</v>
          </cell>
        </row>
        <row r="146">
          <cell r="A146" t="str">
            <v>A150</v>
          </cell>
          <cell r="C146" t="str">
            <v>B</v>
          </cell>
        </row>
        <row r="147">
          <cell r="A147" t="str">
            <v>A151</v>
          </cell>
          <cell r="C147" t="str">
            <v>B</v>
          </cell>
        </row>
        <row r="148">
          <cell r="A148" t="str">
            <v>A152</v>
          </cell>
          <cell r="C148" t="str">
            <v>B</v>
          </cell>
        </row>
        <row r="149">
          <cell r="A149" t="str">
            <v>A153</v>
          </cell>
          <cell r="C149" t="str">
            <v>B</v>
          </cell>
        </row>
        <row r="151">
          <cell r="C151" t="str">
            <v>TOTAL</v>
          </cell>
        </row>
        <row r="154">
          <cell r="A154" t="str">
            <v>RUDDER</v>
          </cell>
          <cell r="B154">
            <v>1150</v>
          </cell>
        </row>
        <row r="156">
          <cell r="A156" t="str">
            <v>Materials</v>
          </cell>
          <cell r="B156" t="str">
            <v>402/027</v>
          </cell>
          <cell r="C156" t="str">
            <v>S</v>
          </cell>
        </row>
        <row r="157">
          <cell r="A157" t="str">
            <v>Materials</v>
          </cell>
          <cell r="B157" t="str">
            <v>402/027</v>
          </cell>
          <cell r="C157" t="str">
            <v>B</v>
          </cell>
        </row>
        <row r="158">
          <cell r="A158" t="str">
            <v>Conv. Details</v>
          </cell>
          <cell r="B158" t="str">
            <v>403/027</v>
          </cell>
          <cell r="C158" t="str">
            <v>S</v>
          </cell>
        </row>
        <row r="159">
          <cell r="A159" t="str">
            <v>Conv. Details</v>
          </cell>
          <cell r="B159" t="str">
            <v>403/027</v>
          </cell>
          <cell r="C159" t="str">
            <v>B</v>
          </cell>
        </row>
        <row r="160">
          <cell r="A160" t="str">
            <v>Strategic Sub Contract</v>
          </cell>
          <cell r="B160" t="str">
            <v>403/027</v>
          </cell>
          <cell r="C160" t="str">
            <v>S</v>
          </cell>
        </row>
        <row r="161">
          <cell r="A161" t="str">
            <v>Strategic Sub Contract</v>
          </cell>
          <cell r="B161" t="str">
            <v>403/027</v>
          </cell>
          <cell r="C161" t="str">
            <v>B</v>
          </cell>
        </row>
        <row r="162">
          <cell r="A162" t="str">
            <v>N.C</v>
          </cell>
          <cell r="B162" t="str">
            <v>431/027</v>
          </cell>
          <cell r="C162" t="str">
            <v>S</v>
          </cell>
        </row>
        <row r="163">
          <cell r="A163" t="str">
            <v>N.C</v>
          </cell>
          <cell r="B163" t="str">
            <v>431/027</v>
          </cell>
          <cell r="C163" t="str">
            <v>B</v>
          </cell>
        </row>
        <row r="165">
          <cell r="B165" t="str">
            <v>TOTAL HOURS</v>
          </cell>
        </row>
        <row r="166">
          <cell r="B166" t="str">
            <v>TOTAL £</v>
          </cell>
        </row>
        <row r="168">
          <cell r="A168" t="str">
            <v>Assembly</v>
          </cell>
          <cell r="B168" t="str">
            <v>405/027</v>
          </cell>
        </row>
        <row r="170">
          <cell r="A170" t="str">
            <v>A139</v>
          </cell>
          <cell r="C170" t="str">
            <v>B</v>
          </cell>
        </row>
        <row r="171">
          <cell r="A171" t="str">
            <v>A140</v>
          </cell>
          <cell r="C171" t="str">
            <v>B</v>
          </cell>
        </row>
        <row r="172">
          <cell r="A172" t="str">
            <v>A141</v>
          </cell>
          <cell r="C172" t="str">
            <v>B</v>
          </cell>
        </row>
        <row r="173">
          <cell r="A173" t="str">
            <v>A142</v>
          </cell>
          <cell r="C173" t="str">
            <v>B</v>
          </cell>
        </row>
        <row r="174">
          <cell r="A174" t="str">
            <v>A143</v>
          </cell>
          <cell r="C174" t="str">
            <v>B</v>
          </cell>
        </row>
        <row r="175">
          <cell r="A175" t="str">
            <v>A144</v>
          </cell>
          <cell r="C175" t="str">
            <v>B</v>
          </cell>
        </row>
        <row r="176">
          <cell r="A176" t="str">
            <v>A145</v>
          </cell>
          <cell r="C176" t="str">
            <v>B</v>
          </cell>
        </row>
        <row r="177">
          <cell r="A177" t="str">
            <v>A146</v>
          </cell>
          <cell r="C177" t="str">
            <v>B</v>
          </cell>
        </row>
        <row r="178">
          <cell r="A178" t="str">
            <v>A147</v>
          </cell>
          <cell r="C178" t="str">
            <v>B</v>
          </cell>
        </row>
        <row r="179">
          <cell r="A179" t="str">
            <v>A148</v>
          </cell>
          <cell r="C179" t="str">
            <v>B</v>
          </cell>
        </row>
        <row r="180">
          <cell r="A180" t="str">
            <v>A149</v>
          </cell>
          <cell r="C180" t="str">
            <v>B</v>
          </cell>
        </row>
        <row r="181">
          <cell r="A181" t="str">
            <v>A150</v>
          </cell>
          <cell r="C181" t="str">
            <v>B</v>
          </cell>
        </row>
        <row r="182">
          <cell r="A182" t="str">
            <v>A151</v>
          </cell>
          <cell r="C182" t="str">
            <v>B</v>
          </cell>
        </row>
        <row r="183">
          <cell r="A183" t="str">
            <v>A152</v>
          </cell>
          <cell r="C183" t="str">
            <v>B</v>
          </cell>
        </row>
        <row r="184">
          <cell r="A184" t="str">
            <v>A153</v>
          </cell>
          <cell r="C184" t="str">
            <v>B</v>
          </cell>
        </row>
        <row r="186">
          <cell r="B186" t="str">
            <v>TOTAL HOURS</v>
          </cell>
        </row>
        <row r="189">
          <cell r="A189" t="str">
            <v>AIR INTAKES</v>
          </cell>
          <cell r="B189">
            <v>1120</v>
          </cell>
        </row>
        <row r="191">
          <cell r="A191" t="str">
            <v>Materials</v>
          </cell>
          <cell r="B191" t="str">
            <v>402/010</v>
          </cell>
          <cell r="C191" t="str">
            <v>S</v>
          </cell>
        </row>
        <row r="192">
          <cell r="A192" t="str">
            <v>Materials</v>
          </cell>
          <cell r="B192" t="str">
            <v>402/010</v>
          </cell>
          <cell r="C192" t="str">
            <v>B</v>
          </cell>
        </row>
        <row r="193">
          <cell r="A193" t="str">
            <v>Conv. Details</v>
          </cell>
          <cell r="B193" t="str">
            <v>403/010</v>
          </cell>
          <cell r="C193" t="str">
            <v>S</v>
          </cell>
        </row>
        <row r="194">
          <cell r="A194" t="str">
            <v>Conv. Details</v>
          </cell>
          <cell r="B194" t="str">
            <v>403/010</v>
          </cell>
          <cell r="C194" t="str">
            <v>B</v>
          </cell>
        </row>
        <row r="195">
          <cell r="A195" t="str">
            <v>Strategic Sub Contract</v>
          </cell>
          <cell r="B195" t="str">
            <v>403/010</v>
          </cell>
          <cell r="C195" t="str">
            <v>S</v>
          </cell>
        </row>
        <row r="196">
          <cell r="A196" t="str">
            <v>Strategic Sub Contract</v>
          </cell>
          <cell r="B196" t="str">
            <v>403/010</v>
          </cell>
          <cell r="C196" t="str">
            <v>B</v>
          </cell>
        </row>
        <row r="197">
          <cell r="A197" t="str">
            <v>N.C</v>
          </cell>
          <cell r="B197" t="str">
            <v>431/010</v>
          </cell>
          <cell r="C197" t="str">
            <v>S</v>
          </cell>
        </row>
        <row r="198">
          <cell r="A198" t="str">
            <v>N.C</v>
          </cell>
          <cell r="B198" t="str">
            <v>431/010</v>
          </cell>
          <cell r="C198" t="str">
            <v>B</v>
          </cell>
        </row>
        <row r="200">
          <cell r="B200" t="str">
            <v>TOTAL HOURS</v>
          </cell>
        </row>
        <row r="201">
          <cell r="B201" t="str">
            <v>TOTAL £</v>
          </cell>
        </row>
        <row r="203">
          <cell r="A203" t="str">
            <v>Assembly</v>
          </cell>
          <cell r="B203" t="str">
            <v>405/010</v>
          </cell>
        </row>
        <row r="205">
          <cell r="A205" t="str">
            <v>A139</v>
          </cell>
          <cell r="C205" t="str">
            <v>B</v>
          </cell>
        </row>
        <row r="206">
          <cell r="A206" t="str">
            <v>A140</v>
          </cell>
          <cell r="C206" t="str">
            <v>B</v>
          </cell>
        </row>
        <row r="207">
          <cell r="A207" t="str">
            <v>A141</v>
          </cell>
          <cell r="C207" t="str">
            <v>B</v>
          </cell>
        </row>
        <row r="208">
          <cell r="A208" t="str">
            <v>A142</v>
          </cell>
          <cell r="C208" t="str">
            <v>B</v>
          </cell>
        </row>
        <row r="209">
          <cell r="A209" t="str">
            <v>A143</v>
          </cell>
          <cell r="C209" t="str">
            <v>B</v>
          </cell>
        </row>
        <row r="210">
          <cell r="A210" t="str">
            <v>A144</v>
          </cell>
          <cell r="C210" t="str">
            <v>B</v>
          </cell>
        </row>
        <row r="211">
          <cell r="A211" t="str">
            <v>A145</v>
          </cell>
          <cell r="C211" t="str">
            <v>B</v>
          </cell>
        </row>
        <row r="212">
          <cell r="A212" t="str">
            <v>A146</v>
          </cell>
          <cell r="C212" t="str">
            <v>B</v>
          </cell>
        </row>
        <row r="213">
          <cell r="A213" t="str">
            <v>A147</v>
          </cell>
          <cell r="C213" t="str">
            <v>B</v>
          </cell>
        </row>
        <row r="214">
          <cell r="A214" t="str">
            <v>A148</v>
          </cell>
          <cell r="C214" t="str">
            <v>B</v>
          </cell>
        </row>
        <row r="215">
          <cell r="A215" t="str">
            <v>A149</v>
          </cell>
          <cell r="C215" t="str">
            <v>B</v>
          </cell>
        </row>
        <row r="216">
          <cell r="A216" t="str">
            <v>A150</v>
          </cell>
          <cell r="C216" t="str">
            <v>B</v>
          </cell>
        </row>
        <row r="217">
          <cell r="A217" t="str">
            <v>A151</v>
          </cell>
          <cell r="C217" t="str">
            <v>B</v>
          </cell>
        </row>
        <row r="218">
          <cell r="A218" t="str">
            <v>A152</v>
          </cell>
          <cell r="C218" t="str">
            <v>B</v>
          </cell>
        </row>
        <row r="219">
          <cell r="A219" t="str">
            <v>A153</v>
          </cell>
          <cell r="C219" t="str">
            <v>B</v>
          </cell>
        </row>
        <row r="221">
          <cell r="B221" t="str">
            <v>TOTAL HOURS</v>
          </cell>
        </row>
        <row r="224">
          <cell r="A224" t="str">
            <v>ECS PACK</v>
          </cell>
          <cell r="B224">
            <v>1120.2</v>
          </cell>
        </row>
        <row r="226">
          <cell r="A226" t="str">
            <v>Materials</v>
          </cell>
          <cell r="B226" t="str">
            <v>402/014</v>
          </cell>
          <cell r="C226" t="str">
            <v>S</v>
          </cell>
        </row>
        <row r="227">
          <cell r="A227" t="str">
            <v>Materials</v>
          </cell>
          <cell r="B227" t="str">
            <v>402/014</v>
          </cell>
          <cell r="C227" t="str">
            <v>B</v>
          </cell>
        </row>
        <row r="228">
          <cell r="A228" t="str">
            <v>Conv. Details</v>
          </cell>
          <cell r="B228" t="str">
            <v>403/014</v>
          </cell>
          <cell r="C228" t="str">
            <v>S</v>
          </cell>
        </row>
        <row r="229">
          <cell r="A229" t="str">
            <v>Conv. Details</v>
          </cell>
          <cell r="B229" t="str">
            <v>403/014</v>
          </cell>
          <cell r="C229" t="str">
            <v>B</v>
          </cell>
        </row>
        <row r="230">
          <cell r="A230" t="str">
            <v>Strategic Sub Contract</v>
          </cell>
          <cell r="B230" t="str">
            <v>403/014</v>
          </cell>
          <cell r="C230" t="str">
            <v>S</v>
          </cell>
        </row>
        <row r="231">
          <cell r="A231" t="str">
            <v>Strategic Sub Contract</v>
          </cell>
          <cell r="B231" t="str">
            <v>403/014</v>
          </cell>
          <cell r="C231" t="str">
            <v>B</v>
          </cell>
        </row>
        <row r="232">
          <cell r="A232" t="str">
            <v>N.C</v>
          </cell>
          <cell r="B232" t="str">
            <v>431/014</v>
          </cell>
          <cell r="C232" t="str">
            <v>S</v>
          </cell>
        </row>
        <row r="233">
          <cell r="A233" t="str">
            <v>N.C</v>
          </cell>
          <cell r="B233" t="str">
            <v>431/014</v>
          </cell>
          <cell r="C233" t="str">
            <v>B</v>
          </cell>
        </row>
        <row r="235">
          <cell r="B235" t="str">
            <v>TOTAL HOURS</v>
          </cell>
        </row>
        <row r="236">
          <cell r="B236" t="str">
            <v>TOTAL £</v>
          </cell>
        </row>
        <row r="238">
          <cell r="A238" t="str">
            <v>Assembly</v>
          </cell>
          <cell r="B238" t="str">
            <v>405/014</v>
          </cell>
        </row>
        <row r="240">
          <cell r="A240" t="str">
            <v>A139</v>
          </cell>
          <cell r="C240" t="str">
            <v>B</v>
          </cell>
        </row>
        <row r="241">
          <cell r="A241" t="str">
            <v>A140</v>
          </cell>
          <cell r="C241" t="str">
            <v>B</v>
          </cell>
        </row>
        <row r="242">
          <cell r="A242" t="str">
            <v>A141</v>
          </cell>
          <cell r="C242" t="str">
            <v>B</v>
          </cell>
        </row>
        <row r="243">
          <cell r="A243" t="str">
            <v>A142</v>
          </cell>
          <cell r="C243" t="str">
            <v>B</v>
          </cell>
        </row>
        <row r="244">
          <cell r="A244" t="str">
            <v>A143</v>
          </cell>
          <cell r="C244" t="str">
            <v>B</v>
          </cell>
        </row>
        <row r="245">
          <cell r="A245" t="str">
            <v>A144</v>
          </cell>
          <cell r="C245" t="str">
            <v>B</v>
          </cell>
        </row>
        <row r="246">
          <cell r="A246" t="str">
            <v>A145</v>
          </cell>
          <cell r="C246" t="str">
            <v>B</v>
          </cell>
        </row>
        <row r="247">
          <cell r="A247" t="str">
            <v>A146</v>
          </cell>
          <cell r="C247" t="str">
            <v>B</v>
          </cell>
        </row>
        <row r="248">
          <cell r="A248" t="str">
            <v>A147</v>
          </cell>
          <cell r="C248" t="str">
            <v>B</v>
          </cell>
        </row>
        <row r="249">
          <cell r="A249" t="str">
            <v>A148</v>
          </cell>
          <cell r="C249" t="str">
            <v>B</v>
          </cell>
        </row>
        <row r="250">
          <cell r="A250" t="str">
            <v>A149</v>
          </cell>
          <cell r="C250" t="str">
            <v>B</v>
          </cell>
        </row>
        <row r="251">
          <cell r="A251" t="str">
            <v>A150</v>
          </cell>
          <cell r="C251" t="str">
            <v>B</v>
          </cell>
        </row>
        <row r="252">
          <cell r="A252" t="str">
            <v>A151</v>
          </cell>
          <cell r="C252" t="str">
            <v>B</v>
          </cell>
        </row>
        <row r="253">
          <cell r="A253" t="str">
            <v>A152</v>
          </cell>
          <cell r="C253" t="str">
            <v>B</v>
          </cell>
        </row>
        <row r="254">
          <cell r="A254" t="str">
            <v>A153</v>
          </cell>
          <cell r="C254" t="str">
            <v>B</v>
          </cell>
        </row>
        <row r="256">
          <cell r="B256" t="str">
            <v>TOTAL HOURS</v>
          </cell>
        </row>
        <row r="259">
          <cell r="A259" t="str">
            <v>AFT FUSE</v>
          </cell>
          <cell r="B259">
            <v>1130</v>
          </cell>
        </row>
        <row r="261">
          <cell r="A261" t="str">
            <v>Materials</v>
          </cell>
          <cell r="B261" t="str">
            <v>402/015</v>
          </cell>
          <cell r="C261" t="str">
            <v>S</v>
          </cell>
        </row>
        <row r="262">
          <cell r="A262" t="str">
            <v>Materials</v>
          </cell>
          <cell r="B262" t="str">
            <v>402/015</v>
          </cell>
          <cell r="C262" t="str">
            <v>B</v>
          </cell>
        </row>
        <row r="263">
          <cell r="A263" t="str">
            <v>Conv. Details</v>
          </cell>
          <cell r="B263" t="str">
            <v>403/015</v>
          </cell>
          <cell r="C263" t="str">
            <v>S</v>
          </cell>
        </row>
        <row r="264">
          <cell r="A264" t="str">
            <v>Conv. Details</v>
          </cell>
          <cell r="B264" t="str">
            <v>403/015</v>
          </cell>
          <cell r="C264" t="str">
            <v>B</v>
          </cell>
        </row>
        <row r="265">
          <cell r="A265" t="str">
            <v>Strategic Sub Contract</v>
          </cell>
          <cell r="B265" t="str">
            <v>403/015</v>
          </cell>
          <cell r="C265" t="str">
            <v>S</v>
          </cell>
        </row>
        <row r="266">
          <cell r="A266" t="str">
            <v>Strategic Sub Contract</v>
          </cell>
          <cell r="B266" t="str">
            <v>403/015</v>
          </cell>
          <cell r="C266" t="str">
            <v>B</v>
          </cell>
        </row>
        <row r="267">
          <cell r="A267" t="str">
            <v>N.C</v>
          </cell>
          <cell r="B267" t="str">
            <v>431/015</v>
          </cell>
          <cell r="C267" t="str">
            <v>S</v>
          </cell>
        </row>
        <row r="268">
          <cell r="A268" t="str">
            <v>N.C</v>
          </cell>
          <cell r="B268" t="str">
            <v>431/015</v>
          </cell>
          <cell r="C268" t="str">
            <v>B</v>
          </cell>
        </row>
        <row r="270">
          <cell r="B270" t="str">
            <v>TOTAL HOURS</v>
          </cell>
        </row>
        <row r="271">
          <cell r="B271" t="str">
            <v>TOTAL £</v>
          </cell>
        </row>
        <row r="273">
          <cell r="A273" t="str">
            <v>Assembly</v>
          </cell>
          <cell r="B273" t="str">
            <v>405/015</v>
          </cell>
        </row>
        <row r="275">
          <cell r="A275" t="str">
            <v>A139</v>
          </cell>
          <cell r="C275" t="str">
            <v>S</v>
          </cell>
        </row>
        <row r="276">
          <cell r="A276" t="str">
            <v>A140</v>
          </cell>
          <cell r="C276" t="str">
            <v>S</v>
          </cell>
        </row>
        <row r="277">
          <cell r="A277" t="str">
            <v>A141</v>
          </cell>
          <cell r="C277" t="str">
            <v>S</v>
          </cell>
        </row>
        <row r="278">
          <cell r="A278" t="str">
            <v>A142</v>
          </cell>
          <cell r="C278" t="str">
            <v>S</v>
          </cell>
        </row>
        <row r="279">
          <cell r="A279" t="str">
            <v>A143</v>
          </cell>
          <cell r="C279" t="str">
            <v>S</v>
          </cell>
        </row>
        <row r="280">
          <cell r="A280" t="str">
            <v>A144</v>
          </cell>
          <cell r="C280" t="str">
            <v>S</v>
          </cell>
        </row>
        <row r="281">
          <cell r="A281" t="str">
            <v>A145</v>
          </cell>
          <cell r="C281" t="str">
            <v>S</v>
          </cell>
        </row>
        <row r="282">
          <cell r="A282" t="str">
            <v>A146</v>
          </cell>
          <cell r="C282" t="str">
            <v>S</v>
          </cell>
        </row>
        <row r="283">
          <cell r="A283" t="str">
            <v>A147</v>
          </cell>
          <cell r="C283" t="str">
            <v>S</v>
          </cell>
        </row>
        <row r="284">
          <cell r="A284" t="str">
            <v>A148</v>
          </cell>
          <cell r="C284" t="str">
            <v>S</v>
          </cell>
        </row>
        <row r="285">
          <cell r="A285" t="str">
            <v>A149</v>
          </cell>
          <cell r="C285" t="str">
            <v>S</v>
          </cell>
        </row>
        <row r="286">
          <cell r="A286" t="str">
            <v>A150</v>
          </cell>
          <cell r="C286" t="str">
            <v>S</v>
          </cell>
        </row>
        <row r="287">
          <cell r="A287" t="str">
            <v>A151</v>
          </cell>
          <cell r="C287" t="str">
            <v>S</v>
          </cell>
        </row>
        <row r="288">
          <cell r="A288" t="str">
            <v>A152</v>
          </cell>
          <cell r="C288" t="str">
            <v>S</v>
          </cell>
        </row>
        <row r="289">
          <cell r="A289" t="str">
            <v>A153</v>
          </cell>
          <cell r="C289" t="str">
            <v>S</v>
          </cell>
        </row>
        <row r="291">
          <cell r="B291" t="str">
            <v>TOTAL HOURS</v>
          </cell>
        </row>
        <row r="294">
          <cell r="A294" t="str">
            <v>CENTRE FUSE</v>
          </cell>
          <cell r="B294">
            <v>1120</v>
          </cell>
        </row>
        <row r="296">
          <cell r="A296" t="str">
            <v>Materials</v>
          </cell>
          <cell r="B296" t="str">
            <v>402/010</v>
          </cell>
          <cell r="C296" t="str">
            <v>S</v>
          </cell>
        </row>
        <row r="297">
          <cell r="A297" t="str">
            <v>Materials</v>
          </cell>
          <cell r="B297" t="str">
            <v>402/010</v>
          </cell>
          <cell r="C297" t="str">
            <v>B</v>
          </cell>
        </row>
        <row r="298">
          <cell r="A298" t="str">
            <v>Conv. Details</v>
          </cell>
          <cell r="B298" t="str">
            <v>403/010</v>
          </cell>
          <cell r="C298" t="str">
            <v>S</v>
          </cell>
        </row>
        <row r="299">
          <cell r="A299" t="str">
            <v>Conv. Details</v>
          </cell>
          <cell r="B299" t="str">
            <v>403/010</v>
          </cell>
          <cell r="C299" t="str">
            <v>B</v>
          </cell>
        </row>
        <row r="300">
          <cell r="A300" t="str">
            <v>Strategic Sub Contract</v>
          </cell>
          <cell r="B300" t="str">
            <v>403/010</v>
          </cell>
          <cell r="C300" t="str">
            <v>S</v>
          </cell>
        </row>
        <row r="301">
          <cell r="A301" t="str">
            <v>Strategic Sub Contract</v>
          </cell>
          <cell r="B301" t="str">
            <v>403/010</v>
          </cell>
          <cell r="C301" t="str">
            <v>B</v>
          </cell>
        </row>
        <row r="302">
          <cell r="A302" t="str">
            <v>N.C</v>
          </cell>
          <cell r="B302" t="str">
            <v>431/010</v>
          </cell>
          <cell r="C302" t="str">
            <v>S</v>
          </cell>
        </row>
        <row r="303">
          <cell r="A303" t="str">
            <v>N.C</v>
          </cell>
          <cell r="B303" t="str">
            <v>431/010</v>
          </cell>
          <cell r="C303" t="str">
            <v>B</v>
          </cell>
        </row>
        <row r="305">
          <cell r="B305" t="str">
            <v>TOTAL HOURS</v>
          </cell>
        </row>
        <row r="306">
          <cell r="B306" t="str">
            <v>TOTAL £</v>
          </cell>
        </row>
        <row r="308">
          <cell r="A308" t="str">
            <v>Assembly</v>
          </cell>
          <cell r="B308" t="str">
            <v>405/010</v>
          </cell>
        </row>
        <row r="310">
          <cell r="A310" t="str">
            <v>A139</v>
          </cell>
          <cell r="C310" t="str">
            <v>S</v>
          </cell>
        </row>
        <row r="311">
          <cell r="A311" t="str">
            <v>A140</v>
          </cell>
          <cell r="C311" t="str">
            <v>S</v>
          </cell>
        </row>
        <row r="312">
          <cell r="A312" t="str">
            <v>A141</v>
          </cell>
          <cell r="C312" t="str">
            <v>S</v>
          </cell>
        </row>
        <row r="313">
          <cell r="A313" t="str">
            <v>A142</v>
          </cell>
          <cell r="C313" t="str">
            <v>S</v>
          </cell>
        </row>
        <row r="314">
          <cell r="A314" t="str">
            <v>A143</v>
          </cell>
          <cell r="C314" t="str">
            <v>S</v>
          </cell>
        </row>
        <row r="315">
          <cell r="A315" t="str">
            <v>A144</v>
          </cell>
          <cell r="C315" t="str">
            <v>S</v>
          </cell>
        </row>
        <row r="316">
          <cell r="A316" t="str">
            <v>A145</v>
          </cell>
          <cell r="C316" t="str">
            <v>S</v>
          </cell>
        </row>
        <row r="317">
          <cell r="A317" t="str">
            <v>A146</v>
          </cell>
          <cell r="C317" t="str">
            <v>S</v>
          </cell>
        </row>
        <row r="318">
          <cell r="A318" t="str">
            <v>A147</v>
          </cell>
          <cell r="C318" t="str">
            <v>S</v>
          </cell>
        </row>
        <row r="319">
          <cell r="A319" t="str">
            <v>A148</v>
          </cell>
          <cell r="C319" t="str">
            <v>S</v>
          </cell>
        </row>
        <row r="320">
          <cell r="A320" t="str">
            <v>A149</v>
          </cell>
          <cell r="C320" t="str">
            <v>S</v>
          </cell>
        </row>
        <row r="321">
          <cell r="A321" t="str">
            <v>A150</v>
          </cell>
          <cell r="C321" t="str">
            <v>S</v>
          </cell>
        </row>
        <row r="322">
          <cell r="A322" t="str">
            <v>A151</v>
          </cell>
          <cell r="C322" t="str">
            <v>S</v>
          </cell>
        </row>
        <row r="323">
          <cell r="A323" t="str">
            <v>A152</v>
          </cell>
          <cell r="C323" t="str">
            <v>S</v>
          </cell>
        </row>
        <row r="324">
          <cell r="A324" t="str">
            <v>A153</v>
          </cell>
          <cell r="C324" t="str">
            <v>S</v>
          </cell>
        </row>
        <row r="326">
          <cell r="B326" t="str">
            <v>TOTAL HOURS</v>
          </cell>
        </row>
        <row r="329">
          <cell r="A329" t="str">
            <v>TAILCONE</v>
          </cell>
          <cell r="B329" t="str">
            <v>1130.05.10</v>
          </cell>
        </row>
        <row r="331">
          <cell r="A331" t="str">
            <v>Materials</v>
          </cell>
          <cell r="B331" t="str">
            <v>402/017</v>
          </cell>
          <cell r="C331" t="str">
            <v>S</v>
          </cell>
        </row>
        <row r="332">
          <cell r="A332" t="str">
            <v>Materials</v>
          </cell>
          <cell r="B332" t="str">
            <v>402/017</v>
          </cell>
          <cell r="C332" t="str">
            <v>B</v>
          </cell>
        </row>
        <row r="333">
          <cell r="A333" t="str">
            <v>Conv. Details</v>
          </cell>
          <cell r="B333" t="str">
            <v>403/017</v>
          </cell>
          <cell r="C333" t="str">
            <v>S</v>
          </cell>
        </row>
        <row r="334">
          <cell r="A334" t="str">
            <v>Conv. Details</v>
          </cell>
          <cell r="B334" t="str">
            <v>403/017</v>
          </cell>
          <cell r="C334" t="str">
            <v>B</v>
          </cell>
        </row>
        <row r="335">
          <cell r="A335" t="str">
            <v>Strategic Sub Contract</v>
          </cell>
          <cell r="B335" t="str">
            <v>403/017</v>
          </cell>
          <cell r="C335" t="str">
            <v>S</v>
          </cell>
        </row>
        <row r="336">
          <cell r="A336" t="str">
            <v>Strategic Sub Contract</v>
          </cell>
          <cell r="B336" t="str">
            <v>403/017</v>
          </cell>
          <cell r="C336" t="str">
            <v>B</v>
          </cell>
        </row>
        <row r="337">
          <cell r="A337" t="str">
            <v>N.C</v>
          </cell>
          <cell r="B337" t="str">
            <v>431/017</v>
          </cell>
          <cell r="C337" t="str">
            <v>S</v>
          </cell>
        </row>
        <row r="338">
          <cell r="A338" t="str">
            <v>N.C</v>
          </cell>
          <cell r="B338" t="str">
            <v>431/017</v>
          </cell>
          <cell r="C338" t="str">
            <v>B</v>
          </cell>
        </row>
        <row r="340">
          <cell r="B340" t="str">
            <v>TOTAL HOURS</v>
          </cell>
        </row>
        <row r="341">
          <cell r="B341" t="str">
            <v>TOTAL £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ISM Samlesbury Airbus Fixed Price Contract</v>
          </cell>
        </row>
        <row r="3">
          <cell r="A3" t="str">
            <v>Risk Profile</v>
          </cell>
          <cell r="D3" t="str">
            <v>ADM/R2</v>
          </cell>
          <cell r="E3" t="str">
            <v>ADM/R3</v>
          </cell>
          <cell r="F3" t="str">
            <v>ADM/R4</v>
          </cell>
          <cell r="G3" t="str">
            <v>ADM/R7</v>
          </cell>
          <cell r="H3" t="str">
            <v>ADM/R9</v>
          </cell>
          <cell r="I3" t="str">
            <v>ADM/R10</v>
          </cell>
          <cell r="L3" t="str">
            <v>ADM/R12</v>
          </cell>
        </row>
        <row r="4">
          <cell r="D4" t="str">
            <v>Charging</v>
          </cell>
          <cell r="E4" t="str">
            <v>Current Performance</v>
          </cell>
          <cell r="F4" t="str">
            <v xml:space="preserve">Tooling </v>
          </cell>
          <cell r="G4" t="str">
            <v>4 Engineers</v>
          </cell>
          <cell r="H4" t="str">
            <v>Plant Risk</v>
          </cell>
          <cell r="I4" t="str">
            <v>End of Line</v>
          </cell>
          <cell r="J4" t="str">
            <v>Liquidated</v>
          </cell>
          <cell r="K4" t="str">
            <v>Warranty</v>
          </cell>
          <cell r="L4" t="str">
            <v xml:space="preserve">TRF of Title </v>
          </cell>
        </row>
        <row r="5">
          <cell r="D5" t="str">
            <v>Rates</v>
          </cell>
          <cell r="F5" t="str">
            <v>Repair</v>
          </cell>
          <cell r="H5" t="str">
            <v>VT3A</v>
          </cell>
          <cell r="I5" t="str">
            <v>Effect</v>
          </cell>
          <cell r="J5" t="str">
            <v>Damages</v>
          </cell>
          <cell r="K5">
            <v>0.01</v>
          </cell>
          <cell r="S5" t="str">
            <v>Total</v>
          </cell>
        </row>
        <row r="6">
          <cell r="H6" t="str">
            <v xml:space="preserve"> </v>
          </cell>
          <cell r="J6" t="str">
            <v xml:space="preserve"> </v>
          </cell>
          <cell r="K6" t="str">
            <v xml:space="preserve"> </v>
          </cell>
          <cell r="S6" t="str">
            <v>Risk</v>
          </cell>
          <cell r="T6" t="str">
            <v>Reconciliation</v>
          </cell>
          <cell r="U6" t="str">
            <v>Remaning Risk</v>
          </cell>
          <cell r="X6" t="str">
            <v>Sales</v>
          </cell>
          <cell r="Y6" t="str">
            <v>Working Sheet</v>
          </cell>
          <cell r="AA6" t="str">
            <v>Spares</v>
          </cell>
        </row>
        <row r="7">
          <cell r="D7" t="str">
            <v>Total</v>
          </cell>
          <cell r="E7" t="str">
            <v>Total</v>
          </cell>
          <cell r="F7" t="str">
            <v>Total</v>
          </cell>
          <cell r="G7" t="str">
            <v>Total</v>
          </cell>
          <cell r="H7" t="str">
            <v>Total</v>
          </cell>
          <cell r="I7" t="str">
            <v>Total</v>
          </cell>
          <cell r="J7" t="str">
            <v>Total</v>
          </cell>
          <cell r="K7" t="str">
            <v>Total</v>
          </cell>
          <cell r="L7" t="str">
            <v>Total</v>
          </cell>
          <cell r="X7" t="str">
            <v>All-up</v>
          </cell>
          <cell r="Y7" t="str">
            <v>SA</v>
          </cell>
        </row>
        <row r="8">
          <cell r="C8" t="str">
            <v>Risk amount (£)</v>
          </cell>
          <cell r="D8">
            <v>937948</v>
          </cell>
          <cell r="E8">
            <v>378838</v>
          </cell>
          <cell r="F8">
            <v>18557</v>
          </cell>
          <cell r="G8">
            <v>238220</v>
          </cell>
          <cell r="H8">
            <v>13500</v>
          </cell>
          <cell r="I8">
            <v>375000</v>
          </cell>
          <cell r="J8">
            <v>67717</v>
          </cell>
          <cell r="K8">
            <v>309693</v>
          </cell>
          <cell r="L8">
            <v>184838</v>
          </cell>
          <cell r="S8">
            <v>2524311</v>
          </cell>
        </row>
        <row r="10">
          <cell r="C10" t="str">
            <v>Month</v>
          </cell>
        </row>
        <row r="11">
          <cell r="C11">
            <v>38718</v>
          </cell>
          <cell r="D11">
            <v>15632.466666666667</v>
          </cell>
          <cell r="E11">
            <v>6313.9666666666662</v>
          </cell>
          <cell r="F11">
            <v>309.28333333333336</v>
          </cell>
          <cell r="G11">
            <v>3970.3333333333335</v>
          </cell>
          <cell r="H11">
            <v>642.85714285714289</v>
          </cell>
          <cell r="J11">
            <v>1128.6166666666666</v>
          </cell>
          <cell r="L11">
            <v>2981.2580645161293</v>
          </cell>
          <cell r="S11">
            <v>30978.781874039934</v>
          </cell>
          <cell r="W11">
            <v>38718</v>
          </cell>
          <cell r="X11">
            <v>458355</v>
          </cell>
          <cell r="Y11">
            <v>458355</v>
          </cell>
          <cell r="AA11">
            <v>0</v>
          </cell>
        </row>
        <row r="12">
          <cell r="C12">
            <v>38749</v>
          </cell>
          <cell r="D12">
            <v>15632.466666666667</v>
          </cell>
          <cell r="E12">
            <v>6313.9666666666662</v>
          </cell>
          <cell r="F12">
            <v>309.28333333333336</v>
          </cell>
          <cell r="G12">
            <v>3970.3333333333335</v>
          </cell>
          <cell r="H12">
            <v>642.85714285714289</v>
          </cell>
          <cell r="J12">
            <v>1128.6166666666666</v>
          </cell>
          <cell r="L12">
            <v>2981.2580645161293</v>
          </cell>
          <cell r="S12">
            <v>30978.781874039934</v>
          </cell>
          <cell r="W12">
            <v>38749</v>
          </cell>
          <cell r="X12">
            <v>1237370</v>
          </cell>
          <cell r="Y12">
            <v>1237370</v>
          </cell>
          <cell r="AA12">
            <v>0</v>
          </cell>
        </row>
        <row r="13">
          <cell r="C13">
            <v>38777</v>
          </cell>
          <cell r="D13">
            <v>15632.466666666667</v>
          </cell>
          <cell r="E13">
            <v>6313.9666666666662</v>
          </cell>
          <cell r="F13">
            <v>309.28333333333336</v>
          </cell>
          <cell r="G13">
            <v>3970.3333333333335</v>
          </cell>
          <cell r="H13">
            <v>642.85714285714289</v>
          </cell>
          <cell r="J13">
            <v>1128.6166666666666</v>
          </cell>
          <cell r="L13">
            <v>2981.2580645161293</v>
          </cell>
          <cell r="S13">
            <v>30978.781874039934</v>
          </cell>
          <cell r="W13">
            <v>38777</v>
          </cell>
          <cell r="X13">
            <v>1578596</v>
          </cell>
          <cell r="Y13">
            <v>1578596</v>
          </cell>
          <cell r="AA13">
            <v>0</v>
          </cell>
        </row>
        <row r="14">
          <cell r="C14">
            <v>38808</v>
          </cell>
          <cell r="D14">
            <v>15632.466666666667</v>
          </cell>
          <cell r="E14">
            <v>6313.9666666666662</v>
          </cell>
          <cell r="F14">
            <v>309.28333333333336</v>
          </cell>
          <cell r="G14">
            <v>3970.3333333333335</v>
          </cell>
          <cell r="H14">
            <v>642.85714285714289</v>
          </cell>
          <cell r="J14">
            <v>1128.6166666666666</v>
          </cell>
          <cell r="L14">
            <v>2981.2580645161293</v>
          </cell>
          <cell r="S14">
            <v>30978.781874039934</v>
          </cell>
          <cell r="W14">
            <v>38808</v>
          </cell>
          <cell r="X14">
            <v>1065403.9999999995</v>
          </cell>
          <cell r="Y14">
            <v>1065403.9999999995</v>
          </cell>
        </row>
        <row r="15">
          <cell r="C15">
            <v>38838</v>
          </cell>
          <cell r="D15">
            <v>15632.466666666667</v>
          </cell>
          <cell r="E15">
            <v>6313.9666666666662</v>
          </cell>
          <cell r="F15">
            <v>309.28333333333336</v>
          </cell>
          <cell r="G15">
            <v>3970.3333333333335</v>
          </cell>
          <cell r="H15">
            <v>642.85714285714289</v>
          </cell>
          <cell r="J15">
            <v>1128.6166666666666</v>
          </cell>
          <cell r="K15">
            <v>5161.55</v>
          </cell>
          <cell r="L15">
            <v>2981.2580645161293</v>
          </cell>
          <cell r="S15">
            <v>36140.331874039934</v>
          </cell>
          <cell r="W15">
            <v>38838</v>
          </cell>
          <cell r="X15">
            <v>1229000</v>
          </cell>
          <cell r="Y15">
            <v>1229000</v>
          </cell>
        </row>
        <row r="16">
          <cell r="C16">
            <v>38869</v>
          </cell>
          <cell r="D16">
            <v>15632.466666666667</v>
          </cell>
          <cell r="E16">
            <v>6313.9666666666662</v>
          </cell>
          <cell r="F16">
            <v>309.28333333333336</v>
          </cell>
          <cell r="G16">
            <v>3970.3333333333335</v>
          </cell>
          <cell r="H16">
            <v>642.85714285714289</v>
          </cell>
          <cell r="J16">
            <v>1128.6166666666666</v>
          </cell>
          <cell r="K16">
            <v>5161.55</v>
          </cell>
          <cell r="L16">
            <v>2981.2580645161293</v>
          </cell>
          <cell r="S16">
            <v>36140.331874039934</v>
          </cell>
          <cell r="W16">
            <v>38869</v>
          </cell>
          <cell r="X16">
            <v>1347000</v>
          </cell>
          <cell r="Y16">
            <v>1347000</v>
          </cell>
          <cell r="AA16">
            <v>0</v>
          </cell>
        </row>
        <row r="17">
          <cell r="C17">
            <v>38899</v>
          </cell>
          <cell r="D17">
            <v>15632.466666666667</v>
          </cell>
          <cell r="E17">
            <v>6313.9666666666662</v>
          </cell>
          <cell r="F17">
            <v>309.28333333333336</v>
          </cell>
          <cell r="G17">
            <v>3970.3333333333335</v>
          </cell>
          <cell r="H17">
            <v>642.85714285714289</v>
          </cell>
          <cell r="J17">
            <v>1128.6166666666666</v>
          </cell>
          <cell r="K17">
            <v>5161.55</v>
          </cell>
          <cell r="L17">
            <v>2981.2580645161293</v>
          </cell>
          <cell r="S17">
            <v>36140.331874039934</v>
          </cell>
          <cell r="W17">
            <v>38899</v>
          </cell>
          <cell r="X17">
            <v>1028342.6666666666</v>
          </cell>
          <cell r="Y17">
            <v>1028342.6666666666</v>
          </cell>
          <cell r="AA17">
            <v>0</v>
          </cell>
        </row>
        <row r="18">
          <cell r="C18">
            <v>38930</v>
          </cell>
          <cell r="D18">
            <v>15632.466666666667</v>
          </cell>
          <cell r="E18">
            <v>6313.9666666666662</v>
          </cell>
          <cell r="F18">
            <v>309.28333333333336</v>
          </cell>
          <cell r="G18">
            <v>3970.3333333333335</v>
          </cell>
          <cell r="H18">
            <v>642.85714285714289</v>
          </cell>
          <cell r="J18">
            <v>1128.6166666666666</v>
          </cell>
          <cell r="K18">
            <v>5161.55</v>
          </cell>
          <cell r="L18">
            <v>2981.2580645161293</v>
          </cell>
          <cell r="S18">
            <v>36140.331874039934</v>
          </cell>
          <cell r="W18">
            <v>38930</v>
          </cell>
          <cell r="X18">
            <v>993342.66666666663</v>
          </cell>
          <cell r="Y18">
            <v>993342.66666666663</v>
          </cell>
          <cell r="AA18">
            <v>0</v>
          </cell>
        </row>
        <row r="19">
          <cell r="C19">
            <v>38961</v>
          </cell>
          <cell r="D19">
            <v>15632.466666666667</v>
          </cell>
          <cell r="E19">
            <v>6313.9666666666662</v>
          </cell>
          <cell r="F19">
            <v>309.28333333333336</v>
          </cell>
          <cell r="G19">
            <v>3970.3333333333335</v>
          </cell>
          <cell r="H19">
            <v>642.85714285714289</v>
          </cell>
          <cell r="J19">
            <v>1128.6166666666666</v>
          </cell>
          <cell r="K19">
            <v>5161.55</v>
          </cell>
          <cell r="L19">
            <v>2981.2580645161293</v>
          </cell>
          <cell r="S19">
            <v>36140.331874039934</v>
          </cell>
          <cell r="W19">
            <v>38961</v>
          </cell>
          <cell r="X19">
            <v>1043342.6666666666</v>
          </cell>
          <cell r="Y19">
            <v>1043342.6666666666</v>
          </cell>
          <cell r="AA19">
            <v>0</v>
          </cell>
        </row>
        <row r="20">
          <cell r="C20">
            <v>38991</v>
          </cell>
          <cell r="D20">
            <v>15632.466666666667</v>
          </cell>
          <cell r="E20">
            <v>6313.9666666666662</v>
          </cell>
          <cell r="F20">
            <v>309.28333333333336</v>
          </cell>
          <cell r="G20">
            <v>3970.3333333333335</v>
          </cell>
          <cell r="H20">
            <v>642.85714285714289</v>
          </cell>
          <cell r="J20">
            <v>1128.6166666666666</v>
          </cell>
          <cell r="K20">
            <v>5161.55</v>
          </cell>
          <cell r="L20">
            <v>2981.2580645161293</v>
          </cell>
          <cell r="S20">
            <v>36140.331874039934</v>
          </cell>
          <cell r="W20">
            <v>38991</v>
          </cell>
          <cell r="X20">
            <v>986342.66666666663</v>
          </cell>
          <cell r="Y20">
            <v>986342.66666666663</v>
          </cell>
          <cell r="AA20">
            <v>0</v>
          </cell>
        </row>
        <row r="21">
          <cell r="C21">
            <v>39022</v>
          </cell>
          <cell r="D21">
            <v>15632.466666666667</v>
          </cell>
          <cell r="E21">
            <v>6313.9666666666662</v>
          </cell>
          <cell r="F21">
            <v>309.28333333333336</v>
          </cell>
          <cell r="G21">
            <v>3970.3333333333335</v>
          </cell>
          <cell r="H21">
            <v>642.85714285714289</v>
          </cell>
          <cell r="J21">
            <v>1128.6166666666666</v>
          </cell>
          <cell r="K21">
            <v>5161.55</v>
          </cell>
          <cell r="L21">
            <v>2981.2580645161293</v>
          </cell>
          <cell r="S21">
            <v>36140.331874039934</v>
          </cell>
          <cell r="W21">
            <v>39022</v>
          </cell>
          <cell r="X21">
            <v>968342.66666666663</v>
          </cell>
          <cell r="Y21">
            <v>968342.66666666663</v>
          </cell>
          <cell r="AA21">
            <v>0</v>
          </cell>
        </row>
        <row r="22">
          <cell r="C22">
            <v>39052</v>
          </cell>
          <cell r="D22">
            <v>15632.466666666667</v>
          </cell>
          <cell r="E22">
            <v>6313.9666666666662</v>
          </cell>
          <cell r="F22">
            <v>309.28333333333336</v>
          </cell>
          <cell r="G22">
            <v>3970.3333333333335</v>
          </cell>
          <cell r="H22">
            <v>642.85714285714289</v>
          </cell>
          <cell r="J22">
            <v>1128.6166666666666</v>
          </cell>
          <cell r="K22">
            <v>5161.55</v>
          </cell>
          <cell r="L22">
            <v>2981.2580645161293</v>
          </cell>
          <cell r="S22">
            <v>36140.331874039934</v>
          </cell>
          <cell r="W22">
            <v>39052</v>
          </cell>
          <cell r="X22">
            <v>978342.66666666663</v>
          </cell>
          <cell r="Y22">
            <v>978342.66666666663</v>
          </cell>
          <cell r="AA22">
            <v>0</v>
          </cell>
        </row>
        <row r="24">
          <cell r="C24">
            <v>39083</v>
          </cell>
          <cell r="D24">
            <v>15632.466666666667</v>
          </cell>
          <cell r="E24">
            <v>6313.9666666666662</v>
          </cell>
          <cell r="F24">
            <v>309.28333333333336</v>
          </cell>
          <cell r="G24">
            <v>3970.3333333333335</v>
          </cell>
          <cell r="H24">
            <v>642.85714285714289</v>
          </cell>
          <cell r="J24">
            <v>1128.6166666666666</v>
          </cell>
          <cell r="K24">
            <v>5161.55</v>
          </cell>
          <cell r="L24">
            <v>2981.2580645161293</v>
          </cell>
          <cell r="S24">
            <v>36140.331874039934</v>
          </cell>
          <cell r="W24">
            <v>39083</v>
          </cell>
          <cell r="X24">
            <v>796942.91666666663</v>
          </cell>
        </row>
        <row r="25">
          <cell r="C25">
            <v>39114</v>
          </cell>
          <cell r="D25">
            <v>15632.466666666667</v>
          </cell>
          <cell r="E25">
            <v>6313.9666666666662</v>
          </cell>
          <cell r="F25">
            <v>309.28333333333336</v>
          </cell>
          <cell r="G25">
            <v>3970.3333333333335</v>
          </cell>
          <cell r="H25">
            <v>642.85714285714289</v>
          </cell>
          <cell r="J25">
            <v>1128.6166666666666</v>
          </cell>
          <cell r="K25">
            <v>5161.55</v>
          </cell>
          <cell r="L25">
            <v>2981.2580645161293</v>
          </cell>
          <cell r="S25">
            <v>36140.331874039934</v>
          </cell>
          <cell r="W25">
            <v>39114</v>
          </cell>
          <cell r="X25">
            <v>796942.91666666663</v>
          </cell>
        </row>
        <row r="26">
          <cell r="C26">
            <v>39142</v>
          </cell>
          <cell r="D26">
            <v>15632.466666666667</v>
          </cell>
          <cell r="E26">
            <v>6313.9666666666662</v>
          </cell>
          <cell r="F26">
            <v>309.28333333333336</v>
          </cell>
          <cell r="G26">
            <v>3970.3333333333335</v>
          </cell>
          <cell r="H26">
            <v>642.85714285714289</v>
          </cell>
          <cell r="J26">
            <v>1128.6166666666666</v>
          </cell>
          <cell r="K26">
            <v>5161.55</v>
          </cell>
          <cell r="L26">
            <v>2981.2580645161293</v>
          </cell>
          <cell r="S26">
            <v>36140.331874039934</v>
          </cell>
          <cell r="W26">
            <v>39142</v>
          </cell>
          <cell r="X26">
            <v>796942.91666666663</v>
          </cell>
        </row>
        <row r="27">
          <cell r="C27">
            <v>39173</v>
          </cell>
          <cell r="D27">
            <v>15632.466666666667</v>
          </cell>
          <cell r="E27">
            <v>6313.9666666666662</v>
          </cell>
          <cell r="F27">
            <v>309.28333333333336</v>
          </cell>
          <cell r="G27">
            <v>3970.3333333333335</v>
          </cell>
          <cell r="H27">
            <v>642.85714285714289</v>
          </cell>
          <cell r="J27">
            <v>1128.6166666666666</v>
          </cell>
          <cell r="K27">
            <v>5161.55</v>
          </cell>
          <cell r="L27">
            <v>2981.2580645161293</v>
          </cell>
          <cell r="S27">
            <v>36140.331874039934</v>
          </cell>
          <cell r="W27">
            <v>39173</v>
          </cell>
          <cell r="X27">
            <v>796942.91666666663</v>
          </cell>
        </row>
        <row r="28">
          <cell r="C28">
            <v>39203</v>
          </cell>
          <cell r="D28">
            <v>15632.466666666667</v>
          </cell>
          <cell r="E28">
            <v>6313.9666666666662</v>
          </cell>
          <cell r="F28">
            <v>309.28333333333336</v>
          </cell>
          <cell r="G28">
            <v>3970.3333333333335</v>
          </cell>
          <cell r="H28">
            <v>642.85714285714289</v>
          </cell>
          <cell r="J28">
            <v>1128.6166666666666</v>
          </cell>
          <cell r="K28">
            <v>5161.55</v>
          </cell>
          <cell r="L28">
            <v>2981.2580645161293</v>
          </cell>
          <cell r="S28">
            <v>36140.331874039934</v>
          </cell>
          <cell r="W28">
            <v>39203</v>
          </cell>
          <cell r="X28">
            <v>796942.91666666663</v>
          </cell>
        </row>
        <row r="29">
          <cell r="C29">
            <v>39234</v>
          </cell>
          <cell r="D29">
            <v>15632.466666666667</v>
          </cell>
          <cell r="E29">
            <v>6313.9666666666662</v>
          </cell>
          <cell r="F29">
            <v>309.28333333333336</v>
          </cell>
          <cell r="G29">
            <v>3970.3333333333335</v>
          </cell>
          <cell r="H29">
            <v>642.85714285714289</v>
          </cell>
          <cell r="J29">
            <v>1128.6166666666666</v>
          </cell>
          <cell r="K29">
            <v>5161.55</v>
          </cell>
          <cell r="L29">
            <v>2981.2580645161293</v>
          </cell>
          <cell r="S29">
            <v>36140.331874039934</v>
          </cell>
          <cell r="W29">
            <v>39234</v>
          </cell>
          <cell r="X29">
            <v>796942.91666666663</v>
          </cell>
        </row>
        <row r="30">
          <cell r="C30">
            <v>39264</v>
          </cell>
          <cell r="D30">
            <v>15632.466666666667</v>
          </cell>
          <cell r="E30">
            <v>6313.9666666666662</v>
          </cell>
          <cell r="F30">
            <v>309.28333333333336</v>
          </cell>
          <cell r="G30">
            <v>3970.3333333333335</v>
          </cell>
          <cell r="H30">
            <v>642.85714285714289</v>
          </cell>
          <cell r="J30">
            <v>1128.6166666666666</v>
          </cell>
          <cell r="K30">
            <v>5161.55</v>
          </cell>
          <cell r="L30">
            <v>2981.2580645161293</v>
          </cell>
          <cell r="S30">
            <v>36140.331874039934</v>
          </cell>
          <cell r="W30">
            <v>39264</v>
          </cell>
          <cell r="X30">
            <v>796942.91666666663</v>
          </cell>
        </row>
        <row r="31">
          <cell r="C31">
            <v>39295</v>
          </cell>
          <cell r="D31">
            <v>15632.466666666667</v>
          </cell>
          <cell r="E31">
            <v>6313.9666666666662</v>
          </cell>
          <cell r="F31">
            <v>309.28333333333336</v>
          </cell>
          <cell r="G31">
            <v>3970.3333333333335</v>
          </cell>
          <cell r="H31">
            <v>642.85714285714289</v>
          </cell>
          <cell r="J31">
            <v>1128.6166666666666</v>
          </cell>
          <cell r="K31">
            <v>5161.55</v>
          </cell>
          <cell r="L31">
            <v>2981.2580645161293</v>
          </cell>
          <cell r="S31">
            <v>36140.331874039934</v>
          </cell>
          <cell r="W31">
            <v>39295</v>
          </cell>
          <cell r="X31">
            <v>796942.91666666663</v>
          </cell>
        </row>
        <row r="32">
          <cell r="C32">
            <v>39326</v>
          </cell>
          <cell r="D32">
            <v>15632.466666666667</v>
          </cell>
          <cell r="E32">
            <v>6313.9666666666662</v>
          </cell>
          <cell r="F32">
            <v>309.28333333333336</v>
          </cell>
          <cell r="G32">
            <v>3970.3333333333335</v>
          </cell>
          <cell r="H32">
            <v>642.85714285714289</v>
          </cell>
          <cell r="J32">
            <v>1128.6166666666666</v>
          </cell>
          <cell r="K32">
            <v>5161.55</v>
          </cell>
          <cell r="L32">
            <v>2981.2580645161293</v>
          </cell>
          <cell r="S32">
            <v>36140.331874039934</v>
          </cell>
          <cell r="W32">
            <v>39326</v>
          </cell>
          <cell r="X32">
            <v>796942.91666666663</v>
          </cell>
        </row>
        <row r="33">
          <cell r="C33">
            <v>39356</v>
          </cell>
          <cell r="D33">
            <v>15632.466666666667</v>
          </cell>
          <cell r="E33">
            <v>6313.9666666666662</v>
          </cell>
          <cell r="F33">
            <v>309.28333333333336</v>
          </cell>
          <cell r="G33">
            <v>3970.3333333333335</v>
          </cell>
          <cell r="J33">
            <v>1128.6166666666666</v>
          </cell>
          <cell r="K33">
            <v>5161.55</v>
          </cell>
          <cell r="L33">
            <v>2981.2580645161293</v>
          </cell>
          <cell r="S33">
            <v>35497.474731182796</v>
          </cell>
          <cell r="W33">
            <v>39356</v>
          </cell>
          <cell r="X33">
            <v>796942.91666666663</v>
          </cell>
        </row>
        <row r="34">
          <cell r="C34">
            <v>39387</v>
          </cell>
          <cell r="D34">
            <v>15632.466666666667</v>
          </cell>
          <cell r="E34">
            <v>6313.9666666666662</v>
          </cell>
          <cell r="F34">
            <v>309.28333333333336</v>
          </cell>
          <cell r="G34">
            <v>3970.3333333333335</v>
          </cell>
          <cell r="J34">
            <v>1128.6166666666666</v>
          </cell>
          <cell r="K34">
            <v>5161.55</v>
          </cell>
          <cell r="L34">
            <v>2981.2580645161293</v>
          </cell>
          <cell r="S34">
            <v>35497.474731182796</v>
          </cell>
          <cell r="W34">
            <v>39387</v>
          </cell>
          <cell r="X34">
            <v>796942.91666666663</v>
          </cell>
        </row>
        <row r="35">
          <cell r="C35">
            <v>39417</v>
          </cell>
          <cell r="D35">
            <v>15632.466666666667</v>
          </cell>
          <cell r="E35">
            <v>6313.9666666666662</v>
          </cell>
          <cell r="F35">
            <v>309.28333333333336</v>
          </cell>
          <cell r="G35">
            <v>3970.3333333333335</v>
          </cell>
          <cell r="J35">
            <v>1128.6166666666666</v>
          </cell>
          <cell r="K35">
            <v>5161.55</v>
          </cell>
          <cell r="L35">
            <v>2981.2580645161293</v>
          </cell>
          <cell r="S35">
            <v>35497.474731182796</v>
          </cell>
          <cell r="W35">
            <v>39417</v>
          </cell>
          <cell r="X35">
            <v>796942.91666666663</v>
          </cell>
        </row>
        <row r="36">
          <cell r="U36" t="str">
            <v>Total</v>
          </cell>
          <cell r="V36">
            <v>9563315</v>
          </cell>
          <cell r="X36">
            <v>9563315</v>
          </cell>
        </row>
        <row r="37">
          <cell r="C37">
            <v>39448</v>
          </cell>
          <cell r="D37">
            <v>15632.466666666667</v>
          </cell>
          <cell r="E37">
            <v>6313.9666666666662</v>
          </cell>
          <cell r="F37">
            <v>309.28333333333336</v>
          </cell>
          <cell r="G37">
            <v>3970.3333333333335</v>
          </cell>
          <cell r="J37">
            <v>1128.6166666666666</v>
          </cell>
          <cell r="K37">
            <v>5161.55</v>
          </cell>
          <cell r="L37">
            <v>2981.2580645161293</v>
          </cell>
          <cell r="S37">
            <v>35497.474731182796</v>
          </cell>
          <cell r="W37">
            <v>39448</v>
          </cell>
          <cell r="X37">
            <v>605459.08333333337</v>
          </cell>
        </row>
        <row r="38">
          <cell r="C38">
            <v>39479</v>
          </cell>
          <cell r="D38">
            <v>15632.466666666667</v>
          </cell>
          <cell r="E38">
            <v>6313.9666666666662</v>
          </cell>
          <cell r="F38">
            <v>309.28333333333336</v>
          </cell>
          <cell r="G38">
            <v>3970.3333333333335</v>
          </cell>
          <cell r="J38">
            <v>1128.6166666666666</v>
          </cell>
          <cell r="K38">
            <v>5161.55</v>
          </cell>
          <cell r="L38">
            <v>2981.2580645161293</v>
          </cell>
          <cell r="S38">
            <v>35497.474731182796</v>
          </cell>
          <cell r="W38">
            <v>39479</v>
          </cell>
          <cell r="X38">
            <v>605459.08333333337</v>
          </cell>
        </row>
        <row r="39">
          <cell r="C39">
            <v>39508</v>
          </cell>
          <cell r="D39">
            <v>15632.466666666667</v>
          </cell>
          <cell r="E39">
            <v>6313.9666666666662</v>
          </cell>
          <cell r="F39">
            <v>309.28333333333336</v>
          </cell>
          <cell r="G39">
            <v>3970.3333333333335</v>
          </cell>
          <cell r="J39">
            <v>1128.6166666666666</v>
          </cell>
          <cell r="K39">
            <v>5161.55</v>
          </cell>
          <cell r="L39">
            <v>2981.2580645161293</v>
          </cell>
          <cell r="S39">
            <v>35497.474731182796</v>
          </cell>
          <cell r="W39">
            <v>39508</v>
          </cell>
          <cell r="X39">
            <v>605459.08333333337</v>
          </cell>
        </row>
        <row r="40">
          <cell r="C40">
            <v>39539</v>
          </cell>
          <cell r="D40">
            <v>15632.466666666667</v>
          </cell>
          <cell r="E40">
            <v>6313.9666666666662</v>
          </cell>
          <cell r="F40">
            <v>309.28333333333336</v>
          </cell>
          <cell r="G40">
            <v>3970.3333333333335</v>
          </cell>
          <cell r="J40">
            <v>1128.6166666666666</v>
          </cell>
          <cell r="K40">
            <v>5161.55</v>
          </cell>
          <cell r="L40">
            <v>2981.2580645161293</v>
          </cell>
          <cell r="S40">
            <v>35497.474731182796</v>
          </cell>
          <cell r="W40">
            <v>39539</v>
          </cell>
          <cell r="X40">
            <v>605459.08333333337</v>
          </cell>
        </row>
        <row r="41">
          <cell r="C41">
            <v>39569</v>
          </cell>
          <cell r="D41">
            <v>15632.466666666667</v>
          </cell>
          <cell r="E41">
            <v>6313.9666666666662</v>
          </cell>
          <cell r="F41">
            <v>309.28333333333336</v>
          </cell>
          <cell r="G41">
            <v>3970.3333333333335</v>
          </cell>
          <cell r="J41">
            <v>1128.6166666666666</v>
          </cell>
          <cell r="K41">
            <v>5161.55</v>
          </cell>
          <cell r="L41">
            <v>2981.2580645161293</v>
          </cell>
          <cell r="S41">
            <v>35497.474731182796</v>
          </cell>
          <cell r="W41">
            <v>39569</v>
          </cell>
          <cell r="X41">
            <v>605459.08333333337</v>
          </cell>
        </row>
        <row r="42">
          <cell r="C42">
            <v>39600</v>
          </cell>
          <cell r="D42">
            <v>15632.466666666667</v>
          </cell>
          <cell r="E42">
            <v>6313.9666666666662</v>
          </cell>
          <cell r="F42">
            <v>309.28333333333336</v>
          </cell>
          <cell r="G42">
            <v>3970.3333333333335</v>
          </cell>
          <cell r="J42">
            <v>1128.6166666666666</v>
          </cell>
          <cell r="K42">
            <v>5161.55</v>
          </cell>
          <cell r="L42">
            <v>2981.2580645161293</v>
          </cell>
          <cell r="S42">
            <v>35497.474731182796</v>
          </cell>
          <cell r="W42">
            <v>39600</v>
          </cell>
          <cell r="X42">
            <v>605459.08333333337</v>
          </cell>
        </row>
        <row r="43">
          <cell r="C43">
            <v>39630</v>
          </cell>
          <cell r="D43">
            <v>15632.466666666667</v>
          </cell>
          <cell r="E43">
            <v>6313.9666666666662</v>
          </cell>
          <cell r="F43">
            <v>309.28333333333336</v>
          </cell>
          <cell r="G43">
            <v>3970.3333333333335</v>
          </cell>
          <cell r="J43">
            <v>1128.6166666666666</v>
          </cell>
          <cell r="K43">
            <v>5161.55</v>
          </cell>
          <cell r="L43">
            <v>2981.2580645161293</v>
          </cell>
          <cell r="S43">
            <v>35497.474731182796</v>
          </cell>
          <cell r="W43">
            <v>39630</v>
          </cell>
          <cell r="X43">
            <v>605459.08333333337</v>
          </cell>
        </row>
        <row r="44">
          <cell r="C44">
            <v>39661</v>
          </cell>
          <cell r="D44">
            <v>15632.466666666667</v>
          </cell>
          <cell r="E44">
            <v>6313.9666666666662</v>
          </cell>
          <cell r="F44">
            <v>309.28333333333336</v>
          </cell>
          <cell r="G44">
            <v>3970.3333333333335</v>
          </cell>
          <cell r="J44">
            <v>1128.6166666666666</v>
          </cell>
          <cell r="K44">
            <v>5161.55</v>
          </cell>
          <cell r="L44">
            <v>2981.2580645161293</v>
          </cell>
          <cell r="S44">
            <v>35497.474731182796</v>
          </cell>
          <cell r="W44">
            <v>39661</v>
          </cell>
          <cell r="X44">
            <v>605459.08333333337</v>
          </cell>
        </row>
        <row r="45">
          <cell r="C45">
            <v>39692</v>
          </cell>
          <cell r="D45">
            <v>15632.466666666667</v>
          </cell>
          <cell r="E45">
            <v>6313.9666666666662</v>
          </cell>
          <cell r="F45">
            <v>309.28333333333336</v>
          </cell>
          <cell r="G45">
            <v>3970.3333333333335</v>
          </cell>
          <cell r="J45">
            <v>1128.6166666666666</v>
          </cell>
          <cell r="K45">
            <v>5161.55</v>
          </cell>
          <cell r="L45">
            <v>2981.2580645161293</v>
          </cell>
          <cell r="S45">
            <v>35497.474731182796</v>
          </cell>
          <cell r="W45">
            <v>39692</v>
          </cell>
          <cell r="X45">
            <v>605459.08333333337</v>
          </cell>
        </row>
        <row r="46">
          <cell r="C46">
            <v>39722</v>
          </cell>
          <cell r="D46">
            <v>15632.466666666667</v>
          </cell>
          <cell r="E46">
            <v>6313.9666666666662</v>
          </cell>
          <cell r="F46">
            <v>309.28333333333336</v>
          </cell>
          <cell r="G46">
            <v>3970.3333333333335</v>
          </cell>
          <cell r="J46">
            <v>1128.6166666666666</v>
          </cell>
          <cell r="K46">
            <v>5161.55</v>
          </cell>
          <cell r="L46">
            <v>2981.2580645161293</v>
          </cell>
          <cell r="S46">
            <v>35497.474731182796</v>
          </cell>
          <cell r="W46">
            <v>39722</v>
          </cell>
          <cell r="X46">
            <v>605459.08333333337</v>
          </cell>
        </row>
        <row r="47">
          <cell r="C47">
            <v>39753</v>
          </cell>
          <cell r="D47">
            <v>15632.466666666667</v>
          </cell>
          <cell r="E47">
            <v>6313.9666666666662</v>
          </cell>
          <cell r="F47">
            <v>309.28333333333336</v>
          </cell>
          <cell r="G47">
            <v>3970.3333333333335</v>
          </cell>
          <cell r="J47">
            <v>1128.6166666666666</v>
          </cell>
          <cell r="K47">
            <v>5161.55</v>
          </cell>
          <cell r="L47">
            <v>2981.2580645161293</v>
          </cell>
          <cell r="S47">
            <v>35497.474731182796</v>
          </cell>
          <cell r="W47">
            <v>39753</v>
          </cell>
          <cell r="X47">
            <v>605459.08333333337</v>
          </cell>
        </row>
        <row r="48">
          <cell r="C48">
            <v>39783</v>
          </cell>
          <cell r="D48">
            <v>15632.466666666667</v>
          </cell>
          <cell r="E48">
            <v>6313.9666666666662</v>
          </cell>
          <cell r="F48">
            <v>309.28333333333336</v>
          </cell>
          <cell r="G48">
            <v>3970.3333333333335</v>
          </cell>
          <cell r="J48">
            <v>1128.6166666666666</v>
          </cell>
          <cell r="K48">
            <v>5161.55</v>
          </cell>
          <cell r="L48">
            <v>2981.2580645161293</v>
          </cell>
          <cell r="S48">
            <v>35497.474731182796</v>
          </cell>
          <cell r="W48">
            <v>39783</v>
          </cell>
          <cell r="X48">
            <v>605459.08333333337</v>
          </cell>
        </row>
        <row r="49">
          <cell r="U49" t="str">
            <v>Total</v>
          </cell>
          <cell r="V49">
            <v>7265509</v>
          </cell>
          <cell r="X49">
            <v>7265508.9999999991</v>
          </cell>
        </row>
        <row r="50">
          <cell r="C50">
            <v>39814</v>
          </cell>
          <cell r="D50">
            <v>15632.466666666667</v>
          </cell>
          <cell r="E50">
            <v>6313.9666666666662</v>
          </cell>
          <cell r="F50">
            <v>309.28333333333336</v>
          </cell>
          <cell r="G50">
            <v>3970.3333333333335</v>
          </cell>
          <cell r="J50">
            <v>1128.6166666666666</v>
          </cell>
          <cell r="K50">
            <v>5161.55</v>
          </cell>
          <cell r="L50">
            <v>2981.2580645161293</v>
          </cell>
          <cell r="S50">
            <v>35497.474731182796</v>
          </cell>
          <cell r="W50">
            <v>39814</v>
          </cell>
          <cell r="X50">
            <v>605459.08333333337</v>
          </cell>
        </row>
        <row r="51">
          <cell r="C51">
            <v>39845</v>
          </cell>
          <cell r="D51">
            <v>15632.466666666667</v>
          </cell>
          <cell r="E51">
            <v>6313.9666666666662</v>
          </cell>
          <cell r="F51">
            <v>309.28333333333336</v>
          </cell>
          <cell r="G51">
            <v>3970.3333333333335</v>
          </cell>
          <cell r="J51">
            <v>1128.6166666666666</v>
          </cell>
          <cell r="K51">
            <v>5161.55</v>
          </cell>
          <cell r="L51">
            <v>2981.2580645161293</v>
          </cell>
          <cell r="S51">
            <v>35497.474731182796</v>
          </cell>
          <cell r="W51">
            <v>39845</v>
          </cell>
          <cell r="X51">
            <v>605459.08333333337</v>
          </cell>
        </row>
        <row r="52">
          <cell r="C52">
            <v>39873</v>
          </cell>
          <cell r="D52">
            <v>15632.466666666667</v>
          </cell>
          <cell r="E52">
            <v>6313.9666666666662</v>
          </cell>
          <cell r="F52">
            <v>309.28333333333336</v>
          </cell>
          <cell r="G52">
            <v>3970.3333333333335</v>
          </cell>
          <cell r="J52">
            <v>1128.6166666666666</v>
          </cell>
          <cell r="K52">
            <v>5161.55</v>
          </cell>
          <cell r="L52">
            <v>2981.2580645161293</v>
          </cell>
          <cell r="S52">
            <v>35497.474731182796</v>
          </cell>
          <cell r="W52">
            <v>39873</v>
          </cell>
          <cell r="X52">
            <v>605459.08333333337</v>
          </cell>
        </row>
        <row r="53">
          <cell r="C53">
            <v>39904</v>
          </cell>
          <cell r="D53">
            <v>15632.466666666667</v>
          </cell>
          <cell r="E53">
            <v>6313.9666666666662</v>
          </cell>
          <cell r="F53">
            <v>309.28333333333336</v>
          </cell>
          <cell r="G53">
            <v>3970.3333333333335</v>
          </cell>
          <cell r="J53">
            <v>1128.6166666666666</v>
          </cell>
          <cell r="K53">
            <v>5161.55</v>
          </cell>
          <cell r="L53">
            <v>2981.2580645161293</v>
          </cell>
          <cell r="S53">
            <v>35497.474731182796</v>
          </cell>
          <cell r="W53">
            <v>39904</v>
          </cell>
          <cell r="X53">
            <v>605459.08333333337</v>
          </cell>
        </row>
        <row r="54">
          <cell r="C54">
            <v>39934</v>
          </cell>
          <cell r="D54">
            <v>15632.466666666667</v>
          </cell>
          <cell r="E54">
            <v>6313.9666666666662</v>
          </cell>
          <cell r="F54">
            <v>309.28333333333336</v>
          </cell>
          <cell r="G54">
            <v>3970.3333333333335</v>
          </cell>
          <cell r="J54">
            <v>1128.6166666666666</v>
          </cell>
          <cell r="K54">
            <v>5161.55</v>
          </cell>
          <cell r="L54">
            <v>2981.2580645161293</v>
          </cell>
          <cell r="S54">
            <v>35497.474731182796</v>
          </cell>
          <cell r="W54">
            <v>39934</v>
          </cell>
          <cell r="X54">
            <v>605459.08333333337</v>
          </cell>
        </row>
        <row r="55">
          <cell r="C55">
            <v>39965</v>
          </cell>
          <cell r="D55">
            <v>15632.466666666667</v>
          </cell>
          <cell r="E55">
            <v>6313.9666666666662</v>
          </cell>
          <cell r="F55">
            <v>309.28333333333336</v>
          </cell>
          <cell r="G55">
            <v>3970.3333333333335</v>
          </cell>
          <cell r="J55">
            <v>1128.6166666666666</v>
          </cell>
          <cell r="K55">
            <v>5161.55</v>
          </cell>
          <cell r="L55">
            <v>2981.2580645161293</v>
          </cell>
          <cell r="S55">
            <v>35497.474731182796</v>
          </cell>
          <cell r="W55">
            <v>39965</v>
          </cell>
          <cell r="X55">
            <v>605459.08333333337</v>
          </cell>
        </row>
        <row r="56">
          <cell r="C56">
            <v>39995</v>
          </cell>
          <cell r="D56">
            <v>15632.466666666667</v>
          </cell>
          <cell r="E56">
            <v>6313.9666666666662</v>
          </cell>
          <cell r="F56">
            <v>309.28333333333336</v>
          </cell>
          <cell r="G56">
            <v>3970.3333333333335</v>
          </cell>
          <cell r="J56">
            <v>1128.6166666666666</v>
          </cell>
          <cell r="K56">
            <v>5161.55</v>
          </cell>
          <cell r="L56">
            <v>2981.2580645161293</v>
          </cell>
          <cell r="S56">
            <v>35497.474731182796</v>
          </cell>
          <cell r="W56">
            <v>39995</v>
          </cell>
          <cell r="X56">
            <v>605459.08333333337</v>
          </cell>
        </row>
        <row r="57">
          <cell r="C57">
            <v>40026</v>
          </cell>
          <cell r="D57">
            <v>15632.466666666667</v>
          </cell>
          <cell r="E57">
            <v>6313.9666666666662</v>
          </cell>
          <cell r="F57">
            <v>309.28333333333336</v>
          </cell>
          <cell r="G57">
            <v>3970.3333333333335</v>
          </cell>
          <cell r="J57">
            <v>1128.6166666666666</v>
          </cell>
          <cell r="K57">
            <v>5161.55</v>
          </cell>
          <cell r="L57">
            <v>2981.2580645161293</v>
          </cell>
          <cell r="S57">
            <v>35497.474731182796</v>
          </cell>
          <cell r="W57">
            <v>40026</v>
          </cell>
          <cell r="X57">
            <v>605459.08333333337</v>
          </cell>
        </row>
        <row r="58">
          <cell r="C58">
            <v>40057</v>
          </cell>
          <cell r="D58">
            <v>15632.466666666667</v>
          </cell>
          <cell r="E58">
            <v>6313.9666666666662</v>
          </cell>
          <cell r="F58">
            <v>309.28333333333336</v>
          </cell>
          <cell r="G58">
            <v>3970.3333333333335</v>
          </cell>
          <cell r="J58">
            <v>1128.6166666666666</v>
          </cell>
          <cell r="K58">
            <v>5161.55</v>
          </cell>
          <cell r="L58">
            <v>2981.2580645161293</v>
          </cell>
          <cell r="S58">
            <v>35497.474731182796</v>
          </cell>
          <cell r="W58">
            <v>40057</v>
          </cell>
          <cell r="X58">
            <v>605459.08333333337</v>
          </cell>
        </row>
        <row r="59">
          <cell r="C59">
            <v>40087</v>
          </cell>
          <cell r="D59">
            <v>15632.466666666667</v>
          </cell>
          <cell r="E59">
            <v>6313.9666666666662</v>
          </cell>
          <cell r="F59">
            <v>309.28333333333336</v>
          </cell>
          <cell r="G59">
            <v>3970.3333333333335</v>
          </cell>
          <cell r="J59">
            <v>1128.6166666666666</v>
          </cell>
          <cell r="K59">
            <v>5161.55</v>
          </cell>
          <cell r="L59">
            <v>2981.2580645161293</v>
          </cell>
          <cell r="S59">
            <v>35497.474731182796</v>
          </cell>
          <cell r="W59">
            <v>40087</v>
          </cell>
          <cell r="X59">
            <v>605459.08333333337</v>
          </cell>
        </row>
        <row r="60">
          <cell r="C60">
            <v>40118</v>
          </cell>
          <cell r="D60">
            <v>15632.466666666667</v>
          </cell>
          <cell r="E60">
            <v>6313.9666666666662</v>
          </cell>
          <cell r="F60">
            <v>309.28333333333336</v>
          </cell>
          <cell r="G60">
            <v>3970.3333333333335</v>
          </cell>
          <cell r="J60">
            <v>1128.6166666666666</v>
          </cell>
          <cell r="K60">
            <v>5161.55</v>
          </cell>
          <cell r="L60">
            <v>2981.2580645161293</v>
          </cell>
          <cell r="S60">
            <v>35497.474731182796</v>
          </cell>
          <cell r="W60">
            <v>40118</v>
          </cell>
          <cell r="X60">
            <v>605459.08333333337</v>
          </cell>
        </row>
        <row r="61">
          <cell r="C61">
            <v>40148</v>
          </cell>
          <cell r="D61">
            <v>15632.466666666667</v>
          </cell>
          <cell r="E61">
            <v>6313.9666666666662</v>
          </cell>
          <cell r="F61">
            <v>309.28333333333336</v>
          </cell>
          <cell r="G61">
            <v>3970.3333333333335</v>
          </cell>
          <cell r="J61">
            <v>1128.6166666666666</v>
          </cell>
          <cell r="K61">
            <v>5161.55</v>
          </cell>
          <cell r="L61">
            <v>2981.2580645161293</v>
          </cell>
          <cell r="S61">
            <v>35497.474731182796</v>
          </cell>
          <cell r="W61">
            <v>40148</v>
          </cell>
          <cell r="X61">
            <v>605459.08333333337</v>
          </cell>
        </row>
        <row r="62">
          <cell r="U62" t="str">
            <v>Total</v>
          </cell>
          <cell r="V62">
            <v>7265509</v>
          </cell>
          <cell r="X62">
            <v>7265508.9999999991</v>
          </cell>
        </row>
        <row r="63">
          <cell r="C63">
            <v>40179</v>
          </cell>
          <cell r="D63">
            <v>15632.466666666667</v>
          </cell>
          <cell r="E63">
            <v>6313.9666666666662</v>
          </cell>
          <cell r="F63">
            <v>309.28333333333336</v>
          </cell>
          <cell r="G63">
            <v>3970.3333333333335</v>
          </cell>
          <cell r="J63">
            <v>1128.6166666666666</v>
          </cell>
          <cell r="K63">
            <v>5161.55</v>
          </cell>
          <cell r="L63">
            <v>2981.2580645161293</v>
          </cell>
          <cell r="S63">
            <v>35497.474731182796</v>
          </cell>
          <cell r="W63">
            <v>40179</v>
          </cell>
          <cell r="X63">
            <v>605459.08333333337</v>
          </cell>
        </row>
        <row r="64">
          <cell r="C64">
            <v>40210</v>
          </cell>
          <cell r="D64">
            <v>15632.466666666667</v>
          </cell>
          <cell r="E64">
            <v>6313.9666666666662</v>
          </cell>
          <cell r="F64">
            <v>309.28333333333336</v>
          </cell>
          <cell r="G64">
            <v>3970.3333333333335</v>
          </cell>
          <cell r="J64">
            <v>1128.6166666666666</v>
          </cell>
          <cell r="K64">
            <v>5161.55</v>
          </cell>
          <cell r="L64">
            <v>2981.2580645161293</v>
          </cell>
          <cell r="S64">
            <v>35497.474731182796</v>
          </cell>
          <cell r="W64">
            <v>40210</v>
          </cell>
          <cell r="X64">
            <v>605459.08333333337</v>
          </cell>
        </row>
        <row r="65">
          <cell r="C65">
            <v>40238</v>
          </cell>
          <cell r="D65">
            <v>15632.466666666667</v>
          </cell>
          <cell r="E65">
            <v>6313.9666666666662</v>
          </cell>
          <cell r="F65">
            <v>309.28333333333336</v>
          </cell>
          <cell r="G65">
            <v>3970.3333333333335</v>
          </cell>
          <cell r="J65">
            <v>1128.6166666666666</v>
          </cell>
          <cell r="K65">
            <v>5161.55</v>
          </cell>
          <cell r="L65">
            <v>2981.2580645161293</v>
          </cell>
          <cell r="S65">
            <v>35497.474731182796</v>
          </cell>
          <cell r="W65">
            <v>40238</v>
          </cell>
          <cell r="X65">
            <v>605459.08333333337</v>
          </cell>
        </row>
        <row r="66">
          <cell r="C66">
            <v>40269</v>
          </cell>
          <cell r="D66">
            <v>15632.466666666667</v>
          </cell>
          <cell r="E66">
            <v>6313.9666666666662</v>
          </cell>
          <cell r="F66">
            <v>309.28333333333336</v>
          </cell>
          <cell r="G66">
            <v>3970.3333333333335</v>
          </cell>
          <cell r="J66">
            <v>1128.6166666666666</v>
          </cell>
          <cell r="K66">
            <v>5161.55</v>
          </cell>
          <cell r="L66">
            <v>2981.2580645161293</v>
          </cell>
          <cell r="S66">
            <v>35497.474731182796</v>
          </cell>
          <cell r="W66">
            <v>40269</v>
          </cell>
          <cell r="X66">
            <v>605459.08333333337</v>
          </cell>
        </row>
        <row r="67">
          <cell r="C67">
            <v>40299</v>
          </cell>
          <cell r="D67">
            <v>15632.466666666667</v>
          </cell>
          <cell r="E67">
            <v>6313.9666666666662</v>
          </cell>
          <cell r="F67">
            <v>309.28333333333336</v>
          </cell>
          <cell r="G67">
            <v>3970.3333333333335</v>
          </cell>
          <cell r="J67">
            <v>1128.6166666666666</v>
          </cell>
          <cell r="K67">
            <v>5161.55</v>
          </cell>
          <cell r="L67">
            <v>2981.2580645161293</v>
          </cell>
          <cell r="S67">
            <v>35497.474731182796</v>
          </cell>
          <cell r="W67">
            <v>40299</v>
          </cell>
          <cell r="X67">
            <v>605459.08333333337</v>
          </cell>
        </row>
        <row r="68">
          <cell r="C68">
            <v>40330</v>
          </cell>
          <cell r="D68">
            <v>15632.466666666667</v>
          </cell>
          <cell r="E68">
            <v>6313.9666666666662</v>
          </cell>
          <cell r="F68">
            <v>309.28333333333336</v>
          </cell>
          <cell r="G68">
            <v>3970.3333333333335</v>
          </cell>
          <cell r="J68">
            <v>1128.6166666666666</v>
          </cell>
          <cell r="K68">
            <v>5161.55</v>
          </cell>
          <cell r="L68">
            <v>2981.2580645161293</v>
          </cell>
          <cell r="S68">
            <v>35497.474731182796</v>
          </cell>
          <cell r="W68">
            <v>40330</v>
          </cell>
          <cell r="X68">
            <v>605459.08333333337</v>
          </cell>
        </row>
        <row r="69">
          <cell r="C69">
            <v>40360</v>
          </cell>
          <cell r="D69">
            <v>15632.466666666667</v>
          </cell>
          <cell r="E69">
            <v>6313.9666666666662</v>
          </cell>
          <cell r="F69">
            <v>309.28333333333336</v>
          </cell>
          <cell r="G69">
            <v>3970.3333333333335</v>
          </cell>
          <cell r="J69">
            <v>1128.6166666666666</v>
          </cell>
          <cell r="K69">
            <v>5161.55</v>
          </cell>
          <cell r="L69">
            <v>2981.2580645161293</v>
          </cell>
          <cell r="S69">
            <v>35497.474731182796</v>
          </cell>
          <cell r="W69">
            <v>40360</v>
          </cell>
          <cell r="X69">
            <v>605459.08333333337</v>
          </cell>
        </row>
        <row r="70">
          <cell r="C70">
            <v>40391</v>
          </cell>
          <cell r="D70">
            <v>15632.466666666667</v>
          </cell>
          <cell r="E70">
            <v>6313.9666666666662</v>
          </cell>
          <cell r="F70">
            <v>309.28333333333336</v>
          </cell>
          <cell r="G70">
            <v>3970.3333333333335</v>
          </cell>
          <cell r="J70">
            <v>1128.6166666666666</v>
          </cell>
          <cell r="K70">
            <v>5161.55</v>
          </cell>
          <cell r="L70">
            <v>2981.2580645161293</v>
          </cell>
          <cell r="S70">
            <v>35497.474731182796</v>
          </cell>
          <cell r="W70">
            <v>40391</v>
          </cell>
          <cell r="X70">
            <v>605459.08333333337</v>
          </cell>
        </row>
        <row r="71">
          <cell r="C71">
            <v>40422</v>
          </cell>
          <cell r="D71">
            <v>15632.466666666667</v>
          </cell>
          <cell r="E71">
            <v>6313.9666666666662</v>
          </cell>
          <cell r="F71">
            <v>309.28333333333336</v>
          </cell>
          <cell r="G71">
            <v>3970.3333333333335</v>
          </cell>
          <cell r="J71">
            <v>1128.6166666666666</v>
          </cell>
          <cell r="K71">
            <v>5161.55</v>
          </cell>
          <cell r="L71">
            <v>2981.2580645161293</v>
          </cell>
          <cell r="S71">
            <v>35497.474731182796</v>
          </cell>
          <cell r="W71">
            <v>40422</v>
          </cell>
          <cell r="X71">
            <v>605459.08333333337</v>
          </cell>
        </row>
        <row r="72">
          <cell r="C72">
            <v>40452</v>
          </cell>
          <cell r="D72">
            <v>15632.466666666667</v>
          </cell>
          <cell r="E72">
            <v>6313.9666666666662</v>
          </cell>
          <cell r="F72">
            <v>309.28333333333336</v>
          </cell>
          <cell r="G72">
            <v>3970.3333333333335</v>
          </cell>
          <cell r="J72">
            <v>1128.6166666666666</v>
          </cell>
          <cell r="K72">
            <v>5161.55</v>
          </cell>
          <cell r="L72">
            <v>2981.2580645161293</v>
          </cell>
          <cell r="S72">
            <v>35497.474731182796</v>
          </cell>
          <cell r="W72">
            <v>40452</v>
          </cell>
          <cell r="X72">
            <v>605459.08333333337</v>
          </cell>
        </row>
        <row r="73">
          <cell r="C73">
            <v>40483</v>
          </cell>
          <cell r="D73">
            <v>15632.466666666667</v>
          </cell>
          <cell r="E73">
            <v>6313.9666666666662</v>
          </cell>
          <cell r="F73">
            <v>309.28333333333336</v>
          </cell>
          <cell r="G73">
            <v>3970.3333333333335</v>
          </cell>
          <cell r="J73">
            <v>1128.6166666666666</v>
          </cell>
          <cell r="K73">
            <v>5161.55</v>
          </cell>
          <cell r="L73">
            <v>2981.2580645161293</v>
          </cell>
          <cell r="S73">
            <v>35497.474731182796</v>
          </cell>
          <cell r="W73">
            <v>40483</v>
          </cell>
          <cell r="X73">
            <v>605459.08333333337</v>
          </cell>
        </row>
        <row r="74">
          <cell r="C74">
            <v>40513</v>
          </cell>
          <cell r="D74">
            <v>15632.466666666667</v>
          </cell>
          <cell r="E74">
            <v>6313.9666666666662</v>
          </cell>
          <cell r="F74">
            <v>309.28333333333336</v>
          </cell>
          <cell r="G74">
            <v>3970.3333333333335</v>
          </cell>
          <cell r="J74">
            <v>1128.6166666666666</v>
          </cell>
          <cell r="K74">
            <v>5161.55</v>
          </cell>
          <cell r="L74">
            <v>2981.2580645161293</v>
          </cell>
          <cell r="S74">
            <v>35497.474731182796</v>
          </cell>
          <cell r="W74">
            <v>40513</v>
          </cell>
          <cell r="X74">
            <v>605459.08333333337</v>
          </cell>
        </row>
        <row r="75">
          <cell r="U75" t="str">
            <v>Total</v>
          </cell>
          <cell r="V75">
            <v>7265509</v>
          </cell>
          <cell r="X75">
            <v>7265508.9999999991</v>
          </cell>
        </row>
        <row r="76">
          <cell r="C76">
            <v>40544</v>
          </cell>
          <cell r="K76">
            <v>5161.55</v>
          </cell>
          <cell r="L76">
            <v>2981.2580645161293</v>
          </cell>
          <cell r="S76">
            <v>8142.8080645161299</v>
          </cell>
        </row>
        <row r="77">
          <cell r="C77">
            <v>40575</v>
          </cell>
          <cell r="K77">
            <v>5161.55</v>
          </cell>
          <cell r="L77">
            <v>2981.2580645161293</v>
          </cell>
          <cell r="S77">
            <v>8142.8080645161299</v>
          </cell>
        </row>
        <row r="78">
          <cell r="C78">
            <v>40603</v>
          </cell>
          <cell r="I78">
            <v>375000</v>
          </cell>
          <cell r="K78">
            <v>5161.55</v>
          </cell>
          <cell r="S78">
            <v>380161.55</v>
          </cell>
        </row>
        <row r="79">
          <cell r="C79">
            <v>40634</v>
          </cell>
          <cell r="K79">
            <v>5161.55</v>
          </cell>
          <cell r="S79">
            <v>5161.55</v>
          </cell>
        </row>
        <row r="80">
          <cell r="C80">
            <v>40664</v>
          </cell>
          <cell r="S80">
            <v>0</v>
          </cell>
        </row>
        <row r="86">
          <cell r="C86" t="str">
            <v>Risk Total</v>
          </cell>
          <cell r="D86">
            <v>937948.00000000035</v>
          </cell>
          <cell r="E86">
            <v>378838.00000000023</v>
          </cell>
          <cell r="F86">
            <v>18556.999999999989</v>
          </cell>
          <cell r="G86">
            <v>238220.0000000002</v>
          </cell>
          <cell r="H86">
            <v>13500.000000000004</v>
          </cell>
          <cell r="I86">
            <v>375000</v>
          </cell>
          <cell r="J86">
            <v>67717.000000000029</v>
          </cell>
          <cell r="K86">
            <v>309692.99999999965</v>
          </cell>
          <cell r="L86">
            <v>184838.00000000003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2524310.9999999963</v>
          </cell>
          <cell r="T86">
            <v>0</v>
          </cell>
        </row>
        <row r="87">
          <cell r="Q87" t="str">
            <v>Balance to RISK REGISTER</v>
          </cell>
          <cell r="S87">
            <v>-3.7252902984619141E-9</v>
          </cell>
        </row>
        <row r="88">
          <cell r="C88" t="str">
            <v>Change the formula</v>
          </cell>
          <cell r="D88">
            <v>15632.466666666667</v>
          </cell>
          <cell r="E88">
            <v>6313.9666666666662</v>
          </cell>
          <cell r="F88">
            <v>309.28333333333336</v>
          </cell>
          <cell r="G88">
            <v>3970.3333333333335</v>
          </cell>
          <cell r="H88">
            <v>642.85714285714289</v>
          </cell>
          <cell r="J88">
            <v>1128.6166666666666</v>
          </cell>
          <cell r="K88">
            <v>5161.55</v>
          </cell>
          <cell r="L88">
            <v>2981.2580645161293</v>
          </cell>
        </row>
        <row r="94">
          <cell r="C94" t="str">
            <v>Factored Risk</v>
          </cell>
        </row>
        <row r="96">
          <cell r="D96" t="str">
            <v>column</v>
          </cell>
        </row>
        <row r="97">
          <cell r="C97" t="str">
            <v>Waterfall Chart</v>
          </cell>
          <cell r="D97">
            <v>1</v>
          </cell>
          <cell r="E97">
            <v>2</v>
          </cell>
          <cell r="F97">
            <v>3</v>
          </cell>
          <cell r="G97">
            <v>4</v>
          </cell>
          <cell r="H97">
            <v>5</v>
          </cell>
          <cell r="I97">
            <v>6</v>
          </cell>
          <cell r="J97">
            <v>7</v>
          </cell>
          <cell r="K97">
            <v>8</v>
          </cell>
          <cell r="L97">
            <v>9</v>
          </cell>
          <cell r="M97">
            <v>10</v>
          </cell>
          <cell r="N97">
            <v>11</v>
          </cell>
          <cell r="O97">
            <v>12</v>
          </cell>
          <cell r="P97">
            <v>13</v>
          </cell>
          <cell r="Q97">
            <v>14</v>
          </cell>
          <cell r="R97">
            <v>15</v>
          </cell>
          <cell r="S97">
            <v>16</v>
          </cell>
          <cell r="T97">
            <v>17</v>
          </cell>
          <cell r="U97">
            <v>18</v>
          </cell>
          <cell r="V97">
            <v>19</v>
          </cell>
          <cell r="W97">
            <v>20</v>
          </cell>
          <cell r="X97">
            <v>21</v>
          </cell>
          <cell r="Y97">
            <v>22</v>
          </cell>
          <cell r="Z97">
            <v>23</v>
          </cell>
          <cell r="AA97">
            <v>24</v>
          </cell>
        </row>
        <row r="98">
          <cell r="D98">
            <v>38718</v>
          </cell>
          <cell r="E98">
            <v>38749</v>
          </cell>
          <cell r="F98">
            <v>38777</v>
          </cell>
          <cell r="G98">
            <v>38808</v>
          </cell>
          <cell r="H98">
            <v>38838</v>
          </cell>
          <cell r="I98">
            <v>38869</v>
          </cell>
          <cell r="J98">
            <v>38899</v>
          </cell>
          <cell r="K98">
            <v>38930</v>
          </cell>
          <cell r="L98">
            <v>38961</v>
          </cell>
          <cell r="M98">
            <v>38991</v>
          </cell>
          <cell r="N98">
            <v>39022</v>
          </cell>
          <cell r="O98">
            <v>39052</v>
          </cell>
          <cell r="P98">
            <v>39083</v>
          </cell>
          <cell r="Q98">
            <v>39114</v>
          </cell>
          <cell r="R98">
            <v>39142</v>
          </cell>
          <cell r="S98">
            <v>39173</v>
          </cell>
          <cell r="T98">
            <v>39203</v>
          </cell>
          <cell r="U98">
            <v>39234</v>
          </cell>
          <cell r="V98">
            <v>39264</v>
          </cell>
          <cell r="W98">
            <v>39295</v>
          </cell>
          <cell r="X98">
            <v>39326</v>
          </cell>
          <cell r="Y98">
            <v>39356</v>
          </cell>
          <cell r="Z98">
            <v>39387</v>
          </cell>
          <cell r="AA98">
            <v>39417</v>
          </cell>
        </row>
        <row r="99">
          <cell r="B99">
            <v>1</v>
          </cell>
          <cell r="C99" t="str">
            <v>Charging Rates</v>
          </cell>
          <cell r="D99">
            <v>937948.00000000035</v>
          </cell>
          <cell r="E99">
            <v>922315.53333333367</v>
          </cell>
          <cell r="F99">
            <v>906683.066666667</v>
          </cell>
          <cell r="G99">
            <v>891050.60000000033</v>
          </cell>
          <cell r="H99">
            <v>875418.13333333365</v>
          </cell>
          <cell r="I99">
            <v>859785.66666666698</v>
          </cell>
          <cell r="J99">
            <v>844153.2000000003</v>
          </cell>
          <cell r="K99">
            <v>828520.73333333363</v>
          </cell>
          <cell r="L99">
            <v>812888.26666666695</v>
          </cell>
          <cell r="M99">
            <v>797255.80000000028</v>
          </cell>
          <cell r="N99">
            <v>781623.3333333336</v>
          </cell>
          <cell r="O99">
            <v>765990.86666666693</v>
          </cell>
          <cell r="P99">
            <v>750358.40000000026</v>
          </cell>
          <cell r="Q99">
            <v>750358.40000000026</v>
          </cell>
          <cell r="R99">
            <v>734725.93333333358</v>
          </cell>
          <cell r="S99">
            <v>719093.46666666691</v>
          </cell>
          <cell r="T99">
            <v>703461.00000000023</v>
          </cell>
          <cell r="U99">
            <v>687828.53333333356</v>
          </cell>
          <cell r="V99">
            <v>672196.06666666688</v>
          </cell>
          <cell r="W99">
            <v>656563.60000000021</v>
          </cell>
          <cell r="X99">
            <v>640931.13333333354</v>
          </cell>
          <cell r="Y99">
            <v>625298.66666666686</v>
          </cell>
          <cell r="Z99">
            <v>609666.20000000019</v>
          </cell>
          <cell r="AA99">
            <v>594033.73333333351</v>
          </cell>
        </row>
        <row r="100">
          <cell r="B100">
            <v>1</v>
          </cell>
          <cell r="C100" t="str">
            <v>Current Performance</v>
          </cell>
          <cell r="D100">
            <v>378838.00000000023</v>
          </cell>
          <cell r="E100">
            <v>372524.03333333356</v>
          </cell>
          <cell r="F100">
            <v>366210.06666666688</v>
          </cell>
          <cell r="G100">
            <v>359896.10000000021</v>
          </cell>
          <cell r="H100">
            <v>353582.13333333354</v>
          </cell>
          <cell r="I100">
            <v>347268.16666666686</v>
          </cell>
          <cell r="J100">
            <v>340954.20000000019</v>
          </cell>
          <cell r="K100">
            <v>334640.23333333351</v>
          </cell>
          <cell r="L100">
            <v>328326.26666666684</v>
          </cell>
          <cell r="M100">
            <v>322012.30000000016</v>
          </cell>
          <cell r="N100">
            <v>315698.33333333349</v>
          </cell>
          <cell r="O100">
            <v>309384.36666666681</v>
          </cell>
          <cell r="P100">
            <v>303070.40000000014</v>
          </cell>
          <cell r="Q100">
            <v>303070.40000000014</v>
          </cell>
          <cell r="R100">
            <v>296756.43333333347</v>
          </cell>
          <cell r="S100">
            <v>290442.46666666679</v>
          </cell>
          <cell r="T100">
            <v>284128.50000000012</v>
          </cell>
          <cell r="U100">
            <v>277814.53333333344</v>
          </cell>
          <cell r="V100">
            <v>271500.56666666677</v>
          </cell>
          <cell r="W100">
            <v>265186.60000000009</v>
          </cell>
          <cell r="X100">
            <v>258872.63333333342</v>
          </cell>
          <cell r="Y100">
            <v>252558.66666666674</v>
          </cell>
          <cell r="Z100">
            <v>246244.70000000007</v>
          </cell>
          <cell r="AA100">
            <v>239930.7333333334</v>
          </cell>
        </row>
        <row r="101">
          <cell r="B101">
            <v>1</v>
          </cell>
          <cell r="C101" t="str">
            <v>Tooling Repair</v>
          </cell>
          <cell r="D101">
            <v>18556.999999999989</v>
          </cell>
          <cell r="E101">
            <v>18247.716666666656</v>
          </cell>
          <cell r="F101">
            <v>17938.433333333323</v>
          </cell>
          <cell r="G101">
            <v>17629.149999999991</v>
          </cell>
          <cell r="H101">
            <v>17319.866666666658</v>
          </cell>
          <cell r="I101">
            <v>17010.583333333325</v>
          </cell>
          <cell r="J101">
            <v>16701.299999999992</v>
          </cell>
          <cell r="K101">
            <v>16392.016666666659</v>
          </cell>
          <cell r="L101">
            <v>16082.733333333326</v>
          </cell>
          <cell r="M101">
            <v>15773.449999999993</v>
          </cell>
          <cell r="N101">
            <v>15464.166666666661</v>
          </cell>
          <cell r="O101">
            <v>15154.883333333328</v>
          </cell>
          <cell r="P101">
            <v>14845.599999999995</v>
          </cell>
          <cell r="Q101">
            <v>14845.599999999995</v>
          </cell>
          <cell r="R101">
            <v>14536.316666666662</v>
          </cell>
          <cell r="S101">
            <v>14227.033333333329</v>
          </cell>
          <cell r="T101">
            <v>13917.749999999996</v>
          </cell>
          <cell r="U101">
            <v>13608.466666666664</v>
          </cell>
          <cell r="V101">
            <v>13299.183333333331</v>
          </cell>
          <cell r="W101">
            <v>12989.899999999998</v>
          </cell>
          <cell r="X101">
            <v>12680.616666666665</v>
          </cell>
          <cell r="Y101">
            <v>12371.333333333332</v>
          </cell>
          <cell r="Z101">
            <v>12062.05</v>
          </cell>
          <cell r="AA101">
            <v>11752.766666666666</v>
          </cell>
        </row>
        <row r="102">
          <cell r="B102">
            <v>1</v>
          </cell>
          <cell r="C102" t="str">
            <v>4 Engineers</v>
          </cell>
          <cell r="D102">
            <v>238220.0000000002</v>
          </cell>
          <cell r="E102">
            <v>234249.66666666686</v>
          </cell>
          <cell r="F102">
            <v>230279.33333333352</v>
          </cell>
          <cell r="G102">
            <v>226309.00000000017</v>
          </cell>
          <cell r="H102">
            <v>222338.66666666683</v>
          </cell>
          <cell r="I102">
            <v>218368.33333333349</v>
          </cell>
          <cell r="J102">
            <v>214398.00000000015</v>
          </cell>
          <cell r="K102">
            <v>210427.6666666668</v>
          </cell>
          <cell r="L102">
            <v>206457.33333333346</v>
          </cell>
          <cell r="M102">
            <v>202487.00000000012</v>
          </cell>
          <cell r="N102">
            <v>198516.66666666677</v>
          </cell>
          <cell r="O102">
            <v>194546.33333333343</v>
          </cell>
          <cell r="P102">
            <v>190576.00000000009</v>
          </cell>
          <cell r="Q102">
            <v>190576.00000000009</v>
          </cell>
          <cell r="R102">
            <v>186605.66666666674</v>
          </cell>
          <cell r="S102">
            <v>182635.3333333334</v>
          </cell>
          <cell r="T102">
            <v>178665.00000000006</v>
          </cell>
          <cell r="U102">
            <v>174694.66666666672</v>
          </cell>
          <cell r="V102">
            <v>170724.33333333337</v>
          </cell>
          <cell r="W102">
            <v>166754.00000000003</v>
          </cell>
          <cell r="X102">
            <v>162783.66666666669</v>
          </cell>
          <cell r="Y102">
            <v>158813.33333333334</v>
          </cell>
          <cell r="Z102">
            <v>154843</v>
          </cell>
          <cell r="AA102">
            <v>150872.66666666666</v>
          </cell>
        </row>
        <row r="103">
          <cell r="B103">
            <v>1</v>
          </cell>
          <cell r="C103" t="str">
            <v>Palnt risk VT3A</v>
          </cell>
          <cell r="D103">
            <v>13500.000000000004</v>
          </cell>
          <cell r="E103">
            <v>12857.142857142861</v>
          </cell>
          <cell r="F103">
            <v>12214.285714285717</v>
          </cell>
          <cell r="G103">
            <v>11571.428571428574</v>
          </cell>
          <cell r="H103">
            <v>10928.571428571431</v>
          </cell>
          <cell r="I103">
            <v>10285.714285714288</v>
          </cell>
          <cell r="J103">
            <v>9642.8571428571449</v>
          </cell>
          <cell r="K103">
            <v>9000.0000000000018</v>
          </cell>
          <cell r="L103">
            <v>8357.1428571428587</v>
          </cell>
          <cell r="M103">
            <v>7714.2857142857165</v>
          </cell>
          <cell r="N103">
            <v>7071.4285714285734</v>
          </cell>
          <cell r="O103">
            <v>6428.5714285714303</v>
          </cell>
          <cell r="P103">
            <v>5785.7142857142871</v>
          </cell>
          <cell r="Q103">
            <v>5785.7142857142871</v>
          </cell>
          <cell r="R103">
            <v>5142.857142857144</v>
          </cell>
          <cell r="S103">
            <v>4500.0000000000009</v>
          </cell>
          <cell r="T103">
            <v>3857.1428571428578</v>
          </cell>
          <cell r="U103">
            <v>3214.2857142857147</v>
          </cell>
          <cell r="V103">
            <v>2571.4285714285716</v>
          </cell>
          <cell r="W103">
            <v>1928.5714285714287</v>
          </cell>
          <cell r="X103">
            <v>1285.7142857142858</v>
          </cell>
        </row>
        <row r="104">
          <cell r="B104">
            <v>1</v>
          </cell>
          <cell r="C104" t="str">
            <v>Liquidated damage</v>
          </cell>
          <cell r="D104">
            <v>67717.000000000029</v>
          </cell>
          <cell r="E104">
            <v>66588.38333333336</v>
          </cell>
          <cell r="F104">
            <v>65459.766666666699</v>
          </cell>
          <cell r="G104">
            <v>64331.150000000031</v>
          </cell>
          <cell r="H104">
            <v>63202.533333333362</v>
          </cell>
          <cell r="I104">
            <v>62073.916666666693</v>
          </cell>
          <cell r="J104">
            <v>60945.300000000025</v>
          </cell>
          <cell r="K104">
            <v>59816.683333333356</v>
          </cell>
          <cell r="L104">
            <v>58688.066666666688</v>
          </cell>
          <cell r="M104">
            <v>57559.450000000019</v>
          </cell>
          <cell r="N104">
            <v>56430.83333333335</v>
          </cell>
          <cell r="O104">
            <v>55302.216666666682</v>
          </cell>
          <cell r="P104">
            <v>54173.600000000013</v>
          </cell>
          <cell r="Q104">
            <v>54173.600000000013</v>
          </cell>
          <cell r="R104">
            <v>53044.983333333344</v>
          </cell>
          <cell r="S104">
            <v>51916.366666666676</v>
          </cell>
          <cell r="T104">
            <v>50787.750000000007</v>
          </cell>
          <cell r="U104">
            <v>49659.133333333339</v>
          </cell>
          <cell r="V104">
            <v>48530.51666666667</v>
          </cell>
          <cell r="W104">
            <v>47401.9</v>
          </cell>
          <cell r="X104">
            <v>46273.283333333333</v>
          </cell>
          <cell r="Y104">
            <v>45144.666666666664</v>
          </cell>
          <cell r="Z104">
            <v>44016.049999999996</v>
          </cell>
          <cell r="AA104">
            <v>42887.433333333327</v>
          </cell>
        </row>
        <row r="105">
          <cell r="B105">
            <v>1</v>
          </cell>
          <cell r="C105" t="str">
            <v>Warranty</v>
          </cell>
          <cell r="D105">
            <v>309692.99999999965</v>
          </cell>
          <cell r="E105">
            <v>309692.99999999965</v>
          </cell>
          <cell r="F105">
            <v>309692.99999999965</v>
          </cell>
          <cell r="G105">
            <v>309692.99999999965</v>
          </cell>
          <cell r="H105">
            <v>309692.99999999965</v>
          </cell>
          <cell r="I105">
            <v>304531.44999999966</v>
          </cell>
          <cell r="J105">
            <v>299369.89999999967</v>
          </cell>
          <cell r="K105">
            <v>294208.34999999969</v>
          </cell>
          <cell r="L105">
            <v>289046.7999999997</v>
          </cell>
          <cell r="M105">
            <v>283885.24999999971</v>
          </cell>
          <cell r="N105">
            <v>278723.69999999972</v>
          </cell>
          <cell r="O105">
            <v>273562.14999999973</v>
          </cell>
          <cell r="P105">
            <v>268400.59999999974</v>
          </cell>
          <cell r="Q105">
            <v>268400.59999999974</v>
          </cell>
          <cell r="R105">
            <v>263239.04999999976</v>
          </cell>
          <cell r="S105">
            <v>258077.49999999977</v>
          </cell>
          <cell r="T105">
            <v>252915.94999999978</v>
          </cell>
          <cell r="U105">
            <v>247754.39999999979</v>
          </cell>
          <cell r="V105">
            <v>242592.8499999998</v>
          </cell>
          <cell r="W105">
            <v>237431.29999999981</v>
          </cell>
          <cell r="X105">
            <v>232269.74999999983</v>
          </cell>
          <cell r="Y105">
            <v>227108.19999999984</v>
          </cell>
          <cell r="Z105">
            <v>221946.64999999985</v>
          </cell>
          <cell r="AA105">
            <v>216785.09999999986</v>
          </cell>
        </row>
        <row r="106">
          <cell r="B106">
            <v>1</v>
          </cell>
          <cell r="C106" t="str">
            <v>TRF of Title</v>
          </cell>
          <cell r="D106">
            <v>184838.00000000003</v>
          </cell>
          <cell r="E106">
            <v>181856.74193548391</v>
          </cell>
          <cell r="F106">
            <v>178875.48387096779</v>
          </cell>
          <cell r="G106">
            <v>175894.22580645166</v>
          </cell>
          <cell r="H106">
            <v>172912.96774193554</v>
          </cell>
          <cell r="I106">
            <v>169931.70967741942</v>
          </cell>
          <cell r="J106">
            <v>166950.4516129033</v>
          </cell>
          <cell r="K106">
            <v>163969.19354838718</v>
          </cell>
          <cell r="L106">
            <v>160987.93548387106</v>
          </cell>
          <cell r="M106">
            <v>158006.67741935494</v>
          </cell>
          <cell r="N106">
            <v>155025.41935483881</v>
          </cell>
          <cell r="O106">
            <v>152044.16129032269</v>
          </cell>
          <cell r="P106">
            <v>149062.90322580657</v>
          </cell>
          <cell r="Q106">
            <v>149062.90322580657</v>
          </cell>
          <cell r="R106">
            <v>146081.64516129045</v>
          </cell>
          <cell r="S106">
            <v>143100.38709677433</v>
          </cell>
          <cell r="T106">
            <v>140119.12903225821</v>
          </cell>
          <cell r="U106">
            <v>137137.87096774208</v>
          </cell>
          <cell r="V106">
            <v>134156.61290322596</v>
          </cell>
          <cell r="W106">
            <v>131175.35483870984</v>
          </cell>
          <cell r="X106">
            <v>128194.09677419371</v>
          </cell>
          <cell r="Y106">
            <v>125212.83870967757</v>
          </cell>
          <cell r="Z106">
            <v>122231.58064516143</v>
          </cell>
          <cell r="AA106">
            <v>119250.3225806453</v>
          </cell>
        </row>
        <row r="107">
          <cell r="B107">
            <v>1</v>
          </cell>
          <cell r="C107" t="str">
            <v>End of Line</v>
          </cell>
          <cell r="D107">
            <v>375000</v>
          </cell>
          <cell r="E107">
            <v>375000</v>
          </cell>
          <cell r="F107">
            <v>375000</v>
          </cell>
          <cell r="G107">
            <v>375000</v>
          </cell>
          <cell r="H107">
            <v>375000</v>
          </cell>
          <cell r="I107">
            <v>375000</v>
          </cell>
          <cell r="J107">
            <v>375000</v>
          </cell>
          <cell r="K107">
            <v>375000</v>
          </cell>
          <cell r="L107">
            <v>375000</v>
          </cell>
          <cell r="M107">
            <v>375000</v>
          </cell>
          <cell r="N107">
            <v>375000</v>
          </cell>
          <cell r="O107">
            <v>375000</v>
          </cell>
          <cell r="P107">
            <v>375000</v>
          </cell>
          <cell r="Q107">
            <v>375000</v>
          </cell>
          <cell r="R107">
            <v>375000</v>
          </cell>
          <cell r="S107">
            <v>375000</v>
          </cell>
          <cell r="T107">
            <v>375000</v>
          </cell>
          <cell r="U107">
            <v>375000</v>
          </cell>
          <cell r="V107">
            <v>375000</v>
          </cell>
          <cell r="W107">
            <v>375000</v>
          </cell>
          <cell r="X107">
            <v>375000</v>
          </cell>
          <cell r="Y107">
            <v>375000</v>
          </cell>
          <cell r="Z107">
            <v>375000</v>
          </cell>
          <cell r="AA107">
            <v>375000</v>
          </cell>
        </row>
        <row r="111">
          <cell r="C111" t="str">
            <v>Total</v>
          </cell>
          <cell r="D111">
            <v>2524311.0000000005</v>
          </cell>
          <cell r="E111">
            <v>2493332.2181259608</v>
          </cell>
          <cell r="F111">
            <v>2462353.4362519202</v>
          </cell>
          <cell r="G111">
            <v>2431374.6543778805</v>
          </cell>
          <cell r="H111">
            <v>2400395.8725038404</v>
          </cell>
          <cell r="I111">
            <v>2364255.5406298009</v>
          </cell>
          <cell r="J111">
            <v>2328115.2087557605</v>
          </cell>
          <cell r="K111">
            <v>2291974.8768817205</v>
          </cell>
          <cell r="L111">
            <v>2255834.545007681</v>
          </cell>
          <cell r="M111">
            <v>2219694.2131336411</v>
          </cell>
          <cell r="N111">
            <v>2183553.8812596006</v>
          </cell>
          <cell r="O111">
            <v>2147413.5493855611</v>
          </cell>
          <cell r="P111">
            <v>2111273.2175115212</v>
          </cell>
          <cell r="Q111">
            <v>2111273.2175115212</v>
          </cell>
          <cell r="R111">
            <v>2075132.8856374812</v>
          </cell>
          <cell r="S111">
            <v>2038992.5537634413</v>
          </cell>
          <cell r="T111">
            <v>2002852.2218894013</v>
          </cell>
          <cell r="U111">
            <v>1966711.8900153614</v>
          </cell>
          <cell r="V111">
            <v>1930571.5581413214</v>
          </cell>
          <cell r="W111">
            <v>1894431.2262672812</v>
          </cell>
          <cell r="X111">
            <v>1858290.8943932415</v>
          </cell>
          <cell r="Y111">
            <v>1821507.7053763443</v>
          </cell>
          <cell r="Z111">
            <v>1786010.2306451616</v>
          </cell>
          <cell r="AA111">
            <v>1750512.7559139789</v>
          </cell>
        </row>
        <row r="112">
          <cell r="C112" t="str">
            <v>O/s Risk  Profile</v>
          </cell>
        </row>
        <row r="142">
          <cell r="C142" t="str">
            <v>Gross Risk</v>
          </cell>
        </row>
        <row r="144">
          <cell r="D144" t="str">
            <v>column</v>
          </cell>
        </row>
        <row r="145">
          <cell r="C145" t="str">
            <v>Waterfall Chart</v>
          </cell>
          <cell r="D145" t="str">
            <v>Row</v>
          </cell>
        </row>
        <row r="146">
          <cell r="C146" t="str">
            <v>Month</v>
          </cell>
          <cell r="D146">
            <v>38718</v>
          </cell>
          <cell r="E146">
            <v>38749</v>
          </cell>
          <cell r="F146">
            <v>38777</v>
          </cell>
          <cell r="G146">
            <v>38808</v>
          </cell>
          <cell r="H146">
            <v>38838</v>
          </cell>
          <cell r="I146">
            <v>38869</v>
          </cell>
          <cell r="J146">
            <v>38899</v>
          </cell>
          <cell r="K146">
            <v>38930</v>
          </cell>
          <cell r="L146">
            <v>38961</v>
          </cell>
          <cell r="M146">
            <v>38991</v>
          </cell>
          <cell r="N146">
            <v>39022</v>
          </cell>
          <cell r="O146">
            <v>39052</v>
          </cell>
          <cell r="P146">
            <v>39083</v>
          </cell>
          <cell r="Q146">
            <v>39114</v>
          </cell>
          <cell r="R146">
            <v>39142</v>
          </cell>
          <cell r="S146">
            <v>39173</v>
          </cell>
          <cell r="T146">
            <v>39203</v>
          </cell>
          <cell r="U146">
            <v>39234</v>
          </cell>
          <cell r="V146">
            <v>39264</v>
          </cell>
          <cell r="W146">
            <v>39295</v>
          </cell>
          <cell r="X146">
            <v>39326</v>
          </cell>
          <cell r="Y146">
            <v>39356</v>
          </cell>
          <cell r="Z146">
            <v>39387</v>
          </cell>
          <cell r="AA146">
            <v>39417</v>
          </cell>
        </row>
        <row r="147">
          <cell r="B147">
            <v>2</v>
          </cell>
          <cell r="C147" t="str">
            <v>Charging Rates</v>
          </cell>
          <cell r="D147">
            <v>1875896.0000000007</v>
          </cell>
          <cell r="E147">
            <v>1844631.0666666673</v>
          </cell>
          <cell r="F147">
            <v>1813366.133333334</v>
          </cell>
          <cell r="G147">
            <v>1782101.2000000007</v>
          </cell>
          <cell r="H147">
            <v>1750836.2666666673</v>
          </cell>
          <cell r="I147">
            <v>1719571.333333334</v>
          </cell>
          <cell r="J147">
            <v>1688306.4000000006</v>
          </cell>
          <cell r="K147">
            <v>1657041.4666666673</v>
          </cell>
          <cell r="L147">
            <v>1625776.5333333339</v>
          </cell>
          <cell r="M147">
            <v>1594511.6000000006</v>
          </cell>
          <cell r="N147">
            <v>1563246.6666666672</v>
          </cell>
          <cell r="O147">
            <v>1531981.7333333339</v>
          </cell>
          <cell r="P147">
            <v>1500716.8000000005</v>
          </cell>
          <cell r="Q147">
            <v>1500716.8000000005</v>
          </cell>
          <cell r="R147">
            <v>1469451.8666666672</v>
          </cell>
          <cell r="S147">
            <v>1438186.9333333338</v>
          </cell>
          <cell r="T147">
            <v>1406922.0000000005</v>
          </cell>
          <cell r="U147">
            <v>1375657.0666666671</v>
          </cell>
          <cell r="V147">
            <v>1344392.1333333338</v>
          </cell>
          <cell r="W147">
            <v>1313127.2000000004</v>
          </cell>
          <cell r="X147">
            <v>1281862.2666666671</v>
          </cell>
          <cell r="Y147">
            <v>1250597.3333333337</v>
          </cell>
          <cell r="Z147">
            <v>1219332.4000000004</v>
          </cell>
          <cell r="AA147">
            <v>1188067.466666667</v>
          </cell>
        </row>
        <row r="148">
          <cell r="B148">
            <v>2</v>
          </cell>
          <cell r="C148" t="str">
            <v>Current Performance</v>
          </cell>
          <cell r="D148">
            <v>757676.00000000047</v>
          </cell>
          <cell r="E148">
            <v>745048.06666666712</v>
          </cell>
          <cell r="F148">
            <v>732420.13333333377</v>
          </cell>
          <cell r="G148">
            <v>719792.20000000042</v>
          </cell>
          <cell r="H148">
            <v>707164.26666666707</v>
          </cell>
          <cell r="I148">
            <v>694536.33333333372</v>
          </cell>
          <cell r="J148">
            <v>681908.40000000037</v>
          </cell>
          <cell r="K148">
            <v>669280.46666666702</v>
          </cell>
          <cell r="L148">
            <v>656652.53333333367</v>
          </cell>
          <cell r="M148">
            <v>644024.60000000033</v>
          </cell>
          <cell r="N148">
            <v>631396.66666666698</v>
          </cell>
          <cell r="O148">
            <v>618768.73333333363</v>
          </cell>
          <cell r="P148">
            <v>606140.80000000028</v>
          </cell>
          <cell r="Q148">
            <v>606140.80000000028</v>
          </cell>
          <cell r="R148">
            <v>593512.86666666693</v>
          </cell>
          <cell r="S148">
            <v>580884.93333333358</v>
          </cell>
          <cell r="T148">
            <v>568257.00000000023</v>
          </cell>
          <cell r="U148">
            <v>555629.06666666688</v>
          </cell>
          <cell r="V148">
            <v>543001.13333333354</v>
          </cell>
          <cell r="W148">
            <v>530373.20000000019</v>
          </cell>
          <cell r="X148">
            <v>517745.26666666684</v>
          </cell>
          <cell r="Y148">
            <v>505117.33333333349</v>
          </cell>
          <cell r="Z148">
            <v>492489.40000000014</v>
          </cell>
          <cell r="AA148">
            <v>479861.46666666679</v>
          </cell>
        </row>
        <row r="149">
          <cell r="B149">
            <v>2</v>
          </cell>
          <cell r="C149" t="str">
            <v>Tooling Repair</v>
          </cell>
          <cell r="D149">
            <v>37113.999999999978</v>
          </cell>
          <cell r="E149">
            <v>36495.433333333312</v>
          </cell>
          <cell r="F149">
            <v>35876.866666666647</v>
          </cell>
          <cell r="G149">
            <v>35258.299999999981</v>
          </cell>
          <cell r="H149">
            <v>34639.733333333315</v>
          </cell>
          <cell r="I149">
            <v>34021.16666666665</v>
          </cell>
          <cell r="J149">
            <v>33402.599999999984</v>
          </cell>
          <cell r="K149">
            <v>32784.033333333318</v>
          </cell>
          <cell r="L149">
            <v>32165.466666666653</v>
          </cell>
          <cell r="M149">
            <v>31546.899999999987</v>
          </cell>
          <cell r="N149">
            <v>30928.333333333321</v>
          </cell>
          <cell r="O149">
            <v>30309.766666666656</v>
          </cell>
          <cell r="P149">
            <v>29691.19999999999</v>
          </cell>
          <cell r="Q149">
            <v>29691.19999999999</v>
          </cell>
          <cell r="R149">
            <v>29072.633333333324</v>
          </cell>
          <cell r="S149">
            <v>28454.066666666658</v>
          </cell>
          <cell r="T149">
            <v>27835.499999999993</v>
          </cell>
          <cell r="U149">
            <v>27216.933333333327</v>
          </cell>
          <cell r="V149">
            <v>26598.366666666661</v>
          </cell>
          <cell r="W149">
            <v>25979.799999999996</v>
          </cell>
          <cell r="X149">
            <v>25361.23333333333</v>
          </cell>
          <cell r="Y149">
            <v>24742.666666666664</v>
          </cell>
          <cell r="Z149">
            <v>24124.1</v>
          </cell>
          <cell r="AA149">
            <v>23505.533333333333</v>
          </cell>
        </row>
        <row r="150">
          <cell r="B150">
            <v>2</v>
          </cell>
          <cell r="C150" t="str">
            <v>4 Engineers</v>
          </cell>
          <cell r="D150">
            <v>476440.00000000041</v>
          </cell>
          <cell r="E150">
            <v>468499.33333333372</v>
          </cell>
          <cell r="F150">
            <v>460558.66666666704</v>
          </cell>
          <cell r="G150">
            <v>452618.00000000035</v>
          </cell>
          <cell r="H150">
            <v>444677.33333333366</v>
          </cell>
          <cell r="I150">
            <v>436736.66666666698</v>
          </cell>
          <cell r="J150">
            <v>428796.00000000029</v>
          </cell>
          <cell r="K150">
            <v>420855.3333333336</v>
          </cell>
          <cell r="L150">
            <v>412914.66666666692</v>
          </cell>
          <cell r="M150">
            <v>404974.00000000023</v>
          </cell>
          <cell r="N150">
            <v>397033.33333333355</v>
          </cell>
          <cell r="O150">
            <v>389092.66666666686</v>
          </cell>
          <cell r="P150">
            <v>381152.00000000017</v>
          </cell>
          <cell r="Q150">
            <v>381152.00000000017</v>
          </cell>
          <cell r="R150">
            <v>373211.33333333349</v>
          </cell>
          <cell r="S150">
            <v>365270.6666666668</v>
          </cell>
          <cell r="T150">
            <v>357330.00000000012</v>
          </cell>
          <cell r="U150">
            <v>349389.33333333343</v>
          </cell>
          <cell r="V150">
            <v>341448.66666666674</v>
          </cell>
          <cell r="W150">
            <v>333508.00000000006</v>
          </cell>
          <cell r="X150">
            <v>325567.33333333337</v>
          </cell>
          <cell r="Y150">
            <v>317626.66666666669</v>
          </cell>
          <cell r="Z150">
            <v>309686</v>
          </cell>
          <cell r="AA150">
            <v>301745.33333333331</v>
          </cell>
        </row>
        <row r="151">
          <cell r="B151">
            <v>10</v>
          </cell>
          <cell r="C151" t="str">
            <v>Palnt risk VT3A</v>
          </cell>
          <cell r="D151">
            <v>135000.00000000003</v>
          </cell>
          <cell r="E151">
            <v>128571.42857142861</v>
          </cell>
          <cell r="F151">
            <v>122142.85714285717</v>
          </cell>
          <cell r="G151">
            <v>115714.28571428574</v>
          </cell>
          <cell r="H151">
            <v>109285.71428571432</v>
          </cell>
          <cell r="I151">
            <v>102857.14285714288</v>
          </cell>
          <cell r="J151">
            <v>96428.571428571449</v>
          </cell>
          <cell r="K151">
            <v>90000.000000000015</v>
          </cell>
          <cell r="L151">
            <v>83571.42857142858</v>
          </cell>
          <cell r="M151">
            <v>77142.857142857159</v>
          </cell>
          <cell r="N151">
            <v>70714.285714285739</v>
          </cell>
          <cell r="O151">
            <v>64285.714285714304</v>
          </cell>
          <cell r="P151">
            <v>57857.14285714287</v>
          </cell>
          <cell r="Q151">
            <v>57857.14285714287</v>
          </cell>
          <cell r="R151">
            <v>51428.571428571442</v>
          </cell>
          <cell r="S151">
            <v>45000.000000000007</v>
          </cell>
          <cell r="T151">
            <v>38571.42857142858</v>
          </cell>
          <cell r="U151">
            <v>32142.857142857145</v>
          </cell>
          <cell r="V151">
            <v>25714.285714285717</v>
          </cell>
          <cell r="W151">
            <v>19285.714285714286</v>
          </cell>
          <cell r="X151">
            <v>12857.142857142859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>
            <v>2</v>
          </cell>
          <cell r="C152" t="str">
            <v>Liquidated damage</v>
          </cell>
          <cell r="D152">
            <v>135434.00000000006</v>
          </cell>
          <cell r="E152">
            <v>133176.76666666672</v>
          </cell>
          <cell r="F152">
            <v>130919.5333333334</v>
          </cell>
          <cell r="G152">
            <v>128662.30000000006</v>
          </cell>
          <cell r="H152">
            <v>126405.06666666672</v>
          </cell>
          <cell r="I152">
            <v>124147.83333333339</v>
          </cell>
          <cell r="J152">
            <v>121890.60000000005</v>
          </cell>
          <cell r="K152">
            <v>119633.36666666671</v>
          </cell>
          <cell r="L152">
            <v>117376.13333333338</v>
          </cell>
          <cell r="M152">
            <v>115118.90000000004</v>
          </cell>
          <cell r="N152">
            <v>112861.6666666667</v>
          </cell>
          <cell r="O152">
            <v>110604.43333333336</v>
          </cell>
          <cell r="P152">
            <v>108347.20000000003</v>
          </cell>
          <cell r="Q152">
            <v>108347.20000000003</v>
          </cell>
          <cell r="R152">
            <v>106089.96666666669</v>
          </cell>
          <cell r="S152">
            <v>103832.73333333335</v>
          </cell>
          <cell r="T152">
            <v>101575.50000000001</v>
          </cell>
          <cell r="U152">
            <v>99318.266666666677</v>
          </cell>
          <cell r="V152">
            <v>97061.03333333334</v>
          </cell>
          <cell r="W152">
            <v>94803.8</v>
          </cell>
          <cell r="X152">
            <v>92546.566666666666</v>
          </cell>
          <cell r="Y152">
            <v>90289.333333333328</v>
          </cell>
          <cell r="Z152">
            <v>88032.099999999991</v>
          </cell>
          <cell r="AA152">
            <v>85774.866666666654</v>
          </cell>
        </row>
        <row r="153">
          <cell r="B153">
            <v>1</v>
          </cell>
          <cell r="C153" t="str">
            <v>Warranty</v>
          </cell>
          <cell r="D153">
            <v>309692.99999999965</v>
          </cell>
          <cell r="E153">
            <v>309692.99999999965</v>
          </cell>
          <cell r="F153">
            <v>309692.99999999965</v>
          </cell>
          <cell r="G153">
            <v>309692.99999999965</v>
          </cell>
          <cell r="H153">
            <v>309692.99999999965</v>
          </cell>
          <cell r="I153">
            <v>304531.44999999966</v>
          </cell>
          <cell r="J153">
            <v>299369.89999999967</v>
          </cell>
          <cell r="K153">
            <v>294208.34999999969</v>
          </cell>
          <cell r="L153">
            <v>289046.7999999997</v>
          </cell>
          <cell r="M153">
            <v>283885.24999999971</v>
          </cell>
          <cell r="N153">
            <v>278723.69999999972</v>
          </cell>
          <cell r="O153">
            <v>273562.14999999973</v>
          </cell>
          <cell r="P153">
            <v>268400.59999999974</v>
          </cell>
          <cell r="Q153">
            <v>268400.59999999974</v>
          </cell>
          <cell r="R153">
            <v>263239.04999999976</v>
          </cell>
          <cell r="S153">
            <v>258077.49999999977</v>
          </cell>
          <cell r="T153">
            <v>252915.94999999978</v>
          </cell>
          <cell r="U153">
            <v>247754.39999999979</v>
          </cell>
          <cell r="V153">
            <v>242592.8499999998</v>
          </cell>
          <cell r="W153">
            <v>237431.29999999981</v>
          </cell>
          <cell r="X153">
            <v>232269.74999999983</v>
          </cell>
          <cell r="Y153">
            <v>227108.19999999984</v>
          </cell>
          <cell r="Z153">
            <v>221946.64999999985</v>
          </cell>
          <cell r="AA153">
            <v>216785.09999999986</v>
          </cell>
        </row>
        <row r="154">
          <cell r="B154">
            <v>10</v>
          </cell>
          <cell r="C154" t="str">
            <v>TRF of Title</v>
          </cell>
          <cell r="D154">
            <v>1848380.0000000002</v>
          </cell>
          <cell r="E154">
            <v>1818567.419354839</v>
          </cell>
          <cell r="F154">
            <v>1788754.8387096778</v>
          </cell>
          <cell r="G154">
            <v>1758942.2580645166</v>
          </cell>
          <cell r="H154">
            <v>1729129.6774193554</v>
          </cell>
          <cell r="I154">
            <v>1699317.0967741942</v>
          </cell>
          <cell r="J154">
            <v>1669504.5161290329</v>
          </cell>
          <cell r="K154">
            <v>1639691.9354838717</v>
          </cell>
          <cell r="L154">
            <v>1609879.3548387105</v>
          </cell>
          <cell r="M154">
            <v>1580066.7741935493</v>
          </cell>
          <cell r="N154">
            <v>1550254.1935483881</v>
          </cell>
          <cell r="O154">
            <v>1520441.6129032269</v>
          </cell>
          <cell r="P154">
            <v>1490629.0322580657</v>
          </cell>
          <cell r="Q154">
            <v>1490629.0322580657</v>
          </cell>
          <cell r="R154">
            <v>1460816.4516129044</v>
          </cell>
          <cell r="S154">
            <v>1431003.8709677432</v>
          </cell>
          <cell r="T154">
            <v>1401191.290322582</v>
          </cell>
          <cell r="U154">
            <v>1371378.7096774208</v>
          </cell>
          <cell r="V154">
            <v>1341566.1290322596</v>
          </cell>
          <cell r="W154">
            <v>1311753.5483870984</v>
          </cell>
          <cell r="X154">
            <v>1281940.9677419371</v>
          </cell>
          <cell r="Y154">
            <v>1252128.3870967757</v>
          </cell>
          <cell r="Z154">
            <v>1222315.8064516142</v>
          </cell>
          <cell r="AA154">
            <v>1192503.225806453</v>
          </cell>
        </row>
        <row r="155">
          <cell r="B155">
            <v>1.3333333333333333</v>
          </cell>
          <cell r="C155" t="str">
            <v>End of Line</v>
          </cell>
          <cell r="D155">
            <v>500000</v>
          </cell>
          <cell r="E155">
            <v>500000</v>
          </cell>
          <cell r="F155">
            <v>500000</v>
          </cell>
          <cell r="G155">
            <v>500000</v>
          </cell>
          <cell r="H155">
            <v>500000</v>
          </cell>
          <cell r="I155">
            <v>500000</v>
          </cell>
          <cell r="J155">
            <v>500000</v>
          </cell>
          <cell r="K155">
            <v>500000</v>
          </cell>
          <cell r="L155">
            <v>500000</v>
          </cell>
          <cell r="M155">
            <v>500000</v>
          </cell>
          <cell r="N155">
            <v>500000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500000</v>
          </cell>
          <cell r="V155">
            <v>500000</v>
          </cell>
          <cell r="W155">
            <v>500000</v>
          </cell>
          <cell r="X155">
            <v>500000</v>
          </cell>
          <cell r="Y155">
            <v>500000</v>
          </cell>
          <cell r="Z155">
            <v>500000</v>
          </cell>
          <cell r="AA155">
            <v>500000</v>
          </cell>
        </row>
        <row r="158">
          <cell r="D158">
            <v>6075633.0000000009</v>
          </cell>
          <cell r="E158">
            <v>5984682.5145929353</v>
          </cell>
          <cell r="F158">
            <v>5893732.0291858688</v>
          </cell>
          <cell r="G158">
            <v>5802781.5437788041</v>
          </cell>
          <cell r="H158">
            <v>5711831.0583717367</v>
          </cell>
          <cell r="I158">
            <v>5615719.0229646713</v>
          </cell>
          <cell r="J158">
            <v>5519606.9875576049</v>
          </cell>
          <cell r="K158">
            <v>5423494.9521505395</v>
          </cell>
          <cell r="L158">
            <v>5327382.9167434731</v>
          </cell>
          <cell r="M158">
            <v>5231270.8813364077</v>
          </cell>
          <cell r="N158">
            <v>5135158.8459293414</v>
          </cell>
          <cell r="O158">
            <v>5039046.810522276</v>
          </cell>
          <cell r="P158">
            <v>4942934.7751152087</v>
          </cell>
          <cell r="Q158">
            <v>4942934.7751152087</v>
          </cell>
          <cell r="R158">
            <v>4846822.7397081433</v>
          </cell>
          <cell r="S158">
            <v>4750710.7043010769</v>
          </cell>
          <cell r="T158">
            <v>4654598.6688940115</v>
          </cell>
          <cell r="U158">
            <v>4558486.6334869452</v>
          </cell>
          <cell r="V158">
            <v>4462374.5980798788</v>
          </cell>
          <cell r="W158">
            <v>4366262.5626728125</v>
          </cell>
          <cell r="X158">
            <v>4270150.5272657471</v>
          </cell>
          <cell r="Y158">
            <v>4167609.9204301094</v>
          </cell>
          <cell r="Z158">
            <v>4077926.4564516144</v>
          </cell>
          <cell r="AA158">
            <v>3988242.9924731199</v>
          </cell>
        </row>
        <row r="159">
          <cell r="D159">
            <v>3.0000000009313226</v>
          </cell>
        </row>
        <row r="161">
          <cell r="D161">
            <v>38718</v>
          </cell>
          <cell r="E161">
            <v>38749</v>
          </cell>
          <cell r="F161">
            <v>38777</v>
          </cell>
          <cell r="G161">
            <v>38808</v>
          </cell>
          <cell r="H161">
            <v>38838</v>
          </cell>
          <cell r="I161">
            <v>38869</v>
          </cell>
          <cell r="J161">
            <v>38899</v>
          </cell>
          <cell r="K161">
            <v>38930</v>
          </cell>
          <cell r="L161">
            <v>38961</v>
          </cell>
          <cell r="M161">
            <v>38991</v>
          </cell>
          <cell r="N161">
            <v>39022</v>
          </cell>
          <cell r="O161">
            <v>39052</v>
          </cell>
          <cell r="P161">
            <v>39083</v>
          </cell>
          <cell r="Q161">
            <v>39114</v>
          </cell>
          <cell r="R161">
            <v>39142</v>
          </cell>
          <cell r="S161">
            <v>39173</v>
          </cell>
          <cell r="T161">
            <v>39203</v>
          </cell>
          <cell r="U161">
            <v>39234</v>
          </cell>
          <cell r="V161">
            <v>39264</v>
          </cell>
          <cell r="W161">
            <v>39295</v>
          </cell>
          <cell r="X161">
            <v>39326</v>
          </cell>
          <cell r="Y161">
            <v>39356</v>
          </cell>
          <cell r="Z161">
            <v>39387</v>
          </cell>
          <cell r="AA161">
            <v>39417</v>
          </cell>
        </row>
        <row r="162">
          <cell r="C162" t="str">
            <v>Gross Risk</v>
          </cell>
          <cell r="D162">
            <v>6075633.0000000009</v>
          </cell>
          <cell r="E162">
            <v>5984682.5145929353</v>
          </cell>
          <cell r="F162">
            <v>5893732.0291858688</v>
          </cell>
          <cell r="G162">
            <v>5802781.5437788041</v>
          </cell>
          <cell r="H162">
            <v>5711831.0583717367</v>
          </cell>
          <cell r="I162">
            <v>5615719.0229646713</v>
          </cell>
          <cell r="J162">
            <v>5519606.9875576049</v>
          </cell>
          <cell r="K162">
            <v>5423494.9521505395</v>
          </cell>
          <cell r="L162">
            <v>5327382.9167434731</v>
          </cell>
          <cell r="M162">
            <v>5231270.8813364077</v>
          </cell>
          <cell r="N162">
            <v>5135158.8459293414</v>
          </cell>
          <cell r="O162">
            <v>5039046.810522276</v>
          </cell>
          <cell r="P162">
            <v>4942934.7751152087</v>
          </cell>
          <cell r="Q162">
            <v>4942934.7751152087</v>
          </cell>
          <cell r="R162">
            <v>4846822.7397081433</v>
          </cell>
          <cell r="S162">
            <v>4750710.7043010769</v>
          </cell>
          <cell r="T162">
            <v>4654598.6688940115</v>
          </cell>
          <cell r="U162">
            <v>4558486.6334869452</v>
          </cell>
          <cell r="V162">
            <v>4462374.5980798788</v>
          </cell>
          <cell r="W162">
            <v>4366262.5626728125</v>
          </cell>
          <cell r="X162">
            <v>4270150.5272657471</v>
          </cell>
          <cell r="Y162">
            <v>4167609.9204301094</v>
          </cell>
          <cell r="Z162">
            <v>4077926.4564516144</v>
          </cell>
          <cell r="AA162">
            <v>3988242.9924731199</v>
          </cell>
        </row>
        <row r="163">
          <cell r="C163" t="str">
            <v>Net Risk</v>
          </cell>
          <cell r="D163">
            <v>2524311.0000000005</v>
          </cell>
          <cell r="E163">
            <v>2493332.2181259608</v>
          </cell>
          <cell r="F163">
            <v>2462353.4362519202</v>
          </cell>
          <cell r="G163">
            <v>2431374.6543778805</v>
          </cell>
          <cell r="H163">
            <v>2400395.8725038404</v>
          </cell>
          <cell r="I163">
            <v>2364255.5406298009</v>
          </cell>
          <cell r="J163">
            <v>2328115.2087557605</v>
          </cell>
          <cell r="K163">
            <v>2291974.8768817205</v>
          </cell>
          <cell r="L163">
            <v>2255834.545007681</v>
          </cell>
          <cell r="M163">
            <v>2219694.2131336411</v>
          </cell>
          <cell r="N163">
            <v>2183553.8812596006</v>
          </cell>
          <cell r="O163">
            <v>2147413.5493855611</v>
          </cell>
          <cell r="P163">
            <v>2111273.2175115212</v>
          </cell>
          <cell r="Q163">
            <v>2111273.2175115212</v>
          </cell>
          <cell r="R163">
            <v>2075132.8856374812</v>
          </cell>
          <cell r="S163">
            <v>2038992.5537634413</v>
          </cell>
          <cell r="T163">
            <v>2002852.2218894013</v>
          </cell>
          <cell r="U163">
            <v>1966711.8900153614</v>
          </cell>
          <cell r="V163">
            <v>1930571.5581413214</v>
          </cell>
          <cell r="W163">
            <v>1894431.2262672812</v>
          </cell>
          <cell r="X163">
            <v>1858290.8943932415</v>
          </cell>
          <cell r="Y163">
            <v>1821507.7053763443</v>
          </cell>
          <cell r="Z163">
            <v>1786010.2306451616</v>
          </cell>
          <cell r="AA163">
            <v>1750512.7559139789</v>
          </cell>
        </row>
        <row r="164">
          <cell r="C164" t="str">
            <v>Risk retention</v>
          </cell>
          <cell r="D164">
            <v>3551322.0000000005</v>
          </cell>
          <cell r="E164">
            <v>3491350.2964669745</v>
          </cell>
          <cell r="F164">
            <v>3431378.5929339486</v>
          </cell>
          <cell r="G164">
            <v>3371406.8894009236</v>
          </cell>
          <cell r="H164">
            <v>3311435.1858678963</v>
          </cell>
          <cell r="I164">
            <v>3251463.4823348704</v>
          </cell>
          <cell r="J164">
            <v>3191491.7788018445</v>
          </cell>
          <cell r="K164">
            <v>3131520.075268819</v>
          </cell>
          <cell r="L164">
            <v>3071548.3717357921</v>
          </cell>
          <cell r="M164">
            <v>3011576.6682027667</v>
          </cell>
          <cell r="N164">
            <v>2951604.9646697408</v>
          </cell>
          <cell r="O164">
            <v>2891633.2611367148</v>
          </cell>
          <cell r="P164">
            <v>2831661.5576036875</v>
          </cell>
          <cell r="Q164">
            <v>2831661.5576036875</v>
          </cell>
          <cell r="R164">
            <v>2771689.8540706621</v>
          </cell>
          <cell r="S164">
            <v>2711718.1505376357</v>
          </cell>
          <cell r="T164">
            <v>2651746.4470046102</v>
          </cell>
          <cell r="U164">
            <v>2591774.7434715838</v>
          </cell>
          <cell r="V164">
            <v>2531803.0399385574</v>
          </cell>
          <cell r="W164">
            <v>2471831.3364055315</v>
          </cell>
          <cell r="X164">
            <v>2411859.6328725056</v>
          </cell>
          <cell r="Y164">
            <v>2346102.2150537651</v>
          </cell>
          <cell r="Z164">
            <v>2291916.2258064528</v>
          </cell>
          <cell r="AA164">
            <v>2237730.236559141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1st Qtr. Summary"/>
      <sheetName val="2nd Qtr. Summary"/>
      <sheetName val="3rd Qtr. Summary"/>
      <sheetName val="4th Qtr. Summary "/>
      <sheetName val="YTD Summary"/>
      <sheetName val="True Up"/>
      <sheetName val="Journal E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Title"/>
      <sheetName val="Contents"/>
      <sheetName val="DE Income"/>
      <sheetName val="EPS"/>
      <sheetName val="Revenues"/>
      <sheetName val="Sales"/>
      <sheetName val="Table"/>
      <sheetName val="1&amp;2"/>
      <sheetName val="3"/>
      <sheetName val="4"/>
      <sheetName val="5"/>
      <sheetName val="6"/>
      <sheetName val="7"/>
      <sheetName val="8"/>
      <sheetName val="9"/>
      <sheetName val="Construct Expend"/>
      <sheetName val="OMNucO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6B8D2-B787-4529-9CBE-184BC51D1EEA}">
  <sheetPr>
    <pageSetUpPr fitToPage="1"/>
  </sheetPr>
  <dimension ref="A1:AT36"/>
  <sheetViews>
    <sheetView tabSelected="1" zoomScaleNormal="100" workbookViewId="0">
      <selection activeCell="N37" sqref="N37"/>
    </sheetView>
  </sheetViews>
  <sheetFormatPr defaultColWidth="9.1796875" defaultRowHeight="12.5" x14ac:dyDescent="0.25"/>
  <cols>
    <col min="1" max="1" width="2.7265625" style="2" customWidth="1"/>
    <col min="2" max="2" width="8.81640625" style="2" customWidth="1"/>
    <col min="3" max="3" width="1.54296875" style="2" customWidth="1"/>
    <col min="4" max="4" width="13.81640625" style="2" bestFit="1" customWidth="1"/>
    <col min="5" max="5" width="1.54296875" style="2" customWidth="1"/>
    <col min="6" max="6" width="13.7265625" style="2" customWidth="1"/>
    <col min="7" max="7" width="1.54296875" style="2" customWidth="1"/>
    <col min="8" max="8" width="13.7265625" style="2" customWidth="1"/>
    <col min="9" max="9" width="1.54296875" style="2" customWidth="1"/>
    <col min="10" max="10" width="13.7265625" style="2" customWidth="1"/>
    <col min="11" max="11" width="1.54296875" style="2" customWidth="1"/>
    <col min="12" max="12" width="13.7265625" style="2" customWidth="1"/>
    <col min="13" max="13" width="1.54296875" style="2" customWidth="1"/>
    <col min="14" max="14" width="13.7265625" style="2" customWidth="1"/>
    <col min="15" max="15" width="1.54296875" style="2" customWidth="1"/>
    <col min="16" max="16" width="13.7265625" style="2" customWidth="1"/>
    <col min="17" max="17" width="1.54296875" style="2" customWidth="1"/>
    <col min="18" max="18" width="13.7265625" style="2" customWidth="1"/>
    <col min="19" max="19" width="1.54296875" style="2" customWidth="1"/>
    <col min="20" max="20" width="13.7265625" style="2" customWidth="1"/>
    <col min="21" max="21" width="1.54296875" style="2" customWidth="1"/>
    <col min="22" max="22" width="13.7265625" style="2" customWidth="1"/>
    <col min="23" max="23" width="1.54296875" style="2" customWidth="1"/>
    <col min="24" max="24" width="13.7265625" style="2" customWidth="1"/>
    <col min="25" max="25" width="1.54296875" style="2" customWidth="1"/>
    <col min="26" max="26" width="13.7265625" style="2" customWidth="1"/>
    <col min="27" max="27" width="1.54296875" style="2" customWidth="1"/>
    <col min="28" max="28" width="13.7265625" style="2" customWidth="1"/>
    <col min="29" max="29" width="1.54296875" style="2" customWidth="1"/>
    <col min="30" max="30" width="13.7265625" style="2" customWidth="1"/>
    <col min="31" max="31" width="1.54296875" style="2" customWidth="1"/>
    <col min="32" max="32" width="12" style="2" bestFit="1" customWidth="1"/>
    <col min="33" max="33" width="1.54296875" style="2" customWidth="1"/>
    <col min="34" max="34" width="13.81640625" style="2" bestFit="1" customWidth="1"/>
    <col min="35" max="35" width="1.54296875" style="2" customWidth="1"/>
    <col min="36" max="36" width="13.81640625" style="2" bestFit="1" customWidth="1"/>
    <col min="37" max="37" width="1.54296875" style="2" customWidth="1"/>
    <col min="38" max="38" width="13.81640625" style="2" bestFit="1" customWidth="1"/>
    <col min="39" max="39" width="1.54296875" style="2" customWidth="1"/>
    <col min="40" max="40" width="13.81640625" style="2" bestFit="1" customWidth="1"/>
    <col min="41" max="41" width="1.54296875" style="2" customWidth="1"/>
    <col min="42" max="42" width="13.81640625" style="2" bestFit="1" customWidth="1"/>
    <col min="43" max="43" width="1.54296875" style="2" customWidth="1"/>
    <col min="44" max="44" width="12.453125" style="2" bestFit="1" customWidth="1"/>
    <col min="45" max="45" width="1.54296875" style="2" customWidth="1"/>
    <col min="46" max="46" width="13.26953125" style="2" bestFit="1" customWidth="1"/>
    <col min="47" max="16384" width="9.1796875" style="2"/>
  </cols>
  <sheetData>
    <row r="1" spans="1:46" ht="13" x14ac:dyDescent="0.3">
      <c r="A1" s="1" t="s">
        <v>0</v>
      </c>
      <c r="X1" s="3"/>
      <c r="AB1" s="3"/>
      <c r="AF1" s="4"/>
    </row>
    <row r="2" spans="1:46" ht="13" x14ac:dyDescent="0.3">
      <c r="A2" s="1" t="s">
        <v>1</v>
      </c>
      <c r="X2" s="3"/>
      <c r="AB2" s="3"/>
    </row>
    <row r="3" spans="1:46" ht="13" x14ac:dyDescent="0.3">
      <c r="A3" s="1" t="s">
        <v>69</v>
      </c>
    </row>
    <row r="4" spans="1:46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6" spans="1:46" ht="25" x14ac:dyDescent="0.25">
      <c r="B6" s="6" t="s">
        <v>2</v>
      </c>
      <c r="D6" s="6" t="s">
        <v>3</v>
      </c>
      <c r="F6" s="6" t="s">
        <v>4</v>
      </c>
      <c r="H6" s="7" t="s">
        <v>5</v>
      </c>
      <c r="J6" s="7" t="s">
        <v>6</v>
      </c>
      <c r="L6" s="7" t="s">
        <v>7</v>
      </c>
      <c r="N6" s="7" t="s">
        <v>8</v>
      </c>
      <c r="P6" s="7" t="s">
        <v>9</v>
      </c>
      <c r="R6" s="7" t="s">
        <v>10</v>
      </c>
      <c r="T6" s="7" t="s">
        <v>11</v>
      </c>
      <c r="V6" s="7" t="s">
        <v>12</v>
      </c>
      <c r="X6" s="7" t="s">
        <v>13</v>
      </c>
      <c r="Z6" s="7" t="s">
        <v>14</v>
      </c>
      <c r="AB6" s="7" t="s">
        <v>15</v>
      </c>
      <c r="AD6" s="7" t="s">
        <v>16</v>
      </c>
      <c r="AF6" s="7" t="s">
        <v>17</v>
      </c>
      <c r="AH6" s="7" t="s">
        <v>18</v>
      </c>
      <c r="AJ6" s="7" t="s">
        <v>19</v>
      </c>
      <c r="AL6" s="7" t="s">
        <v>20</v>
      </c>
      <c r="AN6" s="7" t="s">
        <v>21</v>
      </c>
      <c r="AP6" s="7" t="s">
        <v>67</v>
      </c>
      <c r="AR6" s="7" t="s">
        <v>22</v>
      </c>
      <c r="AT6" s="7" t="s">
        <v>23</v>
      </c>
    </row>
    <row r="8" spans="1:46" x14ac:dyDescent="0.25">
      <c r="B8" s="8" t="s">
        <v>24</v>
      </c>
      <c r="D8" s="9">
        <f>'2. AFUDC Equity Incurred'!L9</f>
        <v>1110056</v>
      </c>
      <c r="F8" s="9">
        <f>'2. AFUDC Equity Incurred'!N9</f>
        <v>1110056</v>
      </c>
      <c r="H8" s="10">
        <f>-ROUND($F$8*H30,0)</f>
        <v>-25397</v>
      </c>
      <c r="J8" s="10">
        <f>ROUND(-$F$8*J30,0)</f>
        <v>-25452</v>
      </c>
      <c r="L8" s="10">
        <f>ROUND(-$F$8*L30,0)</f>
        <v>-25321</v>
      </c>
      <c r="N8" s="10">
        <f>ROUND(-$F$8*N30,0)</f>
        <v>-25327</v>
      </c>
      <c r="P8" s="10">
        <f>ROUND(-$F$8*P30,0)</f>
        <v>-25644</v>
      </c>
      <c r="R8" s="10">
        <f>ROUND(-$F$8*R30,0)</f>
        <v>-25779</v>
      </c>
      <c r="T8" s="10">
        <f>ROUND(-$F$8*T30,0)</f>
        <v>-26178</v>
      </c>
      <c r="V8" s="10">
        <f>ROUND(-$F$8*V30,0)</f>
        <v>-25806</v>
      </c>
      <c r="X8" s="10">
        <f>ROUND(-$F$8*X30,0)</f>
        <v>-25903</v>
      </c>
      <c r="Z8" s="10">
        <f>ROUND(-$F$8*Z30,0)</f>
        <v>-25674</v>
      </c>
      <c r="AB8" s="10">
        <f>ROUND(-$F$8*AB30,0)</f>
        <v>-25691</v>
      </c>
      <c r="AD8" s="10">
        <f>ROUND(-$F$8*AD30,0)</f>
        <v>-25802</v>
      </c>
      <c r="AF8" s="10">
        <f>ROUND(-$F$8*AF30,0)</f>
        <v>-26080</v>
      </c>
      <c r="AH8" s="10">
        <f>ROUND(-$F$8*AH30,0)</f>
        <v>-26047</v>
      </c>
      <c r="AJ8" s="10">
        <f t="shared" ref="AJ8:AJ22" si="0">ROUND(-F8*$AJ$30,0)</f>
        <v>-25955</v>
      </c>
      <c r="AL8" s="10">
        <f>ROUND(-F8*$AL$30,0)</f>
        <v>-25977</v>
      </c>
      <c r="AN8" s="10">
        <f>ROUND(-$F8*$AN$30,0)</f>
        <v>-23500</v>
      </c>
      <c r="AP8" s="10">
        <f>ROUND(-$F8*$AP$30,0)</f>
        <v>-21202</v>
      </c>
      <c r="AR8" s="9">
        <f t="shared" ref="AR8:AR25" si="1">SUM(H8:AQ8)</f>
        <v>-456735</v>
      </c>
      <c r="AT8" s="9">
        <f t="shared" ref="AT8:AT25" si="2">D8+AR8</f>
        <v>653321</v>
      </c>
    </row>
    <row r="9" spans="1:46" x14ac:dyDescent="0.25">
      <c r="B9" s="8">
        <v>2005</v>
      </c>
      <c r="D9" s="9">
        <f>'2. AFUDC Equity Incurred'!L10</f>
        <v>24707.586699180007</v>
      </c>
      <c r="F9" s="9">
        <f>'2. AFUDC Equity Incurred'!N10</f>
        <v>0</v>
      </c>
      <c r="H9" s="9">
        <f>-F9*H30*0.5</f>
        <v>0</v>
      </c>
      <c r="J9" s="9">
        <f>-$F$9*J30</f>
        <v>0</v>
      </c>
      <c r="L9" s="9">
        <f>-$F$9*L30</f>
        <v>0</v>
      </c>
      <c r="M9" s="9"/>
      <c r="N9" s="9">
        <f>-$F$9*N30</f>
        <v>0</v>
      </c>
      <c r="O9" s="9"/>
      <c r="P9" s="9">
        <f>-$F$9*P30</f>
        <v>0</v>
      </c>
      <c r="R9" s="9">
        <f>-$F$9*R30</f>
        <v>0</v>
      </c>
      <c r="T9" s="9">
        <f>-$F$9*T30</f>
        <v>0</v>
      </c>
      <c r="V9" s="9">
        <f>-$F$9*V30</f>
        <v>0</v>
      </c>
      <c r="X9" s="9">
        <f>-$F$9*X30</f>
        <v>0</v>
      </c>
      <c r="Z9" s="9">
        <f>-$F$9*Z30</f>
        <v>0</v>
      </c>
      <c r="AB9" s="9">
        <f>-$F$9*AB30</f>
        <v>0</v>
      </c>
      <c r="AD9" s="9">
        <f>-$F$9*AD30</f>
        <v>0</v>
      </c>
      <c r="AF9" s="9">
        <f>-$F$9*AF30</f>
        <v>0</v>
      </c>
      <c r="AH9" s="9">
        <f>-$F$9*AH30</f>
        <v>0</v>
      </c>
      <c r="AJ9" s="10">
        <f t="shared" si="0"/>
        <v>0</v>
      </c>
      <c r="AL9" s="10">
        <f t="shared" ref="AL9:AL23" si="3">ROUND(-F9*$AL$30,0)</f>
        <v>0</v>
      </c>
      <c r="AN9" s="10">
        <f t="shared" ref="AN9:AN24" si="4">ROUND(-F9*$AN$30,0)</f>
        <v>0</v>
      </c>
      <c r="AP9" s="10">
        <f t="shared" ref="AP9:AP25" si="5">ROUND(-$F9*$AP$30,0)</f>
        <v>0</v>
      </c>
      <c r="AR9" s="9">
        <f t="shared" si="1"/>
        <v>0</v>
      </c>
      <c r="AT9" s="9">
        <f t="shared" si="2"/>
        <v>24707.586699180007</v>
      </c>
    </row>
    <row r="10" spans="1:46" x14ac:dyDescent="0.25">
      <c r="B10" s="8">
        <v>2006</v>
      </c>
      <c r="D10" s="9">
        <f>'2. AFUDC Equity Incurred'!L11</f>
        <v>66917.2627679</v>
      </c>
      <c r="F10" s="9">
        <f>'2. AFUDC Equity Incurred'!N11</f>
        <v>219305</v>
      </c>
      <c r="H10" s="9">
        <v>0</v>
      </c>
      <c r="J10" s="9">
        <f>ROUND(-F10*J30*0.5,0)</f>
        <v>-2514</v>
      </c>
      <c r="L10" s="9">
        <f>ROUND(-$F$10*L30,0)</f>
        <v>-5002</v>
      </c>
      <c r="M10" s="9"/>
      <c r="N10" s="9">
        <f>ROUND(-$F$10*N30,0)</f>
        <v>-5004</v>
      </c>
      <c r="O10" s="9"/>
      <c r="P10" s="9">
        <f>ROUND(-$F$10*P30,0)</f>
        <v>-5066</v>
      </c>
      <c r="R10" s="9">
        <f>ROUND(-$F$10*R30,0)</f>
        <v>-5093</v>
      </c>
      <c r="T10" s="9">
        <f>ROUND(-$F$10*T30,0)</f>
        <v>-5172</v>
      </c>
      <c r="V10" s="9">
        <f>ROUND(-$F$10*V30,0)</f>
        <v>-5098</v>
      </c>
      <c r="X10" s="9">
        <f>ROUND(-$F$10*X30,0)</f>
        <v>-5118</v>
      </c>
      <c r="Z10" s="9">
        <f>ROUND(-$F$10*Z30,0)</f>
        <v>-5072</v>
      </c>
      <c r="AB10" s="9">
        <f>ROUND(-$F$10*AB30,0)</f>
        <v>-5076</v>
      </c>
      <c r="AD10" s="9">
        <f>ROUND(-$F$10*AD30,0)</f>
        <v>-5098</v>
      </c>
      <c r="AF10" s="9">
        <f>ROUND(-$F$10*AF30,0)</f>
        <v>-5152</v>
      </c>
      <c r="AH10" s="9">
        <f>ROUND(-$F$10*AH30,0)</f>
        <v>-5146</v>
      </c>
      <c r="AJ10" s="10">
        <f t="shared" si="0"/>
        <v>-5128</v>
      </c>
      <c r="AL10" s="10">
        <f t="shared" si="3"/>
        <v>-5132</v>
      </c>
      <c r="AN10" s="10">
        <f t="shared" si="4"/>
        <v>-4643</v>
      </c>
      <c r="AP10" s="10">
        <f t="shared" si="5"/>
        <v>-4189</v>
      </c>
      <c r="AR10" s="9">
        <f t="shared" si="1"/>
        <v>-82703</v>
      </c>
      <c r="AT10" s="9">
        <f t="shared" si="2"/>
        <v>-15785.7372321</v>
      </c>
    </row>
    <row r="11" spans="1:46" x14ac:dyDescent="0.25">
      <c r="B11" s="8">
        <v>2007</v>
      </c>
      <c r="D11" s="9">
        <f>'2. AFUDC Equity Incurred'!L12</f>
        <v>1237642.7527352201</v>
      </c>
      <c r="F11" s="9">
        <f>'2. AFUDC Equity Incurred'!N12</f>
        <v>0</v>
      </c>
      <c r="H11" s="9">
        <v>0</v>
      </c>
      <c r="J11" s="9">
        <v>0</v>
      </c>
      <c r="L11" s="9">
        <f>-F11*L30*0.5</f>
        <v>0</v>
      </c>
      <c r="M11" s="9"/>
      <c r="N11" s="9">
        <f>-$F$11*N30</f>
        <v>0</v>
      </c>
      <c r="P11" s="9">
        <f>-$F$11*P30</f>
        <v>0</v>
      </c>
      <c r="R11" s="9">
        <f>-$F$11*R30</f>
        <v>0</v>
      </c>
      <c r="T11" s="9">
        <f>-$F$11*T30</f>
        <v>0</v>
      </c>
      <c r="V11" s="9">
        <f>-$F$11*V30</f>
        <v>0</v>
      </c>
      <c r="X11" s="9">
        <f>-$F$11*X30</f>
        <v>0</v>
      </c>
      <c r="Z11" s="9">
        <f>-$F$11*Z30</f>
        <v>0</v>
      </c>
      <c r="AB11" s="9">
        <f>-$F$11*AB30</f>
        <v>0</v>
      </c>
      <c r="AD11" s="9">
        <f>-$F$11*AD30</f>
        <v>0</v>
      </c>
      <c r="AF11" s="9">
        <f>-$F$11*AF30</f>
        <v>0</v>
      </c>
      <c r="AH11" s="9">
        <f>-$F$11*AH30</f>
        <v>0</v>
      </c>
      <c r="AJ11" s="10">
        <f t="shared" si="0"/>
        <v>0</v>
      </c>
      <c r="AL11" s="10">
        <f t="shared" si="3"/>
        <v>0</v>
      </c>
      <c r="AN11" s="10">
        <f t="shared" si="4"/>
        <v>0</v>
      </c>
      <c r="AP11" s="10">
        <f t="shared" si="5"/>
        <v>0</v>
      </c>
      <c r="AR11" s="9">
        <f t="shared" si="1"/>
        <v>0</v>
      </c>
      <c r="AT11" s="9">
        <f t="shared" si="2"/>
        <v>1237642.7527352201</v>
      </c>
    </row>
    <row r="12" spans="1:46" x14ac:dyDescent="0.25">
      <c r="B12" s="8">
        <v>2008</v>
      </c>
      <c r="D12" s="9">
        <f>'2. AFUDC Equity Incurred'!L13</f>
        <v>103414.00039874999</v>
      </c>
      <c r="F12" s="9">
        <f>'2. AFUDC Equity Incurred'!N13</f>
        <v>133563</v>
      </c>
      <c r="H12" s="9">
        <v>0</v>
      </c>
      <c r="J12" s="9">
        <v>0</v>
      </c>
      <c r="L12" s="9">
        <v>0</v>
      </c>
      <c r="N12" s="9">
        <f>ROUND(-F12*N30*0.5,0)</f>
        <v>-1524</v>
      </c>
      <c r="P12" s="9">
        <f>ROUND(-$F$12*P30,)</f>
        <v>-3085</v>
      </c>
      <c r="R12" s="9">
        <f>ROUND(-$F$12*R30,)</f>
        <v>-3102</v>
      </c>
      <c r="T12" s="9">
        <f>ROUND(-$F$12*T30,)</f>
        <v>-3150</v>
      </c>
      <c r="V12" s="9">
        <f>ROUND(-$F$12*V30,)</f>
        <v>-3105</v>
      </c>
      <c r="X12" s="9">
        <f>ROUND(-$F$12*X30,)</f>
        <v>-3117</v>
      </c>
      <c r="Z12" s="9">
        <f>ROUND(-$F$12*Z30,)</f>
        <v>-3089</v>
      </c>
      <c r="AB12" s="9">
        <f>ROUND(-$F$12*AB30,)</f>
        <v>-3091</v>
      </c>
      <c r="AD12" s="9">
        <f>ROUND(-$F$12*AD30,)</f>
        <v>-3105</v>
      </c>
      <c r="AF12" s="9">
        <f>ROUND(-$F$12*AF30,)</f>
        <v>-3138</v>
      </c>
      <c r="AH12" s="9">
        <f>ROUND(-$F$12*AH30,)</f>
        <v>-3134</v>
      </c>
      <c r="AJ12" s="10">
        <f t="shared" si="0"/>
        <v>-3123</v>
      </c>
      <c r="AL12" s="10">
        <f t="shared" si="3"/>
        <v>-3126</v>
      </c>
      <c r="AN12" s="10">
        <f t="shared" si="4"/>
        <v>-2828</v>
      </c>
      <c r="AP12" s="10">
        <f t="shared" si="5"/>
        <v>-2551</v>
      </c>
      <c r="AR12" s="9">
        <f t="shared" si="1"/>
        <v>-44268</v>
      </c>
      <c r="AT12" s="9">
        <f t="shared" si="2"/>
        <v>59146.000398749995</v>
      </c>
    </row>
    <row r="13" spans="1:46" x14ac:dyDescent="0.25">
      <c r="B13" s="8">
        <v>2009</v>
      </c>
      <c r="D13" s="9">
        <f>'2. AFUDC Equity Incurred'!L14+'2. AFUDC Equity Incurred'!L15</f>
        <v>-440676.22705063992</v>
      </c>
      <c r="F13" s="9">
        <f>'2. AFUDC Equity Incurred'!N14</f>
        <v>922064</v>
      </c>
      <c r="H13" s="9">
        <v>0</v>
      </c>
      <c r="J13" s="9">
        <v>0</v>
      </c>
      <c r="L13" s="9">
        <v>0</v>
      </c>
      <c r="N13" s="9">
        <v>0</v>
      </c>
      <c r="P13" s="9">
        <f>ROUND(-$F$13*P30*0.5,0)</f>
        <v>-10650</v>
      </c>
      <c r="R13" s="9">
        <f>ROUND(-$F$13*R30,)</f>
        <v>-21413</v>
      </c>
      <c r="T13" s="9">
        <f>ROUND(-$F$13*T30,)</f>
        <v>-21745</v>
      </c>
      <c r="V13" s="9">
        <f>ROUND(-$F$13*V30,)</f>
        <v>-21436</v>
      </c>
      <c r="X13" s="9">
        <f>ROUND(-$F$13*X30,)</f>
        <v>-21516</v>
      </c>
      <c r="Z13" s="9">
        <f>ROUND(-$F$13*Z30,)</f>
        <v>-21326</v>
      </c>
      <c r="AB13" s="9">
        <f>ROUND(-$F$13*AB30,)</f>
        <v>-21341</v>
      </c>
      <c r="AD13" s="9">
        <f>ROUND(-$F$13*AD30,)</f>
        <v>-21433</v>
      </c>
      <c r="AF13" s="9">
        <f>ROUND(-$F$13*AF30,)</f>
        <v>-21663</v>
      </c>
      <c r="AH13" s="9">
        <f>ROUND(-$F$13*AH30,)</f>
        <v>-21636</v>
      </c>
      <c r="AJ13" s="10">
        <f t="shared" si="0"/>
        <v>-21559</v>
      </c>
      <c r="AL13" s="10">
        <f t="shared" si="3"/>
        <v>-21578</v>
      </c>
      <c r="AN13" s="10">
        <f t="shared" si="4"/>
        <v>-19520</v>
      </c>
      <c r="AP13" s="10">
        <f t="shared" si="5"/>
        <v>-17611</v>
      </c>
      <c r="AR13" s="9">
        <f t="shared" si="1"/>
        <v>-284427</v>
      </c>
      <c r="AT13" s="9">
        <f t="shared" si="2"/>
        <v>-725103.22705063992</v>
      </c>
    </row>
    <row r="14" spans="1:46" x14ac:dyDescent="0.25">
      <c r="B14" s="8">
        <v>2010</v>
      </c>
      <c r="D14" s="9">
        <f>'2. AFUDC Equity Incurred'!L16</f>
        <v>925066.86310796998</v>
      </c>
      <c r="F14" s="9">
        <f>'2. AFUDC Equity Incurred'!N16</f>
        <v>471804</v>
      </c>
      <c r="H14" s="9">
        <v>0</v>
      </c>
      <c r="J14" s="9">
        <v>0</v>
      </c>
      <c r="L14" s="9">
        <v>0</v>
      </c>
      <c r="N14" s="9">
        <v>0</v>
      </c>
      <c r="P14" s="9">
        <v>0</v>
      </c>
      <c r="R14" s="10">
        <f>ROUND(-F14*0.5*R30,0)</f>
        <v>-5478</v>
      </c>
      <c r="T14" s="9">
        <f>ROUND(-$F$14*T30,0)</f>
        <v>-11127</v>
      </c>
      <c r="V14" s="9">
        <f>ROUND(-$F$14*V30,0)</f>
        <v>-10968</v>
      </c>
      <c r="X14" s="9">
        <f>ROUND(-$F$14*X30,0)</f>
        <v>-11010</v>
      </c>
      <c r="Z14" s="9">
        <f>ROUND(-$F$14*Z30,0)</f>
        <v>-10912</v>
      </c>
      <c r="AB14" s="9">
        <f>ROUND(-$F$14*AB30,0)</f>
        <v>-10920</v>
      </c>
      <c r="AD14" s="9">
        <f>ROUND(-$F$14*AD30,0)</f>
        <v>-10967</v>
      </c>
      <c r="AF14" s="9">
        <f>ROUND(-$F$14*AF30,0)</f>
        <v>-11085</v>
      </c>
      <c r="AH14" s="9">
        <f>ROUND(-$F$14*AH30,0)</f>
        <v>-11071</v>
      </c>
      <c r="AJ14" s="10">
        <f t="shared" si="0"/>
        <v>-11032</v>
      </c>
      <c r="AL14" s="10">
        <f t="shared" si="3"/>
        <v>-11041</v>
      </c>
      <c r="AN14" s="10">
        <f t="shared" si="4"/>
        <v>-9988</v>
      </c>
      <c r="AP14" s="10">
        <f t="shared" si="5"/>
        <v>-9011</v>
      </c>
      <c r="AR14" s="9">
        <f t="shared" si="1"/>
        <v>-134610</v>
      </c>
      <c r="AT14" s="9">
        <f t="shared" si="2"/>
        <v>790456.86310796998</v>
      </c>
    </row>
    <row r="15" spans="1:46" x14ac:dyDescent="0.25">
      <c r="B15" s="8">
        <v>2011</v>
      </c>
      <c r="D15" s="9">
        <f>'2. AFUDC Equity Incurred'!L17+'2. AFUDC Equity Incurred'!L18</f>
        <v>4212327.7952646399</v>
      </c>
      <c r="F15" s="9">
        <f>'2. AFUDC Equity Incurred'!N17+'2. AFUDC Equity Incurred'!N18</f>
        <v>3417022</v>
      </c>
      <c r="H15" s="9">
        <v>0</v>
      </c>
      <c r="J15" s="9">
        <v>0</v>
      </c>
      <c r="L15" s="9">
        <v>0</v>
      </c>
      <c r="N15" s="9">
        <v>0</v>
      </c>
      <c r="P15" s="9">
        <v>0</v>
      </c>
      <c r="R15" s="9">
        <v>0</v>
      </c>
      <c r="T15" s="9">
        <f>ROUND(-$F$15*T30*0.5,0)</f>
        <v>-40292</v>
      </c>
      <c r="V15" s="9">
        <f>ROUND(-$F$15*V30,0)</f>
        <v>-79438</v>
      </c>
      <c r="X15" s="9">
        <f>ROUND(-$F$15*X30,0)</f>
        <v>-79737</v>
      </c>
      <c r="Z15" s="9">
        <f>ROUND(-$F$15*Z30,0)</f>
        <v>-79030</v>
      </c>
      <c r="AB15" s="9">
        <f>ROUND(-$F$15*AB30,0)</f>
        <v>-79085</v>
      </c>
      <c r="AD15" s="9">
        <f>ROUND(-$F$15*AD30,0)</f>
        <v>-79426</v>
      </c>
      <c r="AF15" s="9">
        <f>ROUND(-$F$15*AF30,0)</f>
        <v>-80279</v>
      </c>
      <c r="AH15" s="9">
        <f>ROUND(-$F$15*AH30,0)</f>
        <v>-80178</v>
      </c>
      <c r="AJ15" s="10">
        <f t="shared" si="0"/>
        <v>-79896</v>
      </c>
      <c r="AL15" s="10">
        <f t="shared" si="3"/>
        <v>-79965</v>
      </c>
      <c r="AN15" s="10">
        <f t="shared" si="4"/>
        <v>-72338</v>
      </c>
      <c r="AP15" s="10">
        <f t="shared" si="5"/>
        <v>-65264</v>
      </c>
      <c r="AR15" s="9">
        <f t="shared" si="1"/>
        <v>-894928</v>
      </c>
      <c r="AT15" s="9">
        <f t="shared" si="2"/>
        <v>3317399.7952646399</v>
      </c>
    </row>
    <row r="16" spans="1:46" x14ac:dyDescent="0.25">
      <c r="B16" s="8">
        <v>2012</v>
      </c>
      <c r="D16" s="9">
        <f>'2. AFUDC Equity Incurred'!L19</f>
        <v>2698292.4250539602</v>
      </c>
      <c r="F16" s="9">
        <f>'2. AFUDC Equity Incurred'!N19</f>
        <v>6137517</v>
      </c>
      <c r="H16" s="9">
        <v>0</v>
      </c>
      <c r="J16" s="9">
        <v>0</v>
      </c>
      <c r="L16" s="9">
        <v>0</v>
      </c>
      <c r="N16" s="9">
        <v>0</v>
      </c>
      <c r="P16" s="9">
        <v>0</v>
      </c>
      <c r="R16" s="9">
        <v>0</v>
      </c>
      <c r="T16" s="9">
        <v>0</v>
      </c>
      <c r="V16" s="9">
        <f>ROUND(-F16*V30*0.5,0)</f>
        <v>-71341</v>
      </c>
      <c r="X16" s="9">
        <f>ROUND(-$F$16*X30,0)</f>
        <v>-143220</v>
      </c>
      <c r="Z16" s="9">
        <f>ROUND(-$F$16*Z30,0)</f>
        <v>-141951</v>
      </c>
      <c r="AB16" s="9">
        <f>ROUND(-$F$16*AB30,0)</f>
        <v>-142049</v>
      </c>
      <c r="AD16" s="9">
        <f>ROUND(-$F$16*AD30,0)</f>
        <v>-142661</v>
      </c>
      <c r="AF16" s="9">
        <f>ROUND(-$F$16*AF30,0)</f>
        <v>-144194</v>
      </c>
      <c r="AH16" s="9">
        <f>ROUND(-$F$16*AH30,0)</f>
        <v>-144012</v>
      </c>
      <c r="AJ16" s="10">
        <f t="shared" si="0"/>
        <v>-143505</v>
      </c>
      <c r="AL16" s="10">
        <f t="shared" si="3"/>
        <v>-143630</v>
      </c>
      <c r="AN16" s="10">
        <f t="shared" si="4"/>
        <v>-129931</v>
      </c>
      <c r="AP16" s="10">
        <f t="shared" si="5"/>
        <v>-117225</v>
      </c>
      <c r="AR16" s="9">
        <f t="shared" si="1"/>
        <v>-1463719</v>
      </c>
      <c r="AT16" s="9">
        <f t="shared" si="2"/>
        <v>1234573.4250539602</v>
      </c>
    </row>
    <row r="17" spans="2:46" x14ac:dyDescent="0.25">
      <c r="B17" s="8">
        <v>2013</v>
      </c>
      <c r="D17" s="9">
        <f>'2. AFUDC Equity Incurred'!L20</f>
        <v>1208544.6547523499</v>
      </c>
      <c r="F17" s="9">
        <f>'2. AFUDC Equity Incurred'!N20</f>
        <v>1797925</v>
      </c>
      <c r="H17" s="9">
        <v>0</v>
      </c>
      <c r="J17" s="9">
        <v>0</v>
      </c>
      <c r="L17" s="9">
        <v>0</v>
      </c>
      <c r="N17" s="9">
        <v>0</v>
      </c>
      <c r="P17" s="9">
        <v>0</v>
      </c>
      <c r="R17" s="9">
        <v>0</v>
      </c>
      <c r="T17" s="9">
        <v>0</v>
      </c>
      <c r="V17" s="9">
        <v>0</v>
      </c>
      <c r="X17" s="9">
        <f>ROUND(-F17*X30*0.5,0)</f>
        <v>-20977</v>
      </c>
      <c r="Z17" s="9">
        <f>ROUND(-$F$17*Z30,0)</f>
        <v>-41583</v>
      </c>
      <c r="AB17" s="9">
        <f>ROUND(-$F$17*AB30,0)</f>
        <v>-41612</v>
      </c>
      <c r="AD17" s="9">
        <f>ROUND(-$F$17*AD30,0)</f>
        <v>-41791</v>
      </c>
      <c r="AF17" s="9">
        <f>ROUND(-$F$17*AF30,0)</f>
        <v>-42240</v>
      </c>
      <c r="AH17" s="9">
        <f>ROUND(-$F$17*AH30,0)</f>
        <v>-42187</v>
      </c>
      <c r="AJ17" s="10">
        <f t="shared" si="0"/>
        <v>-42038</v>
      </c>
      <c r="AL17" s="10">
        <f t="shared" si="3"/>
        <v>-42075</v>
      </c>
      <c r="AN17" s="10">
        <f t="shared" si="4"/>
        <v>-38062</v>
      </c>
      <c r="AP17" s="10">
        <f t="shared" si="5"/>
        <v>-34340</v>
      </c>
      <c r="AR17" s="9">
        <f t="shared" si="1"/>
        <v>-386905</v>
      </c>
      <c r="AT17" s="9">
        <f t="shared" si="2"/>
        <v>821639.65475234995</v>
      </c>
    </row>
    <row r="18" spans="2:46" x14ac:dyDescent="0.25">
      <c r="B18" s="8">
        <v>2014</v>
      </c>
      <c r="D18" s="9">
        <f>'2. AFUDC Equity Incurred'!L21+'2. AFUDC Equity Incurred'!L22</f>
        <v>1987291.6945879501</v>
      </c>
      <c r="F18" s="9">
        <f>'2. AFUDC Equity Incurred'!N21</f>
        <v>2516205</v>
      </c>
      <c r="H18" s="9">
        <v>0</v>
      </c>
      <c r="J18" s="9">
        <v>0</v>
      </c>
      <c r="L18" s="9">
        <v>0</v>
      </c>
      <c r="N18" s="9">
        <v>0</v>
      </c>
      <c r="P18" s="9">
        <v>0</v>
      </c>
      <c r="R18" s="9">
        <v>0</v>
      </c>
      <c r="T18" s="9">
        <v>0</v>
      </c>
      <c r="V18" s="9">
        <v>0</v>
      </c>
      <c r="X18" s="9">
        <v>0</v>
      </c>
      <c r="Z18" s="10">
        <f>ROUND(-F18*Z30*0.5,0)</f>
        <v>-29098</v>
      </c>
      <c r="AB18" s="9">
        <f>ROUND(-$F$18*AB30,)</f>
        <v>-58236</v>
      </c>
      <c r="AD18" s="9">
        <f>ROUND(-$F$18*AD30,)</f>
        <v>-58487</v>
      </c>
      <c r="AF18" s="9">
        <f>ROUND(-$F$18*AF30,)</f>
        <v>-59116</v>
      </c>
      <c r="AH18" s="9">
        <f>ROUND(-$F$18*AH30,)</f>
        <v>-59041</v>
      </c>
      <c r="AJ18" s="10">
        <f t="shared" si="0"/>
        <v>-58833</v>
      </c>
      <c r="AL18" s="10">
        <f t="shared" si="3"/>
        <v>-58884</v>
      </c>
      <c r="AN18" s="10">
        <f t="shared" si="4"/>
        <v>-53268</v>
      </c>
      <c r="AP18" s="10">
        <f t="shared" si="5"/>
        <v>-48059</v>
      </c>
      <c r="AR18" s="9">
        <f t="shared" si="1"/>
        <v>-483022</v>
      </c>
      <c r="AT18" s="9">
        <f t="shared" si="2"/>
        <v>1504269.6945879501</v>
      </c>
    </row>
    <row r="19" spans="2:46" x14ac:dyDescent="0.25">
      <c r="B19" s="8">
        <v>2015</v>
      </c>
      <c r="D19" s="9">
        <f>'2. AFUDC Equity Incurred'!L23</f>
        <v>2189952.7682567001</v>
      </c>
      <c r="F19" s="9">
        <f>'2. AFUDC Equity Incurred'!N23</f>
        <v>2810591</v>
      </c>
      <c r="H19" s="9">
        <v>0</v>
      </c>
      <c r="J19" s="9">
        <v>0</v>
      </c>
      <c r="L19" s="9">
        <v>0</v>
      </c>
      <c r="N19" s="9">
        <v>0</v>
      </c>
      <c r="P19" s="9">
        <v>0</v>
      </c>
      <c r="R19" s="9">
        <v>0</v>
      </c>
      <c r="T19" s="9">
        <v>0</v>
      </c>
      <c r="V19" s="9">
        <v>0</v>
      </c>
      <c r="X19" s="9">
        <v>0</v>
      </c>
      <c r="Z19" s="9">
        <v>0</v>
      </c>
      <c r="AB19" s="9">
        <f>ROUND(-F19*0.5*AB30,0)</f>
        <v>-32525</v>
      </c>
      <c r="AD19" s="9">
        <f>ROUND(-$F$19*AD30,)</f>
        <v>-65330</v>
      </c>
      <c r="AF19" s="9">
        <f>ROUND(-$F$19*AF30,)</f>
        <v>-66032</v>
      </c>
      <c r="AH19" s="9">
        <f>ROUND(-$F$19*AH30,)</f>
        <v>-65948</v>
      </c>
      <c r="AJ19" s="10">
        <f t="shared" si="0"/>
        <v>-65716</v>
      </c>
      <c r="AL19" s="10">
        <f t="shared" si="3"/>
        <v>-65773</v>
      </c>
      <c r="AN19" s="10">
        <f t="shared" si="4"/>
        <v>-59500</v>
      </c>
      <c r="AP19" s="10">
        <f t="shared" si="5"/>
        <v>-53682</v>
      </c>
      <c r="AR19" s="9">
        <f t="shared" si="1"/>
        <v>-474506</v>
      </c>
      <c r="AT19" s="9">
        <f t="shared" si="2"/>
        <v>1715446.7682567001</v>
      </c>
    </row>
    <row r="20" spans="2:46" x14ac:dyDescent="0.25">
      <c r="B20" s="8">
        <v>2016</v>
      </c>
      <c r="D20" s="9">
        <f>'2. AFUDC Equity Incurred'!L24</f>
        <v>3377535.0000000005</v>
      </c>
      <c r="F20" s="9">
        <f>'2. AFUDC Equity Incurred'!N24</f>
        <v>2409752</v>
      </c>
      <c r="H20" s="9">
        <v>0</v>
      </c>
      <c r="J20" s="9">
        <v>0</v>
      </c>
      <c r="L20" s="9">
        <v>0</v>
      </c>
      <c r="N20" s="9">
        <v>0</v>
      </c>
      <c r="P20" s="9">
        <v>0</v>
      </c>
      <c r="R20" s="9">
        <v>0</v>
      </c>
      <c r="T20" s="9">
        <v>0</v>
      </c>
      <c r="V20" s="9">
        <v>0</v>
      </c>
      <c r="X20" s="9">
        <v>0</v>
      </c>
      <c r="Z20" s="9">
        <v>0</v>
      </c>
      <c r="AB20" s="9">
        <v>0</v>
      </c>
      <c r="AD20" s="9">
        <f>ROUND(-F20*0.5*AD30,0)</f>
        <v>-28006</v>
      </c>
      <c r="AF20" s="9">
        <f>ROUND(-$F$20*AF30,0)</f>
        <v>-56615</v>
      </c>
      <c r="AH20" s="9">
        <f>ROUND(-$F$20*AH30,0)</f>
        <v>-56543</v>
      </c>
      <c r="AJ20" s="10">
        <f t="shared" si="0"/>
        <v>-56344</v>
      </c>
      <c r="AL20" s="10">
        <f t="shared" si="3"/>
        <v>-56393</v>
      </c>
      <c r="AN20" s="10">
        <f t="shared" si="4"/>
        <v>-51014</v>
      </c>
      <c r="AP20" s="10">
        <f t="shared" si="5"/>
        <v>-46026</v>
      </c>
      <c r="AR20" s="9">
        <f t="shared" si="1"/>
        <v>-350941</v>
      </c>
      <c r="AT20" s="9">
        <f t="shared" si="2"/>
        <v>3026594.0000000005</v>
      </c>
    </row>
    <row r="21" spans="2:46" x14ac:dyDescent="0.25">
      <c r="B21" s="8">
        <v>2017</v>
      </c>
      <c r="D21" s="9">
        <f>'2. AFUDC Equity Incurred'!L25</f>
        <v>3644918.3462399999</v>
      </c>
      <c r="F21" s="9">
        <f>'2. AFUDC Equity Incurred'!N25</f>
        <v>2307420</v>
      </c>
      <c r="H21" s="9">
        <v>0</v>
      </c>
      <c r="J21" s="9">
        <v>0</v>
      </c>
      <c r="L21" s="9">
        <v>0</v>
      </c>
      <c r="N21" s="9">
        <v>0</v>
      </c>
      <c r="P21" s="9">
        <v>0</v>
      </c>
      <c r="R21" s="9">
        <v>0</v>
      </c>
      <c r="T21" s="9">
        <v>0</v>
      </c>
      <c r="V21" s="9">
        <v>0</v>
      </c>
      <c r="X21" s="9">
        <v>0</v>
      </c>
      <c r="Z21" s="9">
        <v>0</v>
      </c>
      <c r="AB21" s="9">
        <v>0</v>
      </c>
      <c r="AD21" s="9">
        <v>0</v>
      </c>
      <c r="AF21" s="9">
        <f>-F21*0.5*AF30</f>
        <v>-27105.183957711033</v>
      </c>
      <c r="AH21" s="9">
        <f>-F21*AH30</f>
        <v>-54141.817998048129</v>
      </c>
      <c r="AJ21" s="10">
        <f t="shared" si="0"/>
        <v>-53951</v>
      </c>
      <c r="AL21" s="10">
        <f t="shared" si="3"/>
        <v>-53998</v>
      </c>
      <c r="AN21" s="10">
        <f t="shared" si="4"/>
        <v>-48848</v>
      </c>
      <c r="AP21" s="10">
        <f t="shared" si="5"/>
        <v>-44071</v>
      </c>
      <c r="AR21" s="9">
        <f t="shared" si="1"/>
        <v>-282115.00195575913</v>
      </c>
      <c r="AT21" s="9">
        <f t="shared" si="2"/>
        <v>3362803.3442842406</v>
      </c>
    </row>
    <row r="22" spans="2:46" x14ac:dyDescent="0.25">
      <c r="B22" s="8">
        <v>2018</v>
      </c>
      <c r="D22" s="9">
        <f>'2. AFUDC Equity Incurred'!L26</f>
        <v>3472630.3691363996</v>
      </c>
      <c r="F22" s="9">
        <f>'2. AFUDC Equity Incurred'!N26</f>
        <v>1565397</v>
      </c>
      <c r="H22" s="9">
        <v>0</v>
      </c>
      <c r="J22" s="9">
        <v>0</v>
      </c>
      <c r="L22" s="9">
        <v>0</v>
      </c>
      <c r="N22" s="9">
        <v>0</v>
      </c>
      <c r="P22" s="9">
        <v>0</v>
      </c>
      <c r="R22" s="9">
        <v>0</v>
      </c>
      <c r="T22" s="9">
        <v>0</v>
      </c>
      <c r="V22" s="9">
        <v>0</v>
      </c>
      <c r="X22" s="9">
        <v>0</v>
      </c>
      <c r="Z22" s="9">
        <v>0</v>
      </c>
      <c r="AB22" s="9">
        <v>0</v>
      </c>
      <c r="AD22" s="9">
        <v>0</v>
      </c>
      <c r="AF22" s="9">
        <v>0</v>
      </c>
      <c r="AH22" s="9">
        <f>-F22*AH30*0.5</f>
        <v>-18365.412336872036</v>
      </c>
      <c r="AJ22" s="10">
        <f t="shared" si="0"/>
        <v>-36602</v>
      </c>
      <c r="AL22" s="10">
        <f t="shared" si="3"/>
        <v>-36633</v>
      </c>
      <c r="AN22" s="10">
        <f t="shared" si="4"/>
        <v>-33139</v>
      </c>
      <c r="AP22" s="10">
        <f t="shared" si="5"/>
        <v>-29899</v>
      </c>
      <c r="AR22" s="9">
        <f t="shared" si="1"/>
        <v>-154638.41233687202</v>
      </c>
      <c r="AT22" s="9">
        <f t="shared" si="2"/>
        <v>3317991.9567995276</v>
      </c>
    </row>
    <row r="23" spans="2:46" x14ac:dyDescent="0.25">
      <c r="B23" s="8">
        <v>2019</v>
      </c>
      <c r="D23" s="9">
        <f>'2. AFUDC Equity Incurred'!L27</f>
        <v>4529742.462389214</v>
      </c>
      <c r="F23" s="9">
        <f>'2. AFUDC Equity Incurred'!N27</f>
        <v>3549260.7527181148</v>
      </c>
      <c r="H23" s="9">
        <v>0</v>
      </c>
      <c r="J23" s="9">
        <v>0</v>
      </c>
      <c r="L23" s="9">
        <v>0</v>
      </c>
      <c r="N23" s="9">
        <v>0</v>
      </c>
      <c r="P23" s="9">
        <v>0</v>
      </c>
      <c r="R23" s="9">
        <v>0</v>
      </c>
      <c r="T23" s="9">
        <v>0</v>
      </c>
      <c r="V23" s="9">
        <v>0</v>
      </c>
      <c r="X23" s="9">
        <v>0</v>
      </c>
      <c r="Z23" s="9">
        <v>0</v>
      </c>
      <c r="AB23" s="9">
        <v>0</v>
      </c>
      <c r="AD23" s="9">
        <v>0</v>
      </c>
      <c r="AF23" s="9">
        <v>0</v>
      </c>
      <c r="AH23" s="9">
        <f>-F23*AH31*0.5</f>
        <v>0</v>
      </c>
      <c r="AJ23" s="10">
        <f>ROUND(-F23*$AJ$30,0)*0.5</f>
        <v>-41493.5</v>
      </c>
      <c r="AL23" s="10">
        <f t="shared" si="3"/>
        <v>-83060</v>
      </c>
      <c r="AN23" s="10">
        <f t="shared" si="4"/>
        <v>-75138</v>
      </c>
      <c r="AP23" s="10">
        <f t="shared" si="5"/>
        <v>-67790</v>
      </c>
      <c r="AR23" s="9">
        <f t="shared" si="1"/>
        <v>-267481.5</v>
      </c>
      <c r="AT23" s="9">
        <f t="shared" si="2"/>
        <v>4262260.962389214</v>
      </c>
    </row>
    <row r="24" spans="2:46" x14ac:dyDescent="0.25">
      <c r="B24" s="8">
        <v>2020</v>
      </c>
      <c r="D24" s="9">
        <f>'2. AFUDC Equity Incurred'!L28</f>
        <v>5197299.5867396221</v>
      </c>
      <c r="F24" s="9">
        <f>'2. AFUDC Equity Incurred'!N28</f>
        <v>3429817.5218990929</v>
      </c>
      <c r="H24" s="9">
        <v>0</v>
      </c>
      <c r="J24" s="9">
        <v>0</v>
      </c>
      <c r="L24" s="9">
        <v>0</v>
      </c>
      <c r="N24" s="9">
        <v>0</v>
      </c>
      <c r="P24" s="9">
        <v>0</v>
      </c>
      <c r="R24" s="9">
        <v>0</v>
      </c>
      <c r="T24" s="9">
        <v>0</v>
      </c>
      <c r="V24" s="9">
        <v>0</v>
      </c>
      <c r="X24" s="9">
        <v>0</v>
      </c>
      <c r="Z24" s="9">
        <v>0</v>
      </c>
      <c r="AB24" s="9">
        <v>0</v>
      </c>
      <c r="AD24" s="9">
        <v>0</v>
      </c>
      <c r="AF24" s="9">
        <v>0</v>
      </c>
      <c r="AH24" s="9">
        <f>-F24*AH32*0.5</f>
        <v>0</v>
      </c>
      <c r="AJ24" s="10">
        <v>0</v>
      </c>
      <c r="AL24" s="10">
        <f>ROUND(-F24*$AL$30,0)*0.5</f>
        <v>-40132</v>
      </c>
      <c r="AN24" s="10">
        <f t="shared" si="4"/>
        <v>-72609</v>
      </c>
      <c r="AP24" s="10">
        <f t="shared" si="5"/>
        <v>-65509</v>
      </c>
      <c r="AR24" s="9">
        <f t="shared" si="1"/>
        <v>-178250</v>
      </c>
      <c r="AT24" s="9">
        <f t="shared" si="2"/>
        <v>5019049.5867396221</v>
      </c>
    </row>
    <row r="25" spans="2:46" x14ac:dyDescent="0.25">
      <c r="B25" s="8">
        <v>2021</v>
      </c>
      <c r="D25" s="9">
        <f>'2. AFUDC Equity Incurred'!L29</f>
        <v>7242460.304018124</v>
      </c>
      <c r="F25" s="9">
        <f>'2. AFUDC Equity Incurred'!N29</f>
        <v>3109068.8342862213</v>
      </c>
      <c r="H25" s="9">
        <v>0</v>
      </c>
      <c r="J25" s="9">
        <v>0</v>
      </c>
      <c r="L25" s="9">
        <v>0</v>
      </c>
      <c r="N25" s="9">
        <v>0</v>
      </c>
      <c r="P25" s="9">
        <v>0</v>
      </c>
      <c r="R25" s="9">
        <v>0</v>
      </c>
      <c r="T25" s="9">
        <v>0</v>
      </c>
      <c r="V25" s="9">
        <v>0</v>
      </c>
      <c r="X25" s="9">
        <v>0</v>
      </c>
      <c r="Z25" s="9">
        <v>0</v>
      </c>
      <c r="AB25" s="9">
        <v>0</v>
      </c>
      <c r="AD25" s="9">
        <v>0</v>
      </c>
      <c r="AF25" s="9">
        <v>0</v>
      </c>
      <c r="AH25" s="9">
        <f>-F25*AH33*0.5</f>
        <v>0</v>
      </c>
      <c r="AJ25" s="10">
        <v>0</v>
      </c>
      <c r="AL25" s="10">
        <v>0</v>
      </c>
      <c r="AN25" s="10">
        <f>ROUND(-F25*$AN$30,0)*0.5</f>
        <v>-32909.5</v>
      </c>
      <c r="AP25" s="10">
        <f t="shared" si="5"/>
        <v>-59382</v>
      </c>
      <c r="AR25" s="9">
        <f t="shared" si="1"/>
        <v>-92291.5</v>
      </c>
      <c r="AT25" s="9">
        <f t="shared" si="2"/>
        <v>7150168.804018124</v>
      </c>
    </row>
    <row r="26" spans="2:46" x14ac:dyDescent="0.25">
      <c r="B26" s="8">
        <v>2022</v>
      </c>
      <c r="D26" s="9">
        <f>'2. AFUDC Equity Incurred'!L30</f>
        <v>8455754.5153658893</v>
      </c>
      <c r="F26" s="9">
        <f>'2. AFUDC Equity Incurred'!N30</f>
        <v>2699209.9627247062</v>
      </c>
      <c r="H26" s="9"/>
      <c r="J26" s="9"/>
      <c r="L26" s="9"/>
      <c r="N26" s="9"/>
      <c r="P26" s="9"/>
      <c r="R26" s="9"/>
      <c r="T26" s="9"/>
      <c r="V26" s="9"/>
      <c r="X26" s="9"/>
      <c r="Z26" s="9"/>
      <c r="AB26" s="9"/>
      <c r="AD26" s="9"/>
      <c r="AF26" s="9"/>
      <c r="AH26" s="9"/>
      <c r="AJ26" s="10"/>
      <c r="AL26" s="10"/>
      <c r="AN26" s="10"/>
      <c r="AP26" s="10">
        <f>ROUND(-$F26*$AP$30,0)*0.5</f>
        <v>-25777</v>
      </c>
      <c r="AR26" s="9">
        <f t="shared" ref="AR26" si="6">SUM(H26:AQ26)</f>
        <v>-25777</v>
      </c>
      <c r="AT26" s="9">
        <f t="shared" ref="AT26" si="7">D26+AR26</f>
        <v>8429977.5153658893</v>
      </c>
    </row>
    <row r="27" spans="2:46" x14ac:dyDescent="0.25">
      <c r="D27" s="11"/>
      <c r="F27" s="12"/>
      <c r="H27" s="11"/>
      <c r="J27" s="11"/>
      <c r="L27" s="11"/>
      <c r="N27" s="11"/>
      <c r="P27" s="11"/>
      <c r="R27" s="11"/>
      <c r="T27" s="11"/>
      <c r="V27" s="11"/>
      <c r="X27" s="11"/>
      <c r="Z27" s="11"/>
      <c r="AB27" s="11"/>
      <c r="AD27" s="11"/>
      <c r="AF27" s="11"/>
      <c r="AH27" s="11"/>
      <c r="AJ27" s="11"/>
      <c r="AL27" s="11"/>
      <c r="AN27" s="11"/>
      <c r="AP27" s="11"/>
      <c r="AR27" s="12"/>
      <c r="AT27" s="12"/>
    </row>
    <row r="28" spans="2:46" x14ac:dyDescent="0.25">
      <c r="B28" s="2" t="s">
        <v>25</v>
      </c>
      <c r="D28" s="9">
        <f>SUM(D7:D27)</f>
        <v>51243878.160463229</v>
      </c>
      <c r="F28" s="9">
        <f>SUM(F7:F27)</f>
        <v>38605978.071628138</v>
      </c>
      <c r="H28" s="9">
        <f>SUM(H7:H27)</f>
        <v>-25397</v>
      </c>
      <c r="J28" s="9">
        <f>SUM(J7:J27)</f>
        <v>-27966</v>
      </c>
      <c r="L28" s="9">
        <f>SUM(L7:L27)</f>
        <v>-30323</v>
      </c>
      <c r="N28" s="9">
        <f>SUM(N7:N27)</f>
        <v>-31855</v>
      </c>
      <c r="P28" s="9">
        <f>SUM(P7:P27)</f>
        <v>-44445</v>
      </c>
      <c r="R28" s="9">
        <f>SUM(R7:R27)</f>
        <v>-60865</v>
      </c>
      <c r="T28" s="9">
        <f>SUM(T7:T27)</f>
        <v>-107664</v>
      </c>
      <c r="V28" s="9">
        <f>SUM(V7:V27)</f>
        <v>-217192</v>
      </c>
      <c r="X28" s="9">
        <f>SUM(X7:X27)</f>
        <v>-310598</v>
      </c>
      <c r="Z28" s="9">
        <f>SUM(Z7:Z27)</f>
        <v>-357735</v>
      </c>
      <c r="AB28" s="9">
        <f>SUM(AB7:AB27)</f>
        <v>-419626</v>
      </c>
      <c r="AD28" s="9">
        <f>SUM(AD7:AD27)</f>
        <v>-482106</v>
      </c>
      <c r="AF28" s="9">
        <f>SUM(AF7:AF27)</f>
        <v>-542699.18395771098</v>
      </c>
      <c r="AH28" s="9">
        <f>SUM(AH7:AH27)</f>
        <v>-587450.23033492023</v>
      </c>
      <c r="AJ28" s="9">
        <f>SUM(AJ7:AJ27)</f>
        <v>-645175.5</v>
      </c>
      <c r="AL28" s="9">
        <f>SUM(AL7:AL27)</f>
        <v>-727397</v>
      </c>
      <c r="AN28" s="9">
        <f>SUM(AN7:AN27)</f>
        <v>-727235.5</v>
      </c>
      <c r="AP28" s="9">
        <f>SUM(AP7:AP27)</f>
        <v>-711588</v>
      </c>
      <c r="AR28" s="9">
        <f>SUM(AR7:AR27)</f>
        <v>-6057317.4142926307</v>
      </c>
      <c r="AT28" s="9">
        <f>SUM(AT7:AT27)</f>
        <v>45186560.746170603</v>
      </c>
    </row>
    <row r="29" spans="2:46" x14ac:dyDescent="0.25">
      <c r="AR29" s="13"/>
      <c r="AT29" s="13"/>
    </row>
    <row r="30" spans="2:46" x14ac:dyDescent="0.25">
      <c r="B30" s="2" t="s">
        <v>26</v>
      </c>
      <c r="H30" s="14">
        <f>'3. Depreciation Rates'!J658</f>
        <v>2.2879229533608544E-2</v>
      </c>
      <c r="J30" s="14">
        <f>'3. Depreciation Rates'!J619</f>
        <v>2.2928928922232486E-2</v>
      </c>
      <c r="L30" s="14">
        <f>'3. Depreciation Rates'!J580</f>
        <v>2.2810659564896515E-2</v>
      </c>
      <c r="N30" s="14">
        <f>'3. Depreciation Rates'!J541</f>
        <v>2.2815842358192392E-2</v>
      </c>
      <c r="P30" s="14">
        <f>'3. Depreciation Rates'!J502</f>
        <v>2.3101093844753385E-2</v>
      </c>
      <c r="R30" s="14">
        <f>'3. Depreciation Rates'!J463</f>
        <v>2.3223350693434581E-2</v>
      </c>
      <c r="T30" s="14">
        <f>'3. Depreciation Rates'!J424</f>
        <v>2.3582940356776803E-2</v>
      </c>
      <c r="V30" s="14">
        <f>'3. Depreciation Rates'!J385</f>
        <v>2.3247592033967236E-2</v>
      </c>
      <c r="X30" s="14">
        <f>'3. Depreciation Rates'!J346</f>
        <v>2.3335140731341041E-2</v>
      </c>
      <c r="Z30" s="14">
        <f>'3. Depreciation Rates'!J307</f>
        <v>2.3128404334859496E-2</v>
      </c>
      <c r="AB30" s="14">
        <f>'3. Depreciation Rates'!J268</f>
        <v>2.314430584330273E-2</v>
      </c>
      <c r="AD30" s="14">
        <f>'3. Depreciation Rates'!J229</f>
        <v>2.3244109615774576E-2</v>
      </c>
      <c r="AF30" s="14">
        <f>'3. Depreciation Rates'!J190</f>
        <v>2.3493931713958475E-2</v>
      </c>
      <c r="AH30" s="14">
        <f>'3. Depreciation Rates'!J151</f>
        <v>2.3464223244163668E-2</v>
      </c>
      <c r="AJ30" s="14">
        <f>'3. Depreciation Rates'!J112</f>
        <v>2.3381621541753887E-2</v>
      </c>
      <c r="AL30" s="14">
        <f>'3. Depreciation Rates'!J73</f>
        <v>2.340194355884408E-2</v>
      </c>
      <c r="AN30" s="14">
        <f>'3. Depreciation Rates'!J34</f>
        <v>2.1169965753328916E-2</v>
      </c>
      <c r="AP30" s="14">
        <f>'3. Depreciation Rates'!J19</f>
        <v>1.909973845867461E-2</v>
      </c>
      <c r="AR30" s="13"/>
      <c r="AT30" s="9"/>
    </row>
    <row r="32" spans="2:46" x14ac:dyDescent="0.25">
      <c r="D32" s="15"/>
      <c r="AL32" s="9"/>
      <c r="AM32" s="9"/>
      <c r="AN32" s="9"/>
      <c r="AO32" s="9"/>
      <c r="AP32" s="9"/>
    </row>
    <row r="34" spans="40:42" x14ac:dyDescent="0.25">
      <c r="AN34" s="10"/>
      <c r="AP34" s="10"/>
    </row>
    <row r="36" spans="40:42" x14ac:dyDescent="0.25">
      <c r="AN36" s="15"/>
      <c r="AP36" s="15"/>
    </row>
  </sheetData>
  <pageMargins left="0.7" right="0.7" top="0.75" bottom="0.75" header="0.3" footer="0.3"/>
  <pageSetup scale="43" orientation="landscape" r:id="rId1"/>
  <headerFooter>
    <oddFooter>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7C62-8490-4FFB-AD2E-46CDF9C5B3D5}">
  <sheetPr>
    <pageSetUpPr fitToPage="1"/>
  </sheetPr>
  <dimension ref="A1:N47"/>
  <sheetViews>
    <sheetView zoomScaleNormal="100" zoomScaleSheetLayoutView="100" workbookViewId="0">
      <selection activeCell="R30" sqref="R30"/>
    </sheetView>
  </sheetViews>
  <sheetFormatPr defaultColWidth="9.1796875" defaultRowHeight="12.5" x14ac:dyDescent="0.25"/>
  <cols>
    <col min="1" max="1" width="3.81640625" style="17" customWidth="1"/>
    <col min="2" max="2" width="10.7265625" style="17" customWidth="1"/>
    <col min="3" max="3" width="2.54296875" style="17" customWidth="1"/>
    <col min="4" max="4" width="18" style="17" bestFit="1" customWidth="1"/>
    <col min="5" max="5" width="2.54296875" style="17" customWidth="1"/>
    <col min="6" max="6" width="13.7265625" style="17" customWidth="1"/>
    <col min="7" max="7" width="2.54296875" style="17" customWidth="1"/>
    <col min="8" max="8" width="14.81640625" style="17" customWidth="1"/>
    <col min="9" max="9" width="2.7265625" style="17" customWidth="1"/>
    <col min="10" max="10" width="13.7265625" style="17" customWidth="1"/>
    <col min="11" max="11" width="2.54296875" style="17" customWidth="1"/>
    <col min="12" max="12" width="18.453125" style="17" customWidth="1"/>
    <col min="13" max="13" width="2.54296875" style="17" customWidth="1"/>
    <col min="14" max="14" width="16.81640625" style="17" customWidth="1"/>
    <col min="15" max="15" width="9.1796875" style="17"/>
    <col min="16" max="16" width="10.81640625" style="17" bestFit="1" customWidth="1"/>
    <col min="17" max="16384" width="9.1796875" style="17"/>
  </cols>
  <sheetData>
    <row r="1" spans="1:14" ht="13" x14ac:dyDescent="0.3">
      <c r="A1" s="16" t="s">
        <v>0</v>
      </c>
      <c r="H1" s="18"/>
      <c r="L1" s="18"/>
      <c r="N1" s="18"/>
    </row>
    <row r="2" spans="1:14" ht="13" x14ac:dyDescent="0.3">
      <c r="A2" s="16" t="s">
        <v>27</v>
      </c>
      <c r="H2" s="18"/>
      <c r="L2" s="18"/>
      <c r="N2" s="18"/>
    </row>
    <row r="3" spans="1:14" ht="13" x14ac:dyDescent="0.3">
      <c r="A3" s="16" t="str">
        <f>'1. AFUDC Equity Depreciation'!A3</f>
        <v>For the Year Ended: December 31, 2022</v>
      </c>
    </row>
    <row r="4" spans="1:14" ht="13" x14ac:dyDescent="0.3">
      <c r="A4" s="18"/>
    </row>
    <row r="5" spans="1:14" ht="13" x14ac:dyDescent="0.3">
      <c r="A5" s="18"/>
    </row>
    <row r="7" spans="1:14" ht="27" x14ac:dyDescent="0.25">
      <c r="B7" s="19" t="s">
        <v>2</v>
      </c>
      <c r="C7" s="20"/>
      <c r="D7" s="21" t="s">
        <v>28</v>
      </c>
      <c r="E7" s="20"/>
      <c r="F7" s="19" t="s">
        <v>29</v>
      </c>
      <c r="G7" s="20"/>
      <c r="H7" s="21" t="s">
        <v>30</v>
      </c>
      <c r="I7" s="20"/>
      <c r="J7" s="21" t="s">
        <v>31</v>
      </c>
      <c r="K7" s="20"/>
      <c r="L7" s="21" t="s">
        <v>32</v>
      </c>
      <c r="M7" s="20"/>
      <c r="N7" s="21" t="s">
        <v>33</v>
      </c>
    </row>
    <row r="8" spans="1:14" ht="4.5" customHeight="1" x14ac:dyDescent="0.25"/>
    <row r="9" spans="1:14" x14ac:dyDescent="0.25">
      <c r="B9" s="17" t="s">
        <v>24</v>
      </c>
      <c r="D9" s="22">
        <v>1110056</v>
      </c>
      <c r="E9" s="22"/>
      <c r="F9" s="22">
        <v>0</v>
      </c>
      <c r="G9" s="22"/>
      <c r="H9" s="23">
        <f t="shared" ref="H9:H26" si="0">SUM(D9:G9)</f>
        <v>1110056</v>
      </c>
      <c r="J9" s="24">
        <v>1</v>
      </c>
      <c r="L9" s="25">
        <f>H9*J9</f>
        <v>1110056</v>
      </c>
      <c r="N9" s="25">
        <v>1110056</v>
      </c>
    </row>
    <row r="10" spans="1:14" ht="15" customHeight="1" x14ac:dyDescent="0.25">
      <c r="B10" s="20">
        <v>2005</v>
      </c>
      <c r="C10" s="20"/>
      <c r="D10" s="23">
        <v>2650039.4700000002</v>
      </c>
      <c r="E10" s="20"/>
      <c r="F10" s="23">
        <v>-1105236</v>
      </c>
      <c r="G10" s="20"/>
      <c r="H10" s="23">
        <f t="shared" si="0"/>
        <v>1544803.4700000002</v>
      </c>
      <c r="J10" s="26">
        <v>1.5994000000000001E-2</v>
      </c>
      <c r="K10" s="20"/>
      <c r="L10" s="25">
        <f t="shared" ref="L10:L30" si="1">H10*J10</f>
        <v>24707.586699180007</v>
      </c>
      <c r="M10" s="20"/>
      <c r="N10" s="25">
        <v>0</v>
      </c>
    </row>
    <row r="11" spans="1:14" ht="15" customHeight="1" x14ac:dyDescent="0.25">
      <c r="B11" s="20">
        <f>B10+1</f>
        <v>2006</v>
      </c>
      <c r="C11" s="20"/>
      <c r="D11" s="23">
        <v>2567269.27</v>
      </c>
      <c r="E11" s="20"/>
      <c r="F11" s="23">
        <v>-1105236</v>
      </c>
      <c r="G11" s="20"/>
      <c r="H11" s="23">
        <f t="shared" si="0"/>
        <v>1462033.27</v>
      </c>
      <c r="J11" s="26">
        <v>4.5769999999999998E-2</v>
      </c>
      <c r="K11" s="20"/>
      <c r="L11" s="25">
        <f t="shared" si="1"/>
        <v>66917.2627679</v>
      </c>
      <c r="M11" s="20"/>
      <c r="N11" s="25">
        <v>219305</v>
      </c>
    </row>
    <row r="12" spans="1:14" ht="15" customHeight="1" x14ac:dyDescent="0.25">
      <c r="B12" s="20">
        <f t="shared" ref="B12:B30" si="2">B11+1</f>
        <v>2007</v>
      </c>
      <c r="C12" s="20"/>
      <c r="D12" s="23">
        <v>3287877.97</v>
      </c>
      <c r="E12" s="20"/>
      <c r="F12" s="23">
        <v>0</v>
      </c>
      <c r="G12" s="20"/>
      <c r="H12" s="23">
        <f t="shared" si="0"/>
        <v>3287877.97</v>
      </c>
      <c r="J12" s="26">
        <v>0.37642599999999998</v>
      </c>
      <c r="K12" s="20"/>
      <c r="L12" s="25">
        <f t="shared" si="1"/>
        <v>1237642.7527352201</v>
      </c>
      <c r="M12" s="20"/>
      <c r="N12" s="25">
        <v>0</v>
      </c>
    </row>
    <row r="13" spans="1:14" ht="15" customHeight="1" x14ac:dyDescent="0.25">
      <c r="B13" s="20">
        <f t="shared" si="2"/>
        <v>2008</v>
      </c>
      <c r="C13" s="20"/>
      <c r="D13" s="23">
        <v>2502456.15</v>
      </c>
      <c r="E13" s="20"/>
      <c r="F13" s="23">
        <v>0</v>
      </c>
      <c r="G13" s="20"/>
      <c r="H13" s="23">
        <f t="shared" si="0"/>
        <v>2502456.15</v>
      </c>
      <c r="J13" s="26">
        <v>4.1325000000000001E-2</v>
      </c>
      <c r="K13" s="20"/>
      <c r="L13" s="25">
        <f t="shared" si="1"/>
        <v>103414.00039874999</v>
      </c>
      <c r="M13" s="20"/>
      <c r="N13" s="25">
        <v>133563</v>
      </c>
    </row>
    <row r="14" spans="1:14" ht="15" customHeight="1" x14ac:dyDescent="0.25">
      <c r="B14" s="20">
        <f t="shared" si="2"/>
        <v>2009</v>
      </c>
      <c r="C14" s="20"/>
      <c r="D14" s="23">
        <v>2736644.64</v>
      </c>
      <c r="E14" s="20"/>
      <c r="F14" s="23">
        <v>0</v>
      </c>
      <c r="G14" s="20"/>
      <c r="H14" s="23">
        <f t="shared" si="0"/>
        <v>2736644.64</v>
      </c>
      <c r="J14" s="26">
        <v>0.230349</v>
      </c>
      <c r="K14" s="20"/>
      <c r="L14" s="25">
        <f t="shared" si="1"/>
        <v>630383.35617936007</v>
      </c>
      <c r="M14" s="20"/>
      <c r="N14" s="25">
        <v>922064</v>
      </c>
    </row>
    <row r="15" spans="1:14" ht="15" customHeight="1" x14ac:dyDescent="0.25">
      <c r="B15" s="20" t="s">
        <v>34</v>
      </c>
      <c r="C15" s="20"/>
      <c r="D15" s="23">
        <v>0</v>
      </c>
      <c r="E15" s="20"/>
      <c r="F15" s="23">
        <v>-7225855</v>
      </c>
      <c r="G15" s="20"/>
      <c r="H15" s="23">
        <f t="shared" si="0"/>
        <v>-7225855</v>
      </c>
      <c r="J15" s="26">
        <v>0.148226</v>
      </c>
      <c r="K15" s="20"/>
      <c r="L15" s="25">
        <f t="shared" si="1"/>
        <v>-1071059.58323</v>
      </c>
      <c r="M15" s="20"/>
      <c r="N15" s="25">
        <v>0</v>
      </c>
    </row>
    <row r="16" spans="1:14" ht="15" customHeight="1" x14ac:dyDescent="0.25">
      <c r="B16" s="20">
        <f>B14+1</f>
        <v>2010</v>
      </c>
      <c r="C16" s="20"/>
      <c r="D16" s="23">
        <v>6299528.5099999998</v>
      </c>
      <c r="E16" s="20"/>
      <c r="F16" s="23">
        <v>0</v>
      </c>
      <c r="G16" s="20"/>
      <c r="H16" s="23">
        <f t="shared" si="0"/>
        <v>6299528.5099999998</v>
      </c>
      <c r="J16" s="26">
        <v>0.14684700000000001</v>
      </c>
      <c r="K16" s="20"/>
      <c r="L16" s="25">
        <f t="shared" si="1"/>
        <v>925066.86310796998</v>
      </c>
      <c r="M16" s="20"/>
      <c r="N16" s="25">
        <v>471804</v>
      </c>
    </row>
    <row r="17" spans="2:14" ht="15" customHeight="1" x14ac:dyDescent="0.25">
      <c r="B17" s="20">
        <f t="shared" si="2"/>
        <v>2011</v>
      </c>
      <c r="C17" s="20"/>
      <c r="D17" s="23">
        <v>11910605.119999999</v>
      </c>
      <c r="E17" s="20"/>
      <c r="F17" s="23">
        <v>796548</v>
      </c>
      <c r="G17" s="20"/>
      <c r="H17" s="23">
        <f t="shared" si="0"/>
        <v>12707153.119999999</v>
      </c>
      <c r="J17" s="26">
        <v>0.34182200000000001</v>
      </c>
      <c r="K17" s="20"/>
      <c r="L17" s="25">
        <f t="shared" si="1"/>
        <v>4343584.49378464</v>
      </c>
      <c r="M17" s="20"/>
      <c r="N17" s="25">
        <v>3417022</v>
      </c>
    </row>
    <row r="18" spans="2:14" ht="15" customHeight="1" x14ac:dyDescent="0.25">
      <c r="B18" s="20" t="s">
        <v>35</v>
      </c>
      <c r="C18" s="20"/>
      <c r="D18" s="23">
        <v>0</v>
      </c>
      <c r="E18" s="20"/>
      <c r="F18" s="23">
        <v>-812408</v>
      </c>
      <c r="G18" s="20"/>
      <c r="H18" s="23">
        <f t="shared" si="0"/>
        <v>-812408</v>
      </c>
      <c r="J18" s="26">
        <v>0.16156499999999999</v>
      </c>
      <c r="K18" s="20"/>
      <c r="L18" s="25">
        <f t="shared" si="1"/>
        <v>-131256.69851999998</v>
      </c>
      <c r="M18" s="20"/>
      <c r="N18" s="25">
        <v>0</v>
      </c>
    </row>
    <row r="19" spans="2:14" ht="15" customHeight="1" x14ac:dyDescent="0.25">
      <c r="B19" s="20">
        <f>B17+1</f>
        <v>2012</v>
      </c>
      <c r="C19" s="20"/>
      <c r="D19" s="23">
        <v>8393109.6400000006</v>
      </c>
      <c r="E19" s="20"/>
      <c r="F19" s="23">
        <v>0</v>
      </c>
      <c r="G19" s="20"/>
      <c r="H19" s="23">
        <f t="shared" si="0"/>
        <v>8393109.6400000006</v>
      </c>
      <c r="J19" s="26">
        <v>0.32148900000000002</v>
      </c>
      <c r="K19" s="20"/>
      <c r="L19" s="25">
        <f t="shared" si="1"/>
        <v>2698292.4250539602</v>
      </c>
      <c r="M19" s="20"/>
      <c r="N19" s="25">
        <v>6137517</v>
      </c>
    </row>
    <row r="20" spans="2:14" ht="15" customHeight="1" x14ac:dyDescent="0.25">
      <c r="B20" s="20">
        <f t="shared" si="2"/>
        <v>2013</v>
      </c>
      <c r="C20" s="20"/>
      <c r="D20" s="23">
        <v>8614555.8499999996</v>
      </c>
      <c r="E20" s="20"/>
      <c r="F20" s="23">
        <v>0</v>
      </c>
      <c r="G20" s="20"/>
      <c r="H20" s="23">
        <f t="shared" si="0"/>
        <v>8614555.8499999996</v>
      </c>
      <c r="J20" s="26">
        <v>0.140291</v>
      </c>
      <c r="K20" s="20"/>
      <c r="L20" s="25">
        <f t="shared" si="1"/>
        <v>1208544.6547523499</v>
      </c>
      <c r="M20" s="20"/>
      <c r="N20" s="25">
        <v>1797925</v>
      </c>
    </row>
    <row r="21" spans="2:14" ht="15" customHeight="1" x14ac:dyDescent="0.25">
      <c r="B21" s="20">
        <f t="shared" si="2"/>
        <v>2014</v>
      </c>
      <c r="C21" s="20"/>
      <c r="D21" s="23">
        <v>10115227.73</v>
      </c>
      <c r="E21" s="20"/>
      <c r="F21" s="23">
        <v>0</v>
      </c>
      <c r="G21" s="20"/>
      <c r="H21" s="23">
        <f t="shared" si="0"/>
        <v>10115227.73</v>
      </c>
      <c r="J21" s="26">
        <v>0.17871500000000001</v>
      </c>
      <c r="K21" s="20"/>
      <c r="L21" s="25">
        <f t="shared" si="1"/>
        <v>1807742.9237669501</v>
      </c>
      <c r="M21" s="20"/>
      <c r="N21" s="25">
        <v>2516205</v>
      </c>
    </row>
    <row r="22" spans="2:14" ht="15" customHeight="1" x14ac:dyDescent="0.25">
      <c r="B22" s="20" t="s">
        <v>36</v>
      </c>
      <c r="C22" s="20"/>
      <c r="D22" s="23">
        <v>0</v>
      </c>
      <c r="E22" s="20"/>
      <c r="F22" s="23">
        <v>1279831</v>
      </c>
      <c r="G22" s="20"/>
      <c r="H22" s="23">
        <f t="shared" si="0"/>
        <v>1279831</v>
      </c>
      <c r="J22" s="26">
        <v>0.140291</v>
      </c>
      <c r="K22" s="20"/>
      <c r="L22" s="25">
        <f t="shared" si="1"/>
        <v>179548.77082100001</v>
      </c>
      <c r="M22" s="20"/>
      <c r="N22" s="25">
        <v>0</v>
      </c>
    </row>
    <row r="23" spans="2:14" ht="15" customHeight="1" x14ac:dyDescent="0.25">
      <c r="B23" s="20">
        <f>B21+1</f>
        <v>2015</v>
      </c>
      <c r="C23" s="20"/>
      <c r="D23" s="23">
        <v>12253883.380000001</v>
      </c>
      <c r="E23" s="20"/>
      <c r="F23" s="23">
        <v>0</v>
      </c>
      <c r="G23" s="20"/>
      <c r="H23" s="23">
        <f t="shared" si="0"/>
        <v>12253883.380000001</v>
      </c>
      <c r="J23" s="26">
        <v>0.17871500000000001</v>
      </c>
      <c r="K23" s="20"/>
      <c r="L23" s="25">
        <f t="shared" si="1"/>
        <v>2189952.7682567001</v>
      </c>
      <c r="M23" s="20"/>
      <c r="N23" s="25">
        <v>2810591</v>
      </c>
    </row>
    <row r="24" spans="2:14" ht="15" customHeight="1" x14ac:dyDescent="0.25">
      <c r="B24" s="20">
        <f t="shared" si="2"/>
        <v>2016</v>
      </c>
      <c r="C24" s="20"/>
      <c r="D24" s="23">
        <v>18899001.203032762</v>
      </c>
      <c r="E24" s="20"/>
      <c r="F24" s="23">
        <v>0</v>
      </c>
      <c r="G24" s="20"/>
      <c r="H24" s="23">
        <f t="shared" si="0"/>
        <v>18899001.203032762</v>
      </c>
      <c r="J24" s="26">
        <v>0.17871500000000001</v>
      </c>
      <c r="K24" s="20"/>
      <c r="L24" s="25">
        <f t="shared" si="1"/>
        <v>3377535.0000000005</v>
      </c>
      <c r="M24" s="20"/>
      <c r="N24" s="25">
        <v>2409752</v>
      </c>
    </row>
    <row r="25" spans="2:14" ht="15" customHeight="1" x14ac:dyDescent="0.25">
      <c r="B25" s="20">
        <f t="shared" si="2"/>
        <v>2017</v>
      </c>
      <c r="C25" s="20"/>
      <c r="D25" s="23">
        <v>21044563.199999999</v>
      </c>
      <c r="E25" s="20"/>
      <c r="F25" s="23">
        <v>0</v>
      </c>
      <c r="G25" s="20"/>
      <c r="H25" s="23">
        <f t="shared" si="0"/>
        <v>21044563.199999999</v>
      </c>
      <c r="J25" s="26">
        <v>0.17319999999999999</v>
      </c>
      <c r="K25" s="20"/>
      <c r="L25" s="25">
        <f t="shared" si="1"/>
        <v>3644918.3462399999</v>
      </c>
      <c r="M25" s="20"/>
      <c r="N25" s="25">
        <v>2307420</v>
      </c>
    </row>
    <row r="26" spans="2:14" ht="15" customHeight="1" x14ac:dyDescent="0.25">
      <c r="B26" s="20">
        <f t="shared" si="2"/>
        <v>2018</v>
      </c>
      <c r="C26" s="20"/>
      <c r="D26" s="23">
        <v>22317172</v>
      </c>
      <c r="E26" s="20"/>
      <c r="F26" s="23">
        <v>-3335448.6000000006</v>
      </c>
      <c r="G26" s="20"/>
      <c r="H26" s="23">
        <f t="shared" si="0"/>
        <v>18981723.399999999</v>
      </c>
      <c r="J26" s="26">
        <v>0.182946</v>
      </c>
      <c r="K26" s="20"/>
      <c r="L26" s="25">
        <f t="shared" si="1"/>
        <v>3472630.3691363996</v>
      </c>
      <c r="M26" s="20"/>
      <c r="N26" s="25">
        <v>1565397</v>
      </c>
    </row>
    <row r="27" spans="2:14" ht="15" customHeight="1" x14ac:dyDescent="0.25">
      <c r="B27" s="20">
        <f t="shared" si="2"/>
        <v>2019</v>
      </c>
      <c r="C27" s="20"/>
      <c r="D27" s="23">
        <v>25023799</v>
      </c>
      <c r="E27" s="20"/>
      <c r="F27" s="23">
        <v>0</v>
      </c>
      <c r="G27" s="20"/>
      <c r="H27" s="23">
        <f>SUM(D27:G27)</f>
        <v>25023799</v>
      </c>
      <c r="J27" s="26">
        <v>0.18101737719317576</v>
      </c>
      <c r="K27" s="20"/>
      <c r="L27" s="25">
        <f t="shared" si="1"/>
        <v>4529742.462389214</v>
      </c>
      <c r="M27" s="20"/>
      <c r="N27" s="25">
        <v>3549260.7527181148</v>
      </c>
    </row>
    <row r="28" spans="2:14" ht="15" customHeight="1" x14ac:dyDescent="0.25">
      <c r="B28" s="20">
        <f t="shared" si="2"/>
        <v>2020</v>
      </c>
      <c r="C28" s="20"/>
      <c r="D28" s="23">
        <v>28149528.159999996</v>
      </c>
      <c r="E28" s="20"/>
      <c r="F28" s="23">
        <v>0</v>
      </c>
      <c r="G28" s="20"/>
      <c r="H28" s="23">
        <f>SUM(D28:G28)</f>
        <v>28149528.159999996</v>
      </c>
      <c r="J28" s="26">
        <v>0.18463185447367098</v>
      </c>
      <c r="K28" s="20"/>
      <c r="L28" s="25">
        <f t="shared" si="1"/>
        <v>5197299.5867396221</v>
      </c>
      <c r="M28" s="20"/>
      <c r="N28" s="25">
        <v>3429817.5218990929</v>
      </c>
    </row>
    <row r="29" spans="2:14" ht="15" customHeight="1" x14ac:dyDescent="0.25">
      <c r="B29" s="20">
        <f t="shared" si="2"/>
        <v>2021</v>
      </c>
      <c r="C29" s="20"/>
      <c r="D29" s="23">
        <v>40191413.620000005</v>
      </c>
      <c r="E29" s="20"/>
      <c r="F29" s="23">
        <v>0</v>
      </c>
      <c r="G29" s="20"/>
      <c r="H29" s="23">
        <f>SUM(D29:G29)</f>
        <v>40191413.620000005</v>
      </c>
      <c r="J29" s="26">
        <v>0.18019919310362698</v>
      </c>
      <c r="K29" s="20"/>
      <c r="L29" s="25">
        <f t="shared" si="1"/>
        <v>7242460.304018124</v>
      </c>
      <c r="M29" s="20"/>
      <c r="N29" s="25">
        <v>3109068.8342862213</v>
      </c>
    </row>
    <row r="30" spans="2:14" ht="15" customHeight="1" x14ac:dyDescent="0.25">
      <c r="B30" s="20">
        <f t="shared" si="2"/>
        <v>2022</v>
      </c>
      <c r="C30" s="20"/>
      <c r="D30" s="23">
        <v>47625374.779999986</v>
      </c>
      <c r="E30" s="20"/>
      <c r="F30" s="23"/>
      <c r="G30" s="20"/>
      <c r="H30" s="23">
        <f>SUM(D30:G30)</f>
        <v>47625374.779999986</v>
      </c>
      <c r="J30" s="26">
        <v>0.17754725405156993</v>
      </c>
      <c r="K30" s="20"/>
      <c r="L30" s="25">
        <f t="shared" si="1"/>
        <v>8455754.5153658893</v>
      </c>
      <c r="M30" s="20"/>
      <c r="N30" s="25">
        <v>2699209.9627247062</v>
      </c>
    </row>
    <row r="31" spans="2:14" ht="5.15" customHeight="1" x14ac:dyDescent="0.25">
      <c r="B31" s="20"/>
      <c r="C31" s="20"/>
      <c r="E31" s="20"/>
      <c r="G31" s="20"/>
      <c r="K31" s="20"/>
      <c r="M31" s="20"/>
    </row>
    <row r="32" spans="2:14" ht="15" customHeight="1" x14ac:dyDescent="0.25">
      <c r="B32" s="20" t="s">
        <v>37</v>
      </c>
      <c r="C32" s="20"/>
      <c r="D32" s="27">
        <f>SUM(D8:D31)</f>
        <v>275692105.69303274</v>
      </c>
      <c r="E32" s="28"/>
      <c r="F32" s="27">
        <f>SUM(F8:F31)</f>
        <v>-11507804.600000001</v>
      </c>
      <c r="G32" s="28"/>
      <c r="H32" s="27">
        <f>SUM(H8:H31)</f>
        <v>264184301.09303278</v>
      </c>
      <c r="I32" s="22"/>
      <c r="J32" s="22"/>
      <c r="K32" s="28"/>
      <c r="L32" s="27">
        <f>SUM(L8:L31)</f>
        <v>51243878.160463229</v>
      </c>
      <c r="M32" s="28"/>
      <c r="N32" s="27">
        <f>SUM(N8:N31)</f>
        <v>38605978.071628138</v>
      </c>
    </row>
    <row r="33" spans="1:14" x14ac:dyDescent="0.25">
      <c r="B33" s="20"/>
      <c r="C33" s="20"/>
      <c r="E33" s="20"/>
      <c r="G33" s="20"/>
      <c r="K33" s="20"/>
      <c r="M33" s="20"/>
      <c r="N33" s="29"/>
    </row>
    <row r="34" spans="1:14" x14ac:dyDescent="0.25">
      <c r="B34" s="20"/>
      <c r="C34" s="20"/>
      <c r="D34" s="30"/>
      <c r="E34" s="20"/>
      <c r="G34" s="20"/>
      <c r="H34" s="30"/>
      <c r="K34" s="20"/>
      <c r="L34" s="25"/>
      <c r="M34" s="20"/>
    </row>
    <row r="35" spans="1:14" ht="13" thickBot="1" x14ac:dyDescent="0.3">
      <c r="B35" s="31" t="s">
        <v>38</v>
      </c>
      <c r="C35" s="31"/>
      <c r="D35" s="31"/>
      <c r="E35" s="31"/>
      <c r="F35" s="31"/>
      <c r="G35" s="31"/>
      <c r="H35" s="31"/>
      <c r="L35" s="32"/>
    </row>
    <row r="36" spans="1:14" ht="4.5" customHeight="1" x14ac:dyDescent="0.25"/>
    <row r="37" spans="1:14" ht="15" x14ac:dyDescent="0.3">
      <c r="A37" s="33"/>
      <c r="B37" s="17" t="s">
        <v>39</v>
      </c>
    </row>
    <row r="38" spans="1:14" ht="5.15" customHeight="1" x14ac:dyDescent="0.25"/>
    <row r="39" spans="1:14" ht="14.5" x14ac:dyDescent="0.25">
      <c r="B39" s="17" t="s">
        <v>40</v>
      </c>
      <c r="L39" s="32"/>
      <c r="N39" s="32"/>
    </row>
    <row r="40" spans="1:14" ht="5.15" customHeight="1" x14ac:dyDescent="0.25"/>
    <row r="41" spans="1:14" ht="14.5" x14ac:dyDescent="0.25">
      <c r="B41" s="17" t="s">
        <v>41</v>
      </c>
    </row>
    <row r="42" spans="1:14" ht="5.15" customHeight="1" x14ac:dyDescent="0.25"/>
    <row r="43" spans="1:14" ht="14.5" x14ac:dyDescent="0.25">
      <c r="B43" s="17" t="s">
        <v>42</v>
      </c>
    </row>
    <row r="44" spans="1:14" ht="5.15" customHeight="1" x14ac:dyDescent="0.25"/>
    <row r="45" spans="1:14" ht="14.5" x14ac:dyDescent="0.25">
      <c r="B45" s="17" t="s">
        <v>43</v>
      </c>
    </row>
    <row r="46" spans="1:14" ht="5.15" customHeight="1" x14ac:dyDescent="0.25"/>
    <row r="47" spans="1:14" ht="14.5" x14ac:dyDescent="0.25">
      <c r="B47" s="17" t="s">
        <v>44</v>
      </c>
    </row>
  </sheetData>
  <pageMargins left="0.7" right="0.7" top="0.75" bottom="0.75" header="0.3" footer="0.3"/>
  <pageSetup scale="71" orientation="portrait" r:id="rId1"/>
  <headerFooter>
    <oddFooter>&amp;C&amp;A&amp;RPage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08DB-D3F2-40E0-BA31-3A402B5CEA59}">
  <dimension ref="A1:J658"/>
  <sheetViews>
    <sheetView zoomScaleNormal="100" workbookViewId="0">
      <selection activeCell="N20" sqref="N20"/>
    </sheetView>
  </sheetViews>
  <sheetFormatPr defaultColWidth="9.1796875" defaultRowHeight="12.5" x14ac:dyDescent="0.25"/>
  <cols>
    <col min="1" max="1" width="5.7265625" style="17" customWidth="1"/>
    <col min="2" max="2" width="9.1796875" style="17"/>
    <col min="3" max="3" width="2.7265625" style="17" customWidth="1"/>
    <col min="4" max="4" width="14.453125" style="17" customWidth="1"/>
    <col min="5" max="5" width="2.7265625" style="17" customWidth="1"/>
    <col min="6" max="6" width="9.81640625" style="17" bestFit="1" customWidth="1"/>
    <col min="7" max="7" width="2.7265625" style="17" customWidth="1"/>
    <col min="8" max="8" width="12" style="17" bestFit="1" customWidth="1"/>
    <col min="9" max="9" width="2.7265625" style="17" customWidth="1"/>
    <col min="10" max="10" width="12.453125" style="17" bestFit="1" customWidth="1"/>
    <col min="11" max="11" width="5.7265625" style="17" customWidth="1"/>
    <col min="12" max="16384" width="9.1796875" style="17"/>
  </cols>
  <sheetData>
    <row r="1" spans="1:10" ht="13" x14ac:dyDescent="0.3">
      <c r="A1" s="16" t="s">
        <v>0</v>
      </c>
    </row>
    <row r="2" spans="1:10" ht="13" x14ac:dyDescent="0.3">
      <c r="A2" s="16" t="s">
        <v>1</v>
      </c>
    </row>
    <row r="3" spans="1:10" ht="13" x14ac:dyDescent="0.3">
      <c r="A3" s="16" t="str">
        <f>'1. AFUDC Equity Depreciation'!A3</f>
        <v>For the Year Ended: December 31, 2022</v>
      </c>
    </row>
    <row r="5" spans="1:10" ht="13" thickBot="1" x14ac:dyDescent="0.3"/>
    <row r="6" spans="1:10" ht="13" thickBot="1" x14ac:dyDescent="0.3">
      <c r="B6" s="40" t="s">
        <v>68</v>
      </c>
      <c r="C6" s="41"/>
      <c r="D6" s="41"/>
      <c r="E6" s="41"/>
      <c r="F6" s="41"/>
      <c r="G6" s="41"/>
      <c r="H6" s="41"/>
      <c r="I6" s="41"/>
      <c r="J6" s="42"/>
    </row>
    <row r="7" spans="1:10" ht="37.5" x14ac:dyDescent="0.25">
      <c r="B7" s="34" t="s">
        <v>46</v>
      </c>
      <c r="C7" s="35"/>
      <c r="D7" s="34" t="s">
        <v>47</v>
      </c>
      <c r="E7" s="35"/>
      <c r="F7" s="34" t="s">
        <v>48</v>
      </c>
      <c r="G7" s="35"/>
      <c r="H7" s="36" t="s">
        <v>49</v>
      </c>
      <c r="I7" s="35"/>
      <c r="J7" s="36" t="s">
        <v>50</v>
      </c>
    </row>
    <row r="9" spans="1:10" x14ac:dyDescent="0.25">
      <c r="B9" s="37">
        <v>350.2</v>
      </c>
      <c r="D9" s="25">
        <v>15971</v>
      </c>
      <c r="F9" s="24">
        <v>1.55E-2</v>
      </c>
      <c r="H9" s="24">
        <f>(D9/D19)</f>
        <v>8.7441417371118216E-3</v>
      </c>
      <c r="J9" s="24">
        <f>F9*H9</f>
        <v>1.3553419692523323E-4</v>
      </c>
    </row>
    <row r="10" spans="1:10" x14ac:dyDescent="0.25">
      <c r="B10" s="37">
        <v>352</v>
      </c>
      <c r="D10" s="25">
        <v>119492</v>
      </c>
      <c r="F10" s="24">
        <v>1.3599999999999999E-2</v>
      </c>
      <c r="H10" s="24">
        <f>(D10/D19)</f>
        <v>6.5422013928430639E-2</v>
      </c>
      <c r="J10" s="24">
        <f t="shared" ref="J10:J17" si="0">F10*H10</f>
        <v>8.8973938942665668E-4</v>
      </c>
    </row>
    <row r="11" spans="1:10" x14ac:dyDescent="0.25">
      <c r="B11" s="37">
        <v>353</v>
      </c>
      <c r="D11" s="25">
        <v>995703</v>
      </c>
      <c r="F11" s="24">
        <v>1.84E-2</v>
      </c>
      <c r="H11" s="24">
        <f>(D11/D19)</f>
        <v>0.54514859182690201</v>
      </c>
      <c r="J11" s="24">
        <f t="shared" si="0"/>
        <v>1.0030734089614997E-2</v>
      </c>
    </row>
    <row r="12" spans="1:10" x14ac:dyDescent="0.25">
      <c r="B12" s="37">
        <v>354</v>
      </c>
      <c r="D12" s="25">
        <v>117692</v>
      </c>
      <c r="F12" s="24">
        <v>2.2200000000000001E-2</v>
      </c>
      <c r="H12" s="24">
        <f>(D12/D19)</f>
        <v>6.4436511760325874E-2</v>
      </c>
      <c r="J12" s="24">
        <f t="shared" si="0"/>
        <v>1.4304905610792345E-3</v>
      </c>
    </row>
    <row r="13" spans="1:10" x14ac:dyDescent="0.25">
      <c r="B13" s="37">
        <v>355</v>
      </c>
      <c r="D13" s="25">
        <v>13044</v>
      </c>
      <c r="F13" s="24">
        <v>2.4199999999999999E-2</v>
      </c>
      <c r="H13" s="24">
        <f>(D13/D19)</f>
        <v>7.1416057115325652E-3</v>
      </c>
      <c r="J13" s="24">
        <f t="shared" si="0"/>
        <v>1.7282685821908808E-4</v>
      </c>
    </row>
    <row r="14" spans="1:10" x14ac:dyDescent="0.25">
      <c r="B14" s="37">
        <v>356</v>
      </c>
      <c r="D14" s="25">
        <v>145786</v>
      </c>
      <c r="F14" s="24">
        <v>2.7300000000000001E-2</v>
      </c>
      <c r="H14" s="24">
        <f>(D14/D19)</f>
        <v>7.9818010599623318E-2</v>
      </c>
      <c r="J14" s="24">
        <f t="shared" si="0"/>
        <v>2.1790316893697168E-3</v>
      </c>
    </row>
    <row r="15" spans="1:10" x14ac:dyDescent="0.25">
      <c r="B15" s="37">
        <v>357</v>
      </c>
      <c r="D15" s="25">
        <v>135552</v>
      </c>
      <c r="F15" s="24">
        <v>1.4800000000000001E-2</v>
      </c>
      <c r="H15" s="24">
        <f>(D15/D19)</f>
        <v>7.4214883272743198E-2</v>
      </c>
      <c r="J15" s="24">
        <f t="shared" si="0"/>
        <v>1.0983802724365995E-3</v>
      </c>
    </row>
    <row r="16" spans="1:10" x14ac:dyDescent="0.25">
      <c r="B16" s="37">
        <v>358</v>
      </c>
      <c r="D16" s="25">
        <v>272564</v>
      </c>
      <c r="F16" s="24">
        <v>2.0799999999999999E-2</v>
      </c>
      <c r="H16" s="24">
        <f>(D16/D19)</f>
        <v>0.14922911830406027</v>
      </c>
      <c r="J16" s="24">
        <f t="shared" si="0"/>
        <v>3.1039656607244536E-3</v>
      </c>
    </row>
    <row r="17" spans="2:10" x14ac:dyDescent="0.25">
      <c r="B17" s="37">
        <v>359</v>
      </c>
      <c r="D17" s="25">
        <v>10676</v>
      </c>
      <c r="F17" s="24">
        <v>1.01E-2</v>
      </c>
      <c r="H17" s="24">
        <f>(D17/D19)</f>
        <v>5.8451228592702907E-3</v>
      </c>
      <c r="J17" s="24">
        <f t="shared" si="0"/>
        <v>5.9035740878629937E-5</v>
      </c>
    </row>
    <row r="18" spans="2:10" x14ac:dyDescent="0.25">
      <c r="D18" s="38"/>
      <c r="H18" s="39"/>
      <c r="J18" s="38"/>
    </row>
    <row r="19" spans="2:10" x14ac:dyDescent="0.25">
      <c r="B19" s="17" t="s">
        <v>25</v>
      </c>
      <c r="D19" s="25">
        <f>SUM(D8:D18)</f>
        <v>1826480</v>
      </c>
      <c r="H19" s="24">
        <f>SUM(H8:H18)</f>
        <v>1</v>
      </c>
      <c r="J19" s="24">
        <f>SUM(J8:J18)</f>
        <v>1.909973845867461E-2</v>
      </c>
    </row>
    <row r="20" spans="2:10" ht="13" thickBot="1" x14ac:dyDescent="0.3"/>
    <row r="21" spans="2:10" ht="13" thickBot="1" x14ac:dyDescent="0.3">
      <c r="B21" s="40" t="s">
        <v>45</v>
      </c>
      <c r="C21" s="41"/>
      <c r="D21" s="41"/>
      <c r="E21" s="41"/>
      <c r="F21" s="41"/>
      <c r="G21" s="41"/>
      <c r="H21" s="41"/>
      <c r="I21" s="41"/>
      <c r="J21" s="42"/>
    </row>
    <row r="22" spans="2:10" ht="39.75" customHeight="1" x14ac:dyDescent="0.25">
      <c r="B22" s="34" t="s">
        <v>46</v>
      </c>
      <c r="C22" s="35"/>
      <c r="D22" s="34" t="s">
        <v>47</v>
      </c>
      <c r="E22" s="35"/>
      <c r="F22" s="34" t="s">
        <v>48</v>
      </c>
      <c r="G22" s="35"/>
      <c r="H22" s="36" t="s">
        <v>49</v>
      </c>
      <c r="I22" s="35"/>
      <c r="J22" s="36" t="s">
        <v>50</v>
      </c>
    </row>
    <row r="23" spans="2:10" ht="5.15" customHeight="1" x14ac:dyDescent="0.25"/>
    <row r="24" spans="2:10" x14ac:dyDescent="0.25">
      <c r="B24" s="37">
        <v>350.2</v>
      </c>
      <c r="D24" s="25">
        <v>15971</v>
      </c>
      <c r="F24" s="24">
        <v>1.55E-2</v>
      </c>
      <c r="H24" s="24">
        <f>(D24/D34)</f>
        <v>8.9298544306805443E-3</v>
      </c>
      <c r="J24" s="24">
        <f>F24*H24</f>
        <v>1.3841274367554845E-4</v>
      </c>
    </row>
    <row r="25" spans="2:10" x14ac:dyDescent="0.25">
      <c r="B25" s="37">
        <v>352</v>
      </c>
      <c r="D25" s="25">
        <v>106754</v>
      </c>
      <c r="F25" s="24">
        <v>1.3599999999999999E-2</v>
      </c>
      <c r="H25" s="24">
        <f>(D25/D34)</f>
        <v>5.9689291834754916E-2</v>
      </c>
      <c r="J25" s="24">
        <f t="shared" ref="J25:J32" si="1">F25*H25</f>
        <v>8.1177436895266684E-4</v>
      </c>
    </row>
    <row r="26" spans="2:10" x14ac:dyDescent="0.25">
      <c r="B26" s="37">
        <v>353</v>
      </c>
      <c r="D26" s="25">
        <v>977602</v>
      </c>
      <c r="F26" s="24">
        <v>1.9699999999999999E-2</v>
      </c>
      <c r="H26" s="24">
        <f>(D26/D34)</f>
        <v>0.54660594522210015</v>
      </c>
      <c r="J26" s="24">
        <f t="shared" si="1"/>
        <v>1.0768137120875373E-2</v>
      </c>
    </row>
    <row r="27" spans="2:10" x14ac:dyDescent="0.25">
      <c r="B27" s="37">
        <v>354</v>
      </c>
      <c r="D27" s="25">
        <v>117692</v>
      </c>
      <c r="F27" s="24">
        <v>2.7400000000000001E-2</v>
      </c>
      <c r="H27" s="24">
        <f>(D27/D34)</f>
        <v>6.5805048378664743E-2</v>
      </c>
      <c r="J27" s="24">
        <f t="shared" si="1"/>
        <v>1.803058325575414E-3</v>
      </c>
    </row>
    <row r="28" spans="2:10" x14ac:dyDescent="0.25">
      <c r="B28" s="37">
        <v>355</v>
      </c>
      <c r="D28" s="25">
        <v>12920</v>
      </c>
      <c r="F28" s="24">
        <v>3.2099999999999997E-2</v>
      </c>
      <c r="H28" s="24">
        <f>(D28/D34)</f>
        <v>7.2239508637150229E-3</v>
      </c>
      <c r="J28" s="24">
        <f t="shared" si="1"/>
        <v>2.3188882272525221E-4</v>
      </c>
    </row>
    <row r="29" spans="2:10" x14ac:dyDescent="0.25">
      <c r="B29" s="37">
        <v>356</v>
      </c>
      <c r="D29" s="25">
        <v>142356</v>
      </c>
      <c r="F29" s="24">
        <v>3.1300000000000001E-2</v>
      </c>
      <c r="H29" s="24">
        <f>(D29/D34)</f>
        <v>7.9595414021286059E-2</v>
      </c>
      <c r="J29" s="24">
        <f t="shared" si="1"/>
        <v>2.4913364588662538E-3</v>
      </c>
    </row>
    <row r="30" spans="2:10" x14ac:dyDescent="0.25">
      <c r="B30" s="37">
        <v>357</v>
      </c>
      <c r="D30" s="25">
        <v>135916</v>
      </c>
      <c r="F30" s="24">
        <v>1.5299999999999999E-2</v>
      </c>
      <c r="H30" s="24">
        <f>(D30/D34)</f>
        <v>7.5994621175904886E-2</v>
      </c>
      <c r="J30" s="24">
        <f t="shared" si="1"/>
        <v>1.1627177039913448E-3</v>
      </c>
    </row>
    <row r="31" spans="2:10" x14ac:dyDescent="0.25">
      <c r="B31" s="37">
        <v>358</v>
      </c>
      <c r="D31" s="25">
        <v>268608</v>
      </c>
      <c r="F31" s="24">
        <v>2.46E-2</v>
      </c>
      <c r="H31" s="24">
        <f>(D31/D34)</f>
        <v>0.15018660941182391</v>
      </c>
      <c r="J31" s="24">
        <f t="shared" si="1"/>
        <v>3.6945905915308683E-3</v>
      </c>
    </row>
    <row r="32" spans="2:10" x14ac:dyDescent="0.25">
      <c r="B32" s="37">
        <v>359</v>
      </c>
      <c r="D32" s="25">
        <v>10676</v>
      </c>
      <c r="F32" s="24">
        <v>1.14E-2</v>
      </c>
      <c r="H32" s="24">
        <f>(D32/D34)</f>
        <v>5.9692646610697824E-3</v>
      </c>
      <c r="J32" s="24">
        <f t="shared" si="1"/>
        <v>6.8049617136195525E-5</v>
      </c>
    </row>
    <row r="33" spans="2:10" ht="5.15" customHeight="1" x14ac:dyDescent="0.25">
      <c r="D33" s="38"/>
      <c r="H33" s="39"/>
      <c r="J33" s="38"/>
    </row>
    <row r="34" spans="2:10" x14ac:dyDescent="0.25">
      <c r="B34" s="17" t="s">
        <v>25</v>
      </c>
      <c r="D34" s="25">
        <f>SUM(D23:D33)</f>
        <v>1788495</v>
      </c>
      <c r="H34" s="24">
        <f>SUM(H23:H33)</f>
        <v>0.99999999999999978</v>
      </c>
      <c r="J34" s="24">
        <f>SUM(J23:J33)</f>
        <v>2.1169965753328916E-2</v>
      </c>
    </row>
    <row r="35" spans="2:10" ht="13" thickBot="1" x14ac:dyDescent="0.3"/>
    <row r="36" spans="2:10" ht="13" thickBot="1" x14ac:dyDescent="0.3">
      <c r="B36" s="40" t="s">
        <v>51</v>
      </c>
      <c r="C36" s="41"/>
      <c r="D36" s="41"/>
      <c r="E36" s="41"/>
      <c r="F36" s="41"/>
      <c r="G36" s="41"/>
      <c r="H36" s="41"/>
      <c r="I36" s="41"/>
      <c r="J36" s="42"/>
    </row>
    <row r="37" spans="2:10" ht="39.75" customHeight="1" x14ac:dyDescent="0.25">
      <c r="B37" s="34" t="s">
        <v>46</v>
      </c>
      <c r="C37" s="35"/>
      <c r="D37" s="34" t="s">
        <v>47</v>
      </c>
      <c r="E37" s="35"/>
      <c r="F37" s="34" t="s">
        <v>48</v>
      </c>
      <c r="G37" s="35"/>
      <c r="H37" s="36" t="s">
        <v>49</v>
      </c>
      <c r="I37" s="35"/>
      <c r="J37" s="36" t="s">
        <v>50</v>
      </c>
    </row>
    <row r="38" spans="2:10" ht="5.15" customHeight="1" x14ac:dyDescent="0.25"/>
    <row r="39" spans="2:10" x14ac:dyDescent="0.25">
      <c r="B39" s="37">
        <v>350.2</v>
      </c>
      <c r="D39" s="25">
        <f>1471</f>
        <v>1471</v>
      </c>
      <c r="F39" s="24">
        <v>1.2500000000000001E-2</v>
      </c>
      <c r="H39" s="24">
        <f>(D39/D73)</f>
        <v>8.4622615350807046E-4</v>
      </c>
      <c r="J39" s="24">
        <f>F39*H39</f>
        <v>1.0577826918850882E-5</v>
      </c>
    </row>
    <row r="40" spans="2:10" x14ac:dyDescent="0.25">
      <c r="B40" s="37">
        <v>352</v>
      </c>
      <c r="D40" s="25">
        <v>102789</v>
      </c>
      <c r="F40" s="24">
        <v>2.9499999999999998E-2</v>
      </c>
      <c r="H40" s="24">
        <f>(D40/D73)</f>
        <v>5.9131706385412007E-2</v>
      </c>
      <c r="J40" s="24">
        <f t="shared" ref="J40:J71" si="2">F40*H40</f>
        <v>1.7443853383696541E-3</v>
      </c>
    </row>
    <row r="41" spans="2:10" x14ac:dyDescent="0.25">
      <c r="B41" s="37">
        <v>352.1</v>
      </c>
      <c r="D41" s="25">
        <f>95</f>
        <v>95</v>
      </c>
      <c r="F41" s="24">
        <v>2.4400000000000002E-2</v>
      </c>
      <c r="H41" s="24">
        <f>(D41/D73)</f>
        <v>5.4650907262587832E-5</v>
      </c>
      <c r="J41" s="24">
        <f t="shared" si="2"/>
        <v>1.3334821372071431E-6</v>
      </c>
    </row>
    <row r="42" spans="2:10" x14ac:dyDescent="0.25">
      <c r="B42" s="37">
        <v>352.2</v>
      </c>
      <c r="D42" s="25">
        <f>113</f>
        <v>113</v>
      </c>
      <c r="F42" s="24">
        <v>3.27E-2</v>
      </c>
      <c r="H42" s="24">
        <f>(D42/D73)</f>
        <v>6.5005816007078157E-5</v>
      </c>
      <c r="J42" s="24">
        <f t="shared" si="2"/>
        <v>2.1256901834314556E-6</v>
      </c>
    </row>
    <row r="43" spans="2:10" x14ac:dyDescent="0.25">
      <c r="B43" s="37">
        <v>352.3</v>
      </c>
      <c r="D43" s="25">
        <f>67</f>
        <v>67</v>
      </c>
      <c r="F43" s="24">
        <v>3.0099999999999998E-2</v>
      </c>
      <c r="H43" s="24">
        <f>(D43/D73)</f>
        <v>3.8543271437825098E-5</v>
      </c>
      <c r="J43" s="24">
        <f t="shared" si="2"/>
        <v>1.1601524702785354E-6</v>
      </c>
    </row>
    <row r="44" spans="2:10" x14ac:dyDescent="0.25">
      <c r="B44" s="37">
        <v>353</v>
      </c>
      <c r="D44" s="25">
        <v>932584</v>
      </c>
      <c r="F44" s="24">
        <v>2.6700000000000002E-2</v>
      </c>
      <c r="H44" s="24">
        <f>(D44/D73)</f>
        <v>0.53649012314287592</v>
      </c>
      <c r="J44" s="24">
        <f t="shared" si="2"/>
        <v>1.4324286287914788E-2</v>
      </c>
    </row>
    <row r="45" spans="2:10" x14ac:dyDescent="0.25">
      <c r="B45" s="37">
        <v>353.1</v>
      </c>
      <c r="D45" s="25">
        <v>5535</v>
      </c>
      <c r="F45" s="24">
        <v>1.95E-2</v>
      </c>
      <c r="H45" s="24">
        <f>(D45/D73)</f>
        <v>3.1841344389307753E-3</v>
      </c>
      <c r="J45" s="24">
        <f t="shared" si="2"/>
        <v>6.209062155915012E-5</v>
      </c>
    </row>
    <row r="46" spans="2:10" x14ac:dyDescent="0.25">
      <c r="B46" s="37">
        <v>353.2</v>
      </c>
      <c r="D46" s="25">
        <v>7402</v>
      </c>
      <c r="F46" s="24">
        <v>3.0700000000000002E-2</v>
      </c>
      <c r="H46" s="24">
        <f>(D46/D73)</f>
        <v>4.2581685848176332E-3</v>
      </c>
      <c r="J46" s="24">
        <f t="shared" si="2"/>
        <v>1.3072577555390134E-4</v>
      </c>
    </row>
    <row r="47" spans="2:10" x14ac:dyDescent="0.25">
      <c r="B47" s="37">
        <v>353.3</v>
      </c>
      <c r="D47" s="25">
        <v>1252</v>
      </c>
      <c r="F47" s="24">
        <v>3.0099999999999998E-2</v>
      </c>
      <c r="H47" s="24">
        <f>(D47/D73)</f>
        <v>7.2024143045010486E-4</v>
      </c>
      <c r="J47" s="24">
        <f t="shared" si="2"/>
        <v>2.1679267056548154E-5</v>
      </c>
    </row>
    <row r="48" spans="2:10" x14ac:dyDescent="0.25">
      <c r="B48" s="37">
        <v>354</v>
      </c>
      <c r="D48" s="25">
        <f>110271</f>
        <v>110271</v>
      </c>
      <c r="F48" s="24">
        <v>1.9699999999999999E-2</v>
      </c>
      <c r="H48" s="24">
        <f>(D48/D73)</f>
        <v>6.3435896786871823E-2</v>
      </c>
      <c r="J48" s="24">
        <f t="shared" si="2"/>
        <v>1.2496871667013749E-3</v>
      </c>
    </row>
    <row r="49" spans="2:10" x14ac:dyDescent="0.25">
      <c r="B49" s="37">
        <v>354.1</v>
      </c>
      <c r="D49" s="25">
        <f>2664</f>
        <v>2664</v>
      </c>
      <c r="F49" s="24">
        <v>1.6899999999999998E-2</v>
      </c>
      <c r="H49" s="24">
        <f>(D49/D73)</f>
        <v>1.5325264941845683E-3</v>
      </c>
      <c r="J49" s="24">
        <f t="shared" si="2"/>
        <v>2.58996977517192E-5</v>
      </c>
    </row>
    <row r="50" spans="2:10" x14ac:dyDescent="0.25">
      <c r="B50" s="37">
        <v>353.2</v>
      </c>
      <c r="D50" s="25">
        <f>3757</f>
        <v>3757</v>
      </c>
      <c r="F50" s="24">
        <v>1.9099999999999999E-2</v>
      </c>
      <c r="H50" s="24">
        <f>(D50/D73)</f>
        <v>2.1612995640583419E-3</v>
      </c>
      <c r="J50" s="24">
        <f t="shared" si="2"/>
        <v>4.1280821673514328E-5</v>
      </c>
    </row>
    <row r="51" spans="2:10" x14ac:dyDescent="0.25">
      <c r="B51" s="37">
        <v>354.3</v>
      </c>
      <c r="D51" s="25">
        <f>1000</f>
        <v>1000</v>
      </c>
      <c r="F51" s="24">
        <v>3.0099999999999998E-2</v>
      </c>
      <c r="H51" s="24">
        <f>(D51/D73)</f>
        <v>5.7527270802724029E-4</v>
      </c>
      <c r="J51" s="24">
        <f t="shared" si="2"/>
        <v>1.7315708511619931E-5</v>
      </c>
    </row>
    <row r="52" spans="2:10" x14ac:dyDescent="0.25">
      <c r="B52" s="37">
        <v>355</v>
      </c>
      <c r="D52" s="25">
        <v>12833</v>
      </c>
      <c r="F52" s="24">
        <v>2.8199999999999999E-2</v>
      </c>
      <c r="H52" s="24">
        <f>(D52/D73)</f>
        <v>7.3824746621135749E-3</v>
      </c>
      <c r="J52" s="24">
        <f t="shared" si="2"/>
        <v>2.081857854716028E-4</v>
      </c>
    </row>
    <row r="53" spans="2:10" x14ac:dyDescent="0.25">
      <c r="B53" s="37">
        <v>355.1</v>
      </c>
      <c r="D53" s="25">
        <f>34</f>
        <v>34</v>
      </c>
      <c r="F53" s="24">
        <v>2.63E-2</v>
      </c>
      <c r="H53" s="24">
        <f>(D53/D73)</f>
        <v>1.955927207292617E-5</v>
      </c>
      <c r="J53" s="24">
        <f t="shared" si="2"/>
        <v>5.1440885551795825E-7</v>
      </c>
    </row>
    <row r="54" spans="2:10" x14ac:dyDescent="0.25">
      <c r="B54" s="37">
        <v>355.2</v>
      </c>
      <c r="D54" s="25">
        <f>46</f>
        <v>46</v>
      </c>
      <c r="F54" s="24">
        <v>2.9100000000000001E-2</v>
      </c>
      <c r="H54" s="24">
        <f>(D54/D73)</f>
        <v>2.6462544569253056E-5</v>
      </c>
      <c r="J54" s="24">
        <f t="shared" si="2"/>
        <v>7.7006004696526399E-7</v>
      </c>
    </row>
    <row r="55" spans="2:10" x14ac:dyDescent="0.25">
      <c r="B55" s="37">
        <v>355.3</v>
      </c>
      <c r="D55" s="25">
        <f>6</f>
        <v>6</v>
      </c>
      <c r="F55" s="24">
        <v>3.0099999999999998E-2</v>
      </c>
      <c r="H55" s="24">
        <f>(D55/D73)</f>
        <v>3.4516362481634417E-6</v>
      </c>
      <c r="J55" s="24">
        <f t="shared" si="2"/>
        <v>1.0389425106971959E-7</v>
      </c>
    </row>
    <row r="56" spans="2:10" x14ac:dyDescent="0.25">
      <c r="B56" s="37">
        <v>356</v>
      </c>
      <c r="D56" s="25">
        <v>139238</v>
      </c>
      <c r="F56" s="24">
        <v>1.7899999999999999E-2</v>
      </c>
      <c r="H56" s="24">
        <f>(D56/D73)</f>
        <v>8.0099821320296888E-2</v>
      </c>
      <c r="J56" s="24">
        <f t="shared" si="2"/>
        <v>1.4337868016333142E-3</v>
      </c>
    </row>
    <row r="57" spans="2:10" x14ac:dyDescent="0.25">
      <c r="B57" s="37">
        <v>356.1</v>
      </c>
      <c r="D57" s="25">
        <f>943</f>
        <v>943</v>
      </c>
      <c r="F57" s="24">
        <v>1.7999999999999999E-2</v>
      </c>
      <c r="H57" s="24">
        <f>(D57/D73)</f>
        <v>5.4248216366968767E-4</v>
      </c>
      <c r="J57" s="24">
        <f t="shared" si="2"/>
        <v>9.7646789460543765E-6</v>
      </c>
    </row>
    <row r="58" spans="2:10" x14ac:dyDescent="0.25">
      <c r="B58" s="37">
        <v>356.2</v>
      </c>
      <c r="D58" s="25">
        <f>1598</f>
        <v>1598</v>
      </c>
      <c r="F58" s="24">
        <v>1.5100000000000001E-2</v>
      </c>
      <c r="H58" s="24">
        <f>(D58/D73)</f>
        <v>9.1928578742753002E-4</v>
      </c>
      <c r="J58" s="24">
        <f t="shared" si="2"/>
        <v>1.3881215390155704E-5</v>
      </c>
    </row>
    <row r="59" spans="2:10" x14ac:dyDescent="0.25">
      <c r="B59" s="37">
        <v>356.3</v>
      </c>
      <c r="D59" s="25">
        <f>296</f>
        <v>296</v>
      </c>
      <c r="F59" s="24">
        <v>3.0099999999999998E-2</v>
      </c>
      <c r="H59" s="24">
        <f>(D59/D73)</f>
        <v>1.7028072157606315E-4</v>
      </c>
      <c r="J59" s="24">
        <f t="shared" si="2"/>
        <v>5.1254497194395005E-6</v>
      </c>
    </row>
    <row r="60" spans="2:10" x14ac:dyDescent="0.25">
      <c r="B60" s="37">
        <v>357</v>
      </c>
      <c r="D60" s="25">
        <v>134477</v>
      </c>
      <c r="F60" s="24">
        <v>1.77E-2</v>
      </c>
      <c r="H60" s="24">
        <f>(D60/D73)</f>
        <v>7.7360947957379189E-2</v>
      </c>
      <c r="J60" s="24">
        <f t="shared" si="2"/>
        <v>1.3692887788456117E-3</v>
      </c>
    </row>
    <row r="61" spans="2:10" x14ac:dyDescent="0.25">
      <c r="B61" s="37">
        <v>357.1</v>
      </c>
      <c r="D61" s="25">
        <v>689</v>
      </c>
      <c r="F61" s="24">
        <v>1.7500000000000002E-2</v>
      </c>
      <c r="H61" s="24">
        <f>(D61/D73)</f>
        <v>3.963628958307686E-4</v>
      </c>
      <c r="J61" s="24">
        <f t="shared" si="2"/>
        <v>6.936350677038451E-6</v>
      </c>
    </row>
    <row r="62" spans="2:10" x14ac:dyDescent="0.25">
      <c r="B62" s="37">
        <v>357.2</v>
      </c>
      <c r="D62" s="25">
        <v>458</v>
      </c>
      <c r="F62" s="24">
        <v>1.4999999999999999E-2</v>
      </c>
      <c r="H62" s="24">
        <f>(D62/D73)</f>
        <v>2.6347490027647607E-4</v>
      </c>
      <c r="J62" s="24">
        <f t="shared" si="2"/>
        <v>3.952123504147141E-6</v>
      </c>
    </row>
    <row r="63" spans="2:10" x14ac:dyDescent="0.25">
      <c r="B63" s="37">
        <v>357.3</v>
      </c>
      <c r="D63" s="25">
        <v>201</v>
      </c>
      <c r="F63" s="24">
        <v>3.0099999999999998E-2</v>
      </c>
      <c r="H63" s="24">
        <f>(D63/D73)</f>
        <v>1.1562981431347531E-4</v>
      </c>
      <c r="J63" s="24">
        <f t="shared" si="2"/>
        <v>3.4804574108356067E-6</v>
      </c>
    </row>
    <row r="64" spans="2:10" x14ac:dyDescent="0.25">
      <c r="B64" s="37">
        <v>358</v>
      </c>
      <c r="D64" s="25">
        <v>264974</v>
      </c>
      <c r="F64" s="24">
        <v>1.6899999999999998E-2</v>
      </c>
      <c r="H64" s="24">
        <f>(D64/D73)</f>
        <v>0.15243231053680997</v>
      </c>
      <c r="J64" s="24">
        <f t="shared" si="2"/>
        <v>2.5761060480720883E-3</v>
      </c>
    </row>
    <row r="65" spans="2:10" x14ac:dyDescent="0.25">
      <c r="B65" s="37">
        <v>358.1</v>
      </c>
      <c r="D65" s="25">
        <v>1125</v>
      </c>
      <c r="F65" s="24">
        <v>1.9300000000000001E-2</v>
      </c>
      <c r="H65" s="24">
        <f>(D65/D73)</f>
        <v>6.4718179653064541E-4</v>
      </c>
      <c r="J65" s="24">
        <f t="shared" si="2"/>
        <v>1.2490608673041457E-5</v>
      </c>
    </row>
    <row r="66" spans="2:10" x14ac:dyDescent="0.25">
      <c r="B66" s="37">
        <v>358.2</v>
      </c>
      <c r="D66" s="25">
        <v>1430</v>
      </c>
      <c r="F66" s="24">
        <v>1.24E-2</v>
      </c>
      <c r="H66" s="24">
        <f>(D66/D73)</f>
        <v>8.226399724789536E-4</v>
      </c>
      <c r="J66" s="24">
        <f t="shared" si="2"/>
        <v>1.0200735658739024E-5</v>
      </c>
    </row>
    <row r="67" spans="2:10" x14ac:dyDescent="0.25">
      <c r="B67" s="37">
        <v>358.3</v>
      </c>
      <c r="D67" s="25">
        <f>287</f>
        <v>287</v>
      </c>
      <c r="F67" s="24">
        <v>3.0099999999999998E-2</v>
      </c>
      <c r="H67" s="24">
        <f>(D67/D73)</f>
        <v>1.6510326720381796E-4</v>
      </c>
      <c r="J67" s="24">
        <f t="shared" si="2"/>
        <v>4.9696083428349202E-6</v>
      </c>
    </row>
    <row r="68" spans="2:10" x14ac:dyDescent="0.25">
      <c r="B68" s="37">
        <v>359</v>
      </c>
      <c r="D68" s="25">
        <f>9896</f>
        <v>9896</v>
      </c>
      <c r="F68" s="24">
        <v>1.7999999999999999E-2</v>
      </c>
      <c r="H68" s="24">
        <f>(D68/D73)</f>
        <v>5.6928987186375705E-3</v>
      </c>
      <c r="J68" s="24">
        <f t="shared" si="2"/>
        <v>1.0247217693547626E-4</v>
      </c>
    </row>
    <row r="69" spans="2:10" x14ac:dyDescent="0.25">
      <c r="B69" s="37">
        <v>359.1</v>
      </c>
      <c r="D69" s="25">
        <f>331</f>
        <v>331</v>
      </c>
      <c r="F69" s="24">
        <v>1.8700000000000001E-2</v>
      </c>
      <c r="H69" s="24">
        <f>(D69/D73)</f>
        <v>1.9041526635701653E-4</v>
      </c>
      <c r="J69" s="24">
        <f t="shared" si="2"/>
        <v>3.5607654808762094E-6</v>
      </c>
    </row>
    <row r="70" spans="2:10" x14ac:dyDescent="0.25">
      <c r="B70" s="37">
        <v>359.2</v>
      </c>
      <c r="D70" s="25">
        <f>444</f>
        <v>444</v>
      </c>
      <c r="F70" s="24">
        <v>1.49E-2</v>
      </c>
      <c r="H70" s="24">
        <f>(D70/D73)</f>
        <v>2.5542108236409469E-4</v>
      </c>
      <c r="J70" s="24">
        <f t="shared" si="2"/>
        <v>3.8057741272250108E-6</v>
      </c>
    </row>
    <row r="71" spans="2:10" x14ac:dyDescent="0.25">
      <c r="B71" s="37">
        <v>359.3</v>
      </c>
      <c r="D71" s="25">
        <v>0</v>
      </c>
      <c r="F71" s="24">
        <v>3.0099999999999998E-2</v>
      </c>
      <c r="H71" s="24">
        <f>(D71/D73)</f>
        <v>0</v>
      </c>
      <c r="J71" s="24">
        <f t="shared" si="2"/>
        <v>0</v>
      </c>
    </row>
    <row r="72" spans="2:10" ht="5.15" customHeight="1" x14ac:dyDescent="0.25">
      <c r="D72" s="38"/>
      <c r="H72" s="39"/>
      <c r="J72" s="38"/>
    </row>
    <row r="73" spans="2:10" x14ac:dyDescent="0.25">
      <c r="B73" s="17" t="s">
        <v>25</v>
      </c>
      <c r="D73" s="25">
        <f>SUM(D38:D72)</f>
        <v>1738306</v>
      </c>
      <c r="H73" s="24">
        <f>SUM(H38:H72)</f>
        <v>1.0000000000000002</v>
      </c>
      <c r="J73" s="24">
        <f>SUM(J38:J72)</f>
        <v>2.340194355884408E-2</v>
      </c>
    </row>
    <row r="74" spans="2:10" ht="13" thickBot="1" x14ac:dyDescent="0.3"/>
    <row r="75" spans="2:10" ht="13" thickBot="1" x14ac:dyDescent="0.3">
      <c r="B75" s="40" t="s">
        <v>52</v>
      </c>
      <c r="C75" s="41"/>
      <c r="D75" s="41"/>
      <c r="E75" s="41"/>
      <c r="F75" s="41"/>
      <c r="G75" s="41"/>
      <c r="H75" s="41"/>
      <c r="I75" s="41"/>
      <c r="J75" s="42"/>
    </row>
    <row r="76" spans="2:10" ht="39.75" customHeight="1" x14ac:dyDescent="0.25">
      <c r="B76" s="34" t="s">
        <v>46</v>
      </c>
      <c r="C76" s="35"/>
      <c r="D76" s="34" t="s">
        <v>47</v>
      </c>
      <c r="E76" s="35"/>
      <c r="F76" s="34" t="s">
        <v>48</v>
      </c>
      <c r="G76" s="35"/>
      <c r="H76" s="36" t="s">
        <v>49</v>
      </c>
      <c r="I76" s="35"/>
      <c r="J76" s="36" t="s">
        <v>50</v>
      </c>
    </row>
    <row r="77" spans="2:10" ht="5.15" customHeight="1" x14ac:dyDescent="0.25"/>
    <row r="78" spans="2:10" x14ac:dyDescent="0.25">
      <c r="B78" s="37">
        <v>350.2</v>
      </c>
      <c r="D78" s="25">
        <f>1471</f>
        <v>1471</v>
      </c>
      <c r="F78" s="24">
        <v>1.2500000000000001E-2</v>
      </c>
      <c r="H78" s="24">
        <f>(D78/D112)</f>
        <v>8.9077068316843072E-4</v>
      </c>
      <c r="J78" s="24">
        <f>F78*H78</f>
        <v>1.1134633539605385E-5</v>
      </c>
    </row>
    <row r="79" spans="2:10" x14ac:dyDescent="0.25">
      <c r="B79" s="37">
        <v>352</v>
      </c>
      <c r="D79" s="25">
        <v>68648</v>
      </c>
      <c r="F79" s="24">
        <v>2.9499999999999998E-2</v>
      </c>
      <c r="H79" s="24">
        <f>(D79/D112)</f>
        <v>4.1570105953872491E-2</v>
      </c>
      <c r="J79" s="24">
        <f t="shared" ref="J79:J110" si="3">F79*H79</f>
        <v>1.2263181256392385E-3</v>
      </c>
    </row>
    <row r="80" spans="2:10" x14ac:dyDescent="0.25">
      <c r="B80" s="37">
        <v>352.1</v>
      </c>
      <c r="D80" s="25">
        <f>95</f>
        <v>95</v>
      </c>
      <c r="F80" s="24">
        <v>2.4400000000000002E-2</v>
      </c>
      <c r="H80" s="24">
        <f>(D80/D112)</f>
        <v>5.7527678382733458E-5</v>
      </c>
      <c r="J80" s="24">
        <f t="shared" si="3"/>
        <v>1.4036753525386964E-6</v>
      </c>
    </row>
    <row r="81" spans="2:10" x14ac:dyDescent="0.25">
      <c r="B81" s="37">
        <v>352.2</v>
      </c>
      <c r="D81" s="25">
        <f>113</f>
        <v>113</v>
      </c>
      <c r="F81" s="24">
        <v>3.27E-2</v>
      </c>
      <c r="H81" s="24">
        <f>(D81/D112)</f>
        <v>6.842765954998822E-5</v>
      </c>
      <c r="J81" s="24">
        <f t="shared" si="3"/>
        <v>2.237584467284615E-6</v>
      </c>
    </row>
    <row r="82" spans="2:10" x14ac:dyDescent="0.25">
      <c r="B82" s="37">
        <v>352.3</v>
      </c>
      <c r="D82" s="25">
        <f>67</f>
        <v>67</v>
      </c>
      <c r="F82" s="24">
        <v>3.0099999999999998E-2</v>
      </c>
      <c r="H82" s="24">
        <f>(D82/D112)</f>
        <v>4.0572152122559385E-5</v>
      </c>
      <c r="J82" s="24">
        <f t="shared" si="3"/>
        <v>1.2212217788890374E-6</v>
      </c>
    </row>
    <row r="83" spans="2:10" x14ac:dyDescent="0.25">
      <c r="B83" s="37">
        <v>353</v>
      </c>
      <c r="D83" s="25">
        <f>915002</f>
        <v>915002</v>
      </c>
      <c r="F83" s="24">
        <v>2.6700000000000002E-2</v>
      </c>
      <c r="H83" s="24">
        <f>(D83/D112)</f>
        <v>0.55408358711113559</v>
      </c>
      <c r="J83" s="24">
        <f t="shared" si="3"/>
        <v>1.4794031775867321E-2</v>
      </c>
    </row>
    <row r="84" spans="2:10" x14ac:dyDescent="0.25">
      <c r="B84" s="37">
        <v>353.1</v>
      </c>
      <c r="D84" s="25">
        <f>5508</f>
        <v>5508</v>
      </c>
      <c r="F84" s="24">
        <v>1.95E-2</v>
      </c>
      <c r="H84" s="24">
        <f>(D84/D112)</f>
        <v>3.3353942371799569E-3</v>
      </c>
      <c r="J84" s="24">
        <f t="shared" si="3"/>
        <v>6.5040187625009158E-5</v>
      </c>
    </row>
    <row r="85" spans="2:10" x14ac:dyDescent="0.25">
      <c r="B85" s="37">
        <v>353.2</v>
      </c>
      <c r="D85" s="25">
        <f>7362</f>
        <v>7362</v>
      </c>
      <c r="F85" s="24">
        <v>3.0700000000000002E-2</v>
      </c>
      <c r="H85" s="24">
        <f>(D85/D112)</f>
        <v>4.4580922974071973E-3</v>
      </c>
      <c r="J85" s="24">
        <f t="shared" si="3"/>
        <v>1.3686343353040096E-4</v>
      </c>
    </row>
    <row r="86" spans="2:10" x14ac:dyDescent="0.25">
      <c r="B86" s="37">
        <v>353.3</v>
      </c>
      <c r="D86" s="25">
        <f>1252</f>
        <v>1252</v>
      </c>
      <c r="F86" s="24">
        <v>3.0099999999999998E-2</v>
      </c>
      <c r="H86" s="24">
        <f>(D86/D112)</f>
        <v>7.5815424563349784E-4</v>
      </c>
      <c r="J86" s="24">
        <f t="shared" si="3"/>
        <v>2.2820442793568283E-5</v>
      </c>
    </row>
    <row r="87" spans="2:10" x14ac:dyDescent="0.25">
      <c r="B87" s="37">
        <v>354</v>
      </c>
      <c r="D87" s="25">
        <f>110271</f>
        <v>110271</v>
      </c>
      <c r="F87" s="24">
        <v>1.9699999999999999E-2</v>
      </c>
      <c r="H87" s="24">
        <f>(D87/D112)</f>
        <v>6.6775101294130543E-2</v>
      </c>
      <c r="J87" s="24">
        <f t="shared" si="3"/>
        <v>1.3154694954943715E-3</v>
      </c>
    </row>
    <row r="88" spans="2:10" x14ac:dyDescent="0.25">
      <c r="B88" s="37">
        <v>354.1</v>
      </c>
      <c r="D88" s="25">
        <f>2664</f>
        <v>2664</v>
      </c>
      <c r="F88" s="24">
        <v>1.6899999999999998E-2</v>
      </c>
      <c r="H88" s="24">
        <f>(D88/D112)</f>
        <v>1.6131972127537047E-3</v>
      </c>
      <c r="J88" s="24">
        <f t="shared" si="3"/>
        <v>2.7263032895537605E-5</v>
      </c>
    </row>
    <row r="89" spans="2:10" x14ac:dyDescent="0.25">
      <c r="B89" s="37">
        <v>353.2</v>
      </c>
      <c r="D89" s="25">
        <f>3757</f>
        <v>3757</v>
      </c>
      <c r="F89" s="24">
        <v>1.9099999999999999E-2</v>
      </c>
      <c r="H89" s="24">
        <f>(D89/D112)</f>
        <v>2.2750682914097855E-3</v>
      </c>
      <c r="J89" s="24">
        <f t="shared" si="3"/>
        <v>4.3453804365926898E-5</v>
      </c>
    </row>
    <row r="90" spans="2:10" x14ac:dyDescent="0.25">
      <c r="B90" s="37">
        <v>354.3</v>
      </c>
      <c r="D90" s="25">
        <f>1000</f>
        <v>1000</v>
      </c>
      <c r="F90" s="24">
        <v>3.0099999999999998E-2</v>
      </c>
      <c r="H90" s="24">
        <f>(D90/D112)</f>
        <v>6.0555450929193112E-4</v>
      </c>
      <c r="J90" s="24">
        <f t="shared" si="3"/>
        <v>1.8227190729687127E-5</v>
      </c>
    </row>
    <row r="91" spans="2:10" x14ac:dyDescent="0.25">
      <c r="B91" s="37">
        <v>355</v>
      </c>
      <c r="D91" s="25">
        <f>12843</f>
        <v>12843</v>
      </c>
      <c r="F91" s="24">
        <v>2.8199999999999999E-2</v>
      </c>
      <c r="H91" s="24">
        <f>(D91/D112)</f>
        <v>7.777136562836272E-3</v>
      </c>
      <c r="J91" s="24">
        <f t="shared" si="3"/>
        <v>2.1931525107198288E-4</v>
      </c>
    </row>
    <row r="92" spans="2:10" x14ac:dyDescent="0.25">
      <c r="B92" s="37">
        <v>355.1</v>
      </c>
      <c r="D92" s="25">
        <f>34</f>
        <v>34</v>
      </c>
      <c r="F92" s="24">
        <v>2.63E-2</v>
      </c>
      <c r="H92" s="24">
        <f>(D92/D112)</f>
        <v>2.0588853315925661E-5</v>
      </c>
      <c r="J92" s="24">
        <f t="shared" si="3"/>
        <v>5.4148684220884491E-7</v>
      </c>
    </row>
    <row r="93" spans="2:10" x14ac:dyDescent="0.25">
      <c r="B93" s="37">
        <v>355.2</v>
      </c>
      <c r="D93" s="25">
        <f>46</f>
        <v>46</v>
      </c>
      <c r="F93" s="24">
        <v>2.9100000000000001E-2</v>
      </c>
      <c r="H93" s="24">
        <f>(D93/D112)</f>
        <v>2.7855507427428834E-5</v>
      </c>
      <c r="J93" s="24">
        <f t="shared" si="3"/>
        <v>8.1059526613817913E-7</v>
      </c>
    </row>
    <row r="94" spans="2:10" x14ac:dyDescent="0.25">
      <c r="B94" s="37">
        <v>355.3</v>
      </c>
      <c r="D94" s="25">
        <f>6</f>
        <v>6</v>
      </c>
      <c r="F94" s="24">
        <v>3.0099999999999998E-2</v>
      </c>
      <c r="H94" s="24">
        <f>(D94/D112)</f>
        <v>3.6333270557515872E-6</v>
      </c>
      <c r="J94" s="24">
        <f t="shared" si="3"/>
        <v>1.0936314437812276E-7</v>
      </c>
    </row>
    <row r="95" spans="2:10" x14ac:dyDescent="0.25">
      <c r="B95" s="37">
        <v>356</v>
      </c>
      <c r="D95" s="25">
        <f>138628</f>
        <v>138628</v>
      </c>
      <c r="F95" s="24">
        <v>1.7899999999999999E-2</v>
      </c>
      <c r="H95" s="24">
        <f>(D95/D112)</f>
        <v>8.3946810514121839E-2</v>
      </c>
      <c r="J95" s="24">
        <f t="shared" si="3"/>
        <v>1.502647908202781E-3</v>
      </c>
    </row>
    <row r="96" spans="2:10" x14ac:dyDescent="0.25">
      <c r="B96" s="37">
        <v>356.1</v>
      </c>
      <c r="D96" s="25">
        <f>943</f>
        <v>943</v>
      </c>
      <c r="F96" s="24">
        <v>1.7999999999999999E-2</v>
      </c>
      <c r="H96" s="24">
        <f>(D96/D112)</f>
        <v>5.7103790226229107E-4</v>
      </c>
      <c r="J96" s="24">
        <f t="shared" si="3"/>
        <v>1.0278682240721239E-5</v>
      </c>
    </row>
    <row r="97" spans="2:10" x14ac:dyDescent="0.25">
      <c r="B97" s="37">
        <v>356.2</v>
      </c>
      <c r="D97" s="25">
        <f>1598</f>
        <v>1598</v>
      </c>
      <c r="F97" s="24">
        <v>1.5100000000000001E-2</v>
      </c>
      <c r="H97" s="24">
        <f>(D97/D112)</f>
        <v>9.6767610584850595E-4</v>
      </c>
      <c r="J97" s="24">
        <f t="shared" si="3"/>
        <v>1.461190919831244E-5</v>
      </c>
    </row>
    <row r="98" spans="2:10" x14ac:dyDescent="0.25">
      <c r="B98" s="37">
        <v>356.3</v>
      </c>
      <c r="D98" s="25">
        <f>296</f>
        <v>296</v>
      </c>
      <c r="F98" s="24">
        <v>3.0099999999999998E-2</v>
      </c>
      <c r="H98" s="24">
        <f>(D98/D112)</f>
        <v>1.7924413475041163E-4</v>
      </c>
      <c r="J98" s="24">
        <f t="shared" si="3"/>
        <v>5.3952484559873894E-6</v>
      </c>
    </row>
    <row r="99" spans="2:10" x14ac:dyDescent="0.25">
      <c r="B99" s="37">
        <v>357</v>
      </c>
      <c r="D99" s="25">
        <f>141670</f>
        <v>141670</v>
      </c>
      <c r="F99" s="24">
        <v>1.77E-2</v>
      </c>
      <c r="H99" s="24">
        <f>(D99/D112)</f>
        <v>8.5788907331387887E-2</v>
      </c>
      <c r="J99" s="24">
        <f t="shared" si="3"/>
        <v>1.5184636597655656E-3</v>
      </c>
    </row>
    <row r="100" spans="2:10" x14ac:dyDescent="0.25">
      <c r="B100" s="37">
        <v>357.1</v>
      </c>
      <c r="D100" s="25">
        <f>812</f>
        <v>812</v>
      </c>
      <c r="F100" s="24">
        <v>1.7500000000000002E-2</v>
      </c>
      <c r="H100" s="24">
        <f>(D100/D112)</f>
        <v>4.9171026154504812E-4</v>
      </c>
      <c r="J100" s="24">
        <f t="shared" si="3"/>
        <v>8.6049295770383431E-6</v>
      </c>
    </row>
    <row r="101" spans="2:10" x14ac:dyDescent="0.25">
      <c r="B101" s="37">
        <v>357.2</v>
      </c>
      <c r="D101" s="25">
        <f>903</f>
        <v>903</v>
      </c>
      <c r="F101" s="24">
        <v>1.4999999999999999E-2</v>
      </c>
      <c r="H101" s="24">
        <f>(D101/D112)</f>
        <v>5.4681572189061388E-4</v>
      </c>
      <c r="J101" s="24">
        <f t="shared" si="3"/>
        <v>8.202235828359208E-6</v>
      </c>
    </row>
    <row r="102" spans="2:10" x14ac:dyDescent="0.25">
      <c r="B102" s="37">
        <v>357.3</v>
      </c>
      <c r="D102" s="25">
        <f>201</f>
        <v>201</v>
      </c>
      <c r="F102" s="24">
        <v>3.0099999999999998E-2</v>
      </c>
      <c r="H102" s="24">
        <f>(D102/D112)</f>
        <v>1.2171645636767817E-4</v>
      </c>
      <c r="J102" s="24">
        <f t="shared" si="3"/>
        <v>3.6636653366671128E-6</v>
      </c>
    </row>
    <row r="103" spans="2:10" x14ac:dyDescent="0.25">
      <c r="B103" s="37">
        <v>358</v>
      </c>
      <c r="D103" s="25">
        <f>222448</f>
        <v>222448</v>
      </c>
      <c r="F103" s="24">
        <v>1.6899999999999998E-2</v>
      </c>
      <c r="H103" s="24">
        <f>(D103/D112)</f>
        <v>0.1347043894829715</v>
      </c>
      <c r="J103" s="24">
        <f t="shared" si="3"/>
        <v>2.2765041822622183E-3</v>
      </c>
    </row>
    <row r="104" spans="2:10" x14ac:dyDescent="0.25">
      <c r="B104" s="37">
        <v>358.1</v>
      </c>
      <c r="D104" s="25">
        <f>1241</f>
        <v>1241</v>
      </c>
      <c r="F104" s="24">
        <v>1.9300000000000001E-2</v>
      </c>
      <c r="H104" s="24">
        <f>(D104/D112)</f>
        <v>7.5149314603128656E-4</v>
      </c>
      <c r="J104" s="24">
        <f t="shared" si="3"/>
        <v>1.4503817718403831E-5</v>
      </c>
    </row>
    <row r="105" spans="2:10" x14ac:dyDescent="0.25">
      <c r="B105" s="37">
        <v>358.2</v>
      </c>
      <c r="D105" s="25">
        <f>1537</f>
        <v>1537</v>
      </c>
      <c r="F105" s="24">
        <v>1.24E-2</v>
      </c>
      <c r="H105" s="24">
        <f>(D105/D112)</f>
        <v>9.3073728078169819E-4</v>
      </c>
      <c r="J105" s="24">
        <f t="shared" si="3"/>
        <v>1.1541142281693057E-5</v>
      </c>
    </row>
    <row r="106" spans="2:10" x14ac:dyDescent="0.25">
      <c r="B106" s="37">
        <v>358.3</v>
      </c>
      <c r="D106" s="25">
        <f>287</f>
        <v>287</v>
      </c>
      <c r="F106" s="24">
        <v>3.0099999999999998E-2</v>
      </c>
      <c r="H106" s="24">
        <f>(D106/D112)</f>
        <v>1.7379414416678423E-4</v>
      </c>
      <c r="J106" s="24">
        <f t="shared" si="3"/>
        <v>5.2312037394202055E-6</v>
      </c>
    </row>
    <row r="107" spans="2:10" x14ac:dyDescent="0.25">
      <c r="B107" s="37">
        <v>359</v>
      </c>
      <c r="D107" s="25">
        <f>9896</f>
        <v>9896</v>
      </c>
      <c r="F107" s="24">
        <v>1.7999999999999999E-2</v>
      </c>
      <c r="H107" s="24">
        <f>(D107/D112)</f>
        <v>5.9925674239529507E-3</v>
      </c>
      <c r="J107" s="24">
        <f t="shared" si="3"/>
        <v>1.0786621363115311E-4</v>
      </c>
    </row>
    <row r="108" spans="2:10" x14ac:dyDescent="0.25">
      <c r="B108" s="37">
        <v>359.1</v>
      </c>
      <c r="D108" s="25">
        <f>331</f>
        <v>331</v>
      </c>
      <c r="F108" s="24">
        <v>1.8700000000000001E-2</v>
      </c>
      <c r="H108" s="24">
        <f>(D108/D112)</f>
        <v>2.0043854257562922E-4</v>
      </c>
      <c r="J108" s="24">
        <f t="shared" si="3"/>
        <v>3.7482007461642667E-6</v>
      </c>
    </row>
    <row r="109" spans="2:10" x14ac:dyDescent="0.25">
      <c r="B109" s="37">
        <v>359.2</v>
      </c>
      <c r="D109" s="25">
        <f>444</f>
        <v>444</v>
      </c>
      <c r="F109" s="24">
        <v>1.49E-2</v>
      </c>
      <c r="H109" s="24">
        <f>(D109/D112)</f>
        <v>2.6886620212561744E-4</v>
      </c>
      <c r="J109" s="24">
        <f t="shared" si="3"/>
        <v>4.0061064116716998E-6</v>
      </c>
    </row>
    <row r="110" spans="2:10" x14ac:dyDescent="0.25">
      <c r="B110" s="37">
        <v>359.3</v>
      </c>
      <c r="D110" s="25">
        <f>5</f>
        <v>5</v>
      </c>
      <c r="F110" s="24">
        <v>3.0099999999999998E-2</v>
      </c>
      <c r="H110" s="24">
        <f>(D110/D112)</f>
        <v>3.0277725464596558E-6</v>
      </c>
      <c r="J110" s="24">
        <f t="shared" si="3"/>
        <v>9.1135953648435635E-8</v>
      </c>
    </row>
    <row r="111" spans="2:10" ht="5.15" customHeight="1" x14ac:dyDescent="0.25">
      <c r="D111" s="38"/>
      <c r="H111" s="39"/>
      <c r="J111" s="38"/>
    </row>
    <row r="112" spans="2:10" x14ac:dyDescent="0.25">
      <c r="B112" s="17" t="s">
        <v>25</v>
      </c>
      <c r="D112" s="25">
        <f>SUM(D77:D111)</f>
        <v>1651379</v>
      </c>
      <c r="H112" s="24">
        <f>SUM(H77:H111)</f>
        <v>1.0000000000000002</v>
      </c>
      <c r="J112" s="24">
        <f>SUM(J77:J111)</f>
        <v>2.3381621541753887E-2</v>
      </c>
    </row>
    <row r="113" spans="2:10" ht="13" thickBot="1" x14ac:dyDescent="0.3"/>
    <row r="114" spans="2:10" ht="13" thickBot="1" x14ac:dyDescent="0.3">
      <c r="B114" s="40" t="s">
        <v>53</v>
      </c>
      <c r="C114" s="41"/>
      <c r="D114" s="41"/>
      <c r="E114" s="41"/>
      <c r="F114" s="41"/>
      <c r="G114" s="41"/>
      <c r="H114" s="41"/>
      <c r="I114" s="41"/>
      <c r="J114" s="42"/>
    </row>
    <row r="115" spans="2:10" ht="39.75" customHeight="1" x14ac:dyDescent="0.25">
      <c r="B115" s="34" t="s">
        <v>46</v>
      </c>
      <c r="C115" s="35"/>
      <c r="D115" s="34" t="s">
        <v>47</v>
      </c>
      <c r="E115" s="35"/>
      <c r="F115" s="34" t="s">
        <v>48</v>
      </c>
      <c r="G115" s="35"/>
      <c r="H115" s="36" t="s">
        <v>49</v>
      </c>
      <c r="I115" s="35"/>
      <c r="J115" s="36" t="s">
        <v>50</v>
      </c>
    </row>
    <row r="116" spans="2:10" ht="5.15" customHeight="1" x14ac:dyDescent="0.25"/>
    <row r="117" spans="2:10" x14ac:dyDescent="0.25">
      <c r="B117" s="37">
        <v>350.2</v>
      </c>
      <c r="D117" s="25">
        <f>1471</f>
        <v>1471</v>
      </c>
      <c r="F117" s="24">
        <v>1.2500000000000001E-2</v>
      </c>
      <c r="H117" s="24">
        <f>(D117/D151)</f>
        <v>9.3707458183604189E-4</v>
      </c>
      <c r="J117" s="24">
        <f>F117*H117</f>
        <v>1.1713432272950524E-5</v>
      </c>
    </row>
    <row r="118" spans="2:10" x14ac:dyDescent="0.25">
      <c r="B118" s="37">
        <v>352</v>
      </c>
      <c r="D118" s="25">
        <f>65032</f>
        <v>65032</v>
      </c>
      <c r="F118" s="24">
        <v>2.9499999999999998E-2</v>
      </c>
      <c r="H118" s="24">
        <f>(D118/D151)</f>
        <v>4.1427487563536015E-2</v>
      </c>
      <c r="J118" s="24">
        <f t="shared" ref="J118:J149" si="4">F118*H118</f>
        <v>1.2221108831243124E-3</v>
      </c>
    </row>
    <row r="119" spans="2:10" x14ac:dyDescent="0.25">
      <c r="B119" s="37">
        <v>352.1</v>
      </c>
      <c r="D119" s="25">
        <f>95</f>
        <v>95</v>
      </c>
      <c r="F119" s="24">
        <v>2.4400000000000002E-2</v>
      </c>
      <c r="H119" s="24">
        <f>(D119/D151)</f>
        <v>6.0518072926188972E-5</v>
      </c>
      <c r="J119" s="24">
        <f t="shared" si="4"/>
        <v>1.476640979399011E-6</v>
      </c>
    </row>
    <row r="120" spans="2:10" x14ac:dyDescent="0.25">
      <c r="B120" s="37">
        <v>352.2</v>
      </c>
      <c r="D120" s="25">
        <f>113</f>
        <v>113</v>
      </c>
      <c r="F120" s="24">
        <v>3.27E-2</v>
      </c>
      <c r="H120" s="24">
        <f>(D120/D151)</f>
        <v>7.1984655164835301E-5</v>
      </c>
      <c r="J120" s="24">
        <f t="shared" si="4"/>
        <v>2.3538982238901144E-6</v>
      </c>
    </row>
    <row r="121" spans="2:10" x14ac:dyDescent="0.25">
      <c r="B121" s="37">
        <v>352.3</v>
      </c>
      <c r="D121" s="25">
        <f>67</f>
        <v>67</v>
      </c>
      <c r="F121" s="24">
        <v>3.0099999999999998E-2</v>
      </c>
      <c r="H121" s="24">
        <f>(D121/D151)</f>
        <v>4.2681167221628011E-5</v>
      </c>
      <c r="J121" s="24">
        <f t="shared" si="4"/>
        <v>1.284703133371003E-6</v>
      </c>
    </row>
    <row r="122" spans="2:10" x14ac:dyDescent="0.25">
      <c r="B122" s="37">
        <v>353</v>
      </c>
      <c r="D122" s="25">
        <f>881503</f>
        <v>881503</v>
      </c>
      <c r="F122" s="24">
        <v>2.6700000000000002E-2</v>
      </c>
      <c r="H122" s="24">
        <f>(D122/D151)</f>
        <v>0.56154592461741426</v>
      </c>
      <c r="J122" s="24">
        <f t="shared" si="4"/>
        <v>1.4993276187284962E-2</v>
      </c>
    </row>
    <row r="123" spans="2:10" x14ac:dyDescent="0.25">
      <c r="B123" s="37">
        <v>353.1</v>
      </c>
      <c r="D123" s="25">
        <f>5508</f>
        <v>5508</v>
      </c>
      <c r="F123" s="24">
        <v>1.95E-2</v>
      </c>
      <c r="H123" s="24">
        <f>(D123/D151)</f>
        <v>3.5087741650257774E-3</v>
      </c>
      <c r="J123" s="24">
        <f t="shared" si="4"/>
        <v>6.8421096218002655E-5</v>
      </c>
    </row>
    <row r="124" spans="2:10" x14ac:dyDescent="0.25">
      <c r="B124" s="37">
        <v>353.2</v>
      </c>
      <c r="D124" s="25">
        <f>7362</f>
        <v>7362</v>
      </c>
      <c r="F124" s="24">
        <v>3.0700000000000002E-2</v>
      </c>
      <c r="H124" s="24">
        <f>(D124/D151)</f>
        <v>4.6898321356063496E-3</v>
      </c>
      <c r="J124" s="24">
        <f t="shared" si="4"/>
        <v>1.4397784656311493E-4</v>
      </c>
    </row>
    <row r="125" spans="2:10" x14ac:dyDescent="0.25">
      <c r="B125" s="37">
        <v>353.3</v>
      </c>
      <c r="D125" s="25">
        <f>1252</f>
        <v>1252</v>
      </c>
      <c r="F125" s="24">
        <v>3.0099999999999998E-2</v>
      </c>
      <c r="H125" s="24">
        <f>(D125/D151)</f>
        <v>7.9756449793251148E-4</v>
      </c>
      <c r="J125" s="24">
        <f t="shared" si="4"/>
        <v>2.4006691387768594E-5</v>
      </c>
    </row>
    <row r="126" spans="2:10" x14ac:dyDescent="0.25">
      <c r="B126" s="37">
        <v>354</v>
      </c>
      <c r="D126" s="25">
        <f>112071</f>
        <v>112071</v>
      </c>
      <c r="F126" s="24">
        <v>1.9699999999999999E-2</v>
      </c>
      <c r="H126" s="24">
        <f>(D126/D151)</f>
        <v>7.1392852114851829E-2</v>
      </c>
      <c r="J126" s="24">
        <f t="shared" si="4"/>
        <v>1.406439186662581E-3</v>
      </c>
    </row>
    <row r="127" spans="2:10" x14ac:dyDescent="0.25">
      <c r="B127" s="37">
        <v>354.1</v>
      </c>
      <c r="D127" s="25">
        <f>2664</f>
        <v>2664</v>
      </c>
      <c r="F127" s="24">
        <v>1.6899999999999998E-2</v>
      </c>
      <c r="H127" s="24">
        <f>(D127/D151)</f>
        <v>1.6970541713196572E-3</v>
      </c>
      <c r="J127" s="24">
        <f t="shared" si="4"/>
        <v>2.8680215495302202E-5</v>
      </c>
    </row>
    <row r="128" spans="2:10" x14ac:dyDescent="0.25">
      <c r="B128" s="37">
        <v>353.2</v>
      </c>
      <c r="D128" s="25">
        <f>3757</f>
        <v>3757</v>
      </c>
      <c r="F128" s="24">
        <v>1.9099999999999999E-2</v>
      </c>
      <c r="H128" s="24">
        <f>(D128/D151)</f>
        <v>2.393330526144126E-3</v>
      </c>
      <c r="J128" s="24">
        <f t="shared" si="4"/>
        <v>4.5712613049352804E-5</v>
      </c>
    </row>
    <row r="129" spans="2:10" x14ac:dyDescent="0.25">
      <c r="B129" s="37">
        <v>354.3</v>
      </c>
      <c r="D129" s="25">
        <f>1000</f>
        <v>1000</v>
      </c>
      <c r="F129" s="24">
        <v>3.0099999999999998E-2</v>
      </c>
      <c r="H129" s="24">
        <f>(D129/D151)</f>
        <v>6.3703234659146283E-4</v>
      </c>
      <c r="J129" s="24">
        <f t="shared" si="4"/>
        <v>1.9174673632403029E-5</v>
      </c>
    </row>
    <row r="130" spans="2:10" x14ac:dyDescent="0.25">
      <c r="B130" s="37">
        <v>355</v>
      </c>
      <c r="D130" s="25">
        <f>12838</f>
        <v>12838</v>
      </c>
      <c r="F130" s="24">
        <v>2.8199999999999999E-2</v>
      </c>
      <c r="H130" s="24">
        <f>(D130/D151)</f>
        <v>8.1782212655411995E-3</v>
      </c>
      <c r="J130" s="24">
        <f t="shared" si="4"/>
        <v>2.3062583968826183E-4</v>
      </c>
    </row>
    <row r="131" spans="2:10" x14ac:dyDescent="0.25">
      <c r="B131" s="37">
        <v>355.1</v>
      </c>
      <c r="D131" s="25">
        <f>34</f>
        <v>34</v>
      </c>
      <c r="F131" s="24">
        <v>2.63E-2</v>
      </c>
      <c r="H131" s="24">
        <f>(D131/D151)</f>
        <v>2.1659099784109737E-5</v>
      </c>
      <c r="J131" s="24">
        <f t="shared" si="4"/>
        <v>5.6963432432208609E-7</v>
      </c>
    </row>
    <row r="132" spans="2:10" x14ac:dyDescent="0.25">
      <c r="B132" s="37">
        <v>355.2</v>
      </c>
      <c r="D132" s="25">
        <f>46</f>
        <v>46</v>
      </c>
      <c r="F132" s="24">
        <v>2.9100000000000001E-2</v>
      </c>
      <c r="H132" s="24">
        <f>(D132/D151)</f>
        <v>2.9303487943207293E-5</v>
      </c>
      <c r="J132" s="24">
        <f t="shared" si="4"/>
        <v>8.527314991473323E-7</v>
      </c>
    </row>
    <row r="133" spans="2:10" x14ac:dyDescent="0.25">
      <c r="B133" s="37">
        <v>355.3</v>
      </c>
      <c r="D133" s="25">
        <f>6</f>
        <v>6</v>
      </c>
      <c r="F133" s="24">
        <v>3.0099999999999998E-2</v>
      </c>
      <c r="H133" s="24">
        <f>(D133/D151)</f>
        <v>3.8221940795487772E-6</v>
      </c>
      <c r="J133" s="24">
        <f t="shared" si="4"/>
        <v>1.1504804179441819E-7</v>
      </c>
    </row>
    <row r="134" spans="2:10" x14ac:dyDescent="0.25">
      <c r="B134" s="37">
        <v>356</v>
      </c>
      <c r="D134" s="25">
        <f>122669</f>
        <v>122669</v>
      </c>
      <c r="F134" s="24">
        <v>1.7899999999999999E-2</v>
      </c>
      <c r="H134" s="24">
        <f>(D134/D151)</f>
        <v>7.8144120924028157E-2</v>
      </c>
      <c r="J134" s="24">
        <f t="shared" si="4"/>
        <v>1.3987797645401039E-3</v>
      </c>
    </row>
    <row r="135" spans="2:10" x14ac:dyDescent="0.25">
      <c r="B135" s="37">
        <v>356.1</v>
      </c>
      <c r="D135" s="25">
        <f>943</f>
        <v>943</v>
      </c>
      <c r="F135" s="24">
        <v>1.7999999999999999E-2</v>
      </c>
      <c r="H135" s="24">
        <f>(D135/D151)</f>
        <v>6.0072150283574952E-4</v>
      </c>
      <c r="J135" s="24">
        <f t="shared" si="4"/>
        <v>1.081298705104349E-5</v>
      </c>
    </row>
    <row r="136" spans="2:10" x14ac:dyDescent="0.25">
      <c r="B136" s="37">
        <v>356.2</v>
      </c>
      <c r="D136" s="25">
        <f>1598</f>
        <v>1598</v>
      </c>
      <c r="F136" s="24">
        <v>1.5100000000000001E-2</v>
      </c>
      <c r="H136" s="24">
        <f>(D136/D151)</f>
        <v>1.0179776898531577E-3</v>
      </c>
      <c r="J136" s="24">
        <f t="shared" si="4"/>
        <v>1.5371463116782681E-5</v>
      </c>
    </row>
    <row r="137" spans="2:10" x14ac:dyDescent="0.25">
      <c r="B137" s="37">
        <v>356.3</v>
      </c>
      <c r="D137" s="25">
        <f>296</f>
        <v>296</v>
      </c>
      <c r="F137" s="24">
        <v>3.0099999999999998E-2</v>
      </c>
      <c r="H137" s="24">
        <f>(D137/D151)</f>
        <v>1.88561574591073E-4</v>
      </c>
      <c r="J137" s="24">
        <f t="shared" si="4"/>
        <v>5.6757033951912967E-6</v>
      </c>
    </row>
    <row r="138" spans="2:10" x14ac:dyDescent="0.25">
      <c r="B138" s="37">
        <v>357</v>
      </c>
      <c r="D138" s="25">
        <f>123640</f>
        <v>123640</v>
      </c>
      <c r="F138" s="24">
        <v>1.77E-2</v>
      </c>
      <c r="H138" s="24">
        <f>(D138/D151)</f>
        <v>7.8762679332568475E-2</v>
      </c>
      <c r="J138" s="24">
        <f t="shared" si="4"/>
        <v>1.394099424186462E-3</v>
      </c>
    </row>
    <row r="139" spans="2:10" x14ac:dyDescent="0.25">
      <c r="B139" s="37">
        <v>357.1</v>
      </c>
      <c r="D139" s="25">
        <f>812</f>
        <v>812</v>
      </c>
      <c r="F139" s="24">
        <v>1.7500000000000002E-2</v>
      </c>
      <c r="H139" s="24">
        <f>(D139/D151)</f>
        <v>5.1727026543226787E-4</v>
      </c>
      <c r="J139" s="24">
        <f t="shared" si="4"/>
        <v>9.0522296450646889E-6</v>
      </c>
    </row>
    <row r="140" spans="2:10" x14ac:dyDescent="0.25">
      <c r="B140" s="37">
        <v>357.2</v>
      </c>
      <c r="D140" s="25">
        <f>903</f>
        <v>903</v>
      </c>
      <c r="F140" s="24">
        <v>1.4999999999999999E-2</v>
      </c>
      <c r="H140" s="24">
        <f>(D140/D151)</f>
        <v>5.7524020897209102E-4</v>
      </c>
      <c r="J140" s="24">
        <f t="shared" si="4"/>
        <v>8.6286031345813657E-6</v>
      </c>
    </row>
    <row r="141" spans="2:10" x14ac:dyDescent="0.25">
      <c r="B141" s="37">
        <v>357.3</v>
      </c>
      <c r="D141" s="25">
        <f>201</f>
        <v>201</v>
      </c>
      <c r="F141" s="24">
        <v>3.0099999999999998E-2</v>
      </c>
      <c r="H141" s="24">
        <f>(D141/D151)</f>
        <v>1.2804350166488403E-4</v>
      </c>
      <c r="J141" s="24">
        <f t="shared" si="4"/>
        <v>3.8541094001130089E-6</v>
      </c>
    </row>
    <row r="142" spans="2:10" x14ac:dyDescent="0.25">
      <c r="B142" s="37">
        <v>358</v>
      </c>
      <c r="D142" s="25">
        <f>210167</f>
        <v>210167</v>
      </c>
      <c r="F142" s="24">
        <v>1.6899999999999998E-2</v>
      </c>
      <c r="H142" s="24">
        <f>(D142/D151)</f>
        <v>0.13388317718608797</v>
      </c>
      <c r="J142" s="24">
        <f t="shared" si="4"/>
        <v>2.2626256944448865E-3</v>
      </c>
    </row>
    <row r="143" spans="2:10" x14ac:dyDescent="0.25">
      <c r="B143" s="37">
        <v>358.1</v>
      </c>
      <c r="D143" s="25">
        <f>1237</f>
        <v>1237</v>
      </c>
      <c r="F143" s="24">
        <v>1.9300000000000001E-2</v>
      </c>
      <c r="H143" s="24">
        <f>(D143/D151)</f>
        <v>7.8800901273363955E-4</v>
      </c>
      <c r="J143" s="24">
        <f t="shared" si="4"/>
        <v>1.5208573945759245E-5</v>
      </c>
    </row>
    <row r="144" spans="2:10" x14ac:dyDescent="0.25">
      <c r="B144" s="37">
        <v>358.2</v>
      </c>
      <c r="D144" s="25">
        <f>1531</f>
        <v>1531</v>
      </c>
      <c r="F144" s="24">
        <v>1.24E-2</v>
      </c>
      <c r="H144" s="24">
        <f>(D144/D151)</f>
        <v>9.752965226315297E-4</v>
      </c>
      <c r="J144" s="24">
        <f t="shared" si="4"/>
        <v>1.2093676880630968E-5</v>
      </c>
    </row>
    <row r="145" spans="2:10" x14ac:dyDescent="0.25">
      <c r="B145" s="37">
        <v>358.3</v>
      </c>
      <c r="D145" s="25">
        <f>287</f>
        <v>287</v>
      </c>
      <c r="F145" s="24">
        <v>3.0099999999999998E-2</v>
      </c>
      <c r="H145" s="24">
        <f>(D145/D151)</f>
        <v>1.8282828347174985E-4</v>
      </c>
      <c r="J145" s="24">
        <f t="shared" si="4"/>
        <v>5.5031313324996703E-6</v>
      </c>
    </row>
    <row r="146" spans="2:10" x14ac:dyDescent="0.25">
      <c r="B146" s="37">
        <v>359</v>
      </c>
      <c r="D146" s="25">
        <f>9896</f>
        <v>9896</v>
      </c>
      <c r="F146" s="24">
        <v>1.7999999999999999E-2</v>
      </c>
      <c r="H146" s="24">
        <f>(D146/D151)</f>
        <v>6.3040721018691164E-3</v>
      </c>
      <c r="J146" s="24">
        <f t="shared" si="4"/>
        <v>1.1347329783364409E-4</v>
      </c>
    </row>
    <row r="147" spans="2:10" x14ac:dyDescent="0.25">
      <c r="B147" s="37">
        <v>359.1</v>
      </c>
      <c r="D147" s="25">
        <v>331</v>
      </c>
      <c r="F147" s="24">
        <v>1.8700000000000001E-2</v>
      </c>
      <c r="H147" s="24">
        <f>(D147/D151)</f>
        <v>2.108577067217742E-4</v>
      </c>
      <c r="J147" s="24">
        <f t="shared" si="4"/>
        <v>3.9430391156971783E-6</v>
      </c>
    </row>
    <row r="148" spans="2:10" x14ac:dyDescent="0.25">
      <c r="B148" s="37">
        <v>359.2</v>
      </c>
      <c r="D148" s="25">
        <v>444</v>
      </c>
      <c r="F148" s="24">
        <v>1.49E-2</v>
      </c>
      <c r="H148" s="24">
        <f>(D148/D151)</f>
        <v>2.8284236188660949E-4</v>
      </c>
      <c r="J148" s="24">
        <f t="shared" si="4"/>
        <v>4.2143511921104817E-6</v>
      </c>
    </row>
    <row r="149" spans="2:10" x14ac:dyDescent="0.25">
      <c r="B149" s="37">
        <v>359.3</v>
      </c>
      <c r="D149" s="25">
        <v>5</v>
      </c>
      <c r="F149" s="24">
        <v>3.0099999999999998E-2</v>
      </c>
      <c r="H149" s="24">
        <f>(D149/D151)</f>
        <v>3.1851617329573142E-6</v>
      </c>
      <c r="J149" s="24">
        <f t="shared" si="4"/>
        <v>9.5873368162015154E-8</v>
      </c>
    </row>
    <row r="150" spans="2:10" ht="5.15" customHeight="1" x14ac:dyDescent="0.25">
      <c r="D150" s="38"/>
      <c r="H150" s="39"/>
      <c r="J150" s="38"/>
    </row>
    <row r="151" spans="2:10" x14ac:dyDescent="0.25">
      <c r="B151" s="17" t="s">
        <v>25</v>
      </c>
      <c r="D151" s="25">
        <f>SUM(D116:D150)</f>
        <v>1569779</v>
      </c>
      <c r="H151" s="24">
        <f>SUM(H116:H150)</f>
        <v>1</v>
      </c>
      <c r="J151" s="24">
        <f>SUM(J116:J150)</f>
        <v>2.3464223244163668E-2</v>
      </c>
    </row>
    <row r="152" spans="2:10" ht="13" thickBot="1" x14ac:dyDescent="0.3"/>
    <row r="153" spans="2:10" ht="13" thickBot="1" x14ac:dyDescent="0.3">
      <c r="B153" s="40" t="s">
        <v>54</v>
      </c>
      <c r="C153" s="41"/>
      <c r="D153" s="41"/>
      <c r="E153" s="41"/>
      <c r="F153" s="41"/>
      <c r="G153" s="41"/>
      <c r="H153" s="41"/>
      <c r="I153" s="41"/>
      <c r="J153" s="42"/>
    </row>
    <row r="154" spans="2:10" ht="39.75" customHeight="1" x14ac:dyDescent="0.25">
      <c r="B154" s="34" t="s">
        <v>46</v>
      </c>
      <c r="C154" s="35"/>
      <c r="D154" s="34" t="s">
        <v>47</v>
      </c>
      <c r="E154" s="35"/>
      <c r="F154" s="34" t="s">
        <v>48</v>
      </c>
      <c r="G154" s="35"/>
      <c r="H154" s="36" t="s">
        <v>49</v>
      </c>
      <c r="I154" s="35"/>
      <c r="J154" s="36" t="s">
        <v>50</v>
      </c>
    </row>
    <row r="155" spans="2:10" ht="5.15" customHeight="1" x14ac:dyDescent="0.25"/>
    <row r="156" spans="2:10" x14ac:dyDescent="0.25">
      <c r="B156" s="37">
        <v>350.2</v>
      </c>
      <c r="D156" s="25">
        <f>1471</f>
        <v>1471</v>
      </c>
      <c r="F156" s="24">
        <v>1.2500000000000001E-2</v>
      </c>
      <c r="H156" s="24">
        <f>(D156/D190)</f>
        <v>9.6657846337022452E-4</v>
      </c>
      <c r="J156" s="24">
        <f>F156*H156</f>
        <v>1.2082230792127807E-5</v>
      </c>
    </row>
    <row r="157" spans="2:10" x14ac:dyDescent="0.25">
      <c r="B157" s="37">
        <v>352</v>
      </c>
      <c r="D157" s="25">
        <f>37606</f>
        <v>37606</v>
      </c>
      <c r="F157" s="24">
        <v>2.9499999999999998E-2</v>
      </c>
      <c r="H157" s="24">
        <f>(D157/D190)</f>
        <v>2.4710502850782232E-2</v>
      </c>
      <c r="J157" s="24">
        <f t="shared" ref="J157:J188" si="5">F157*H157</f>
        <v>7.2895983409807582E-4</v>
      </c>
    </row>
    <row r="158" spans="2:10" x14ac:dyDescent="0.25">
      <c r="B158" s="37">
        <v>352.1</v>
      </c>
      <c r="D158" s="25">
        <f>95</f>
        <v>95</v>
      </c>
      <c r="F158" s="24">
        <v>2.4400000000000002E-2</v>
      </c>
      <c r="H158" s="24">
        <f>(D158/D190)</f>
        <v>6.2423490156472697E-5</v>
      </c>
      <c r="J158" s="24">
        <f t="shared" si="5"/>
        <v>1.523133159817934E-6</v>
      </c>
    </row>
    <row r="159" spans="2:10" x14ac:dyDescent="0.25">
      <c r="B159" s="37">
        <v>352.2</v>
      </c>
      <c r="D159" s="25">
        <f>113</f>
        <v>113</v>
      </c>
      <c r="F159" s="24">
        <v>3.27E-2</v>
      </c>
      <c r="H159" s="24">
        <f>(D159/D190)</f>
        <v>7.4251098817699091E-5</v>
      </c>
      <c r="J159" s="24">
        <f t="shared" si="5"/>
        <v>2.4280109313387601E-6</v>
      </c>
    </row>
    <row r="160" spans="2:10" x14ac:dyDescent="0.25">
      <c r="B160" s="37">
        <v>352.3</v>
      </c>
      <c r="D160" s="25">
        <f>67</f>
        <v>67</v>
      </c>
      <c r="F160" s="24">
        <v>3.0099999999999998E-2</v>
      </c>
      <c r="H160" s="24">
        <f>(D160/D190)</f>
        <v>4.4024987794564952E-5</v>
      </c>
      <c r="J160" s="24">
        <f t="shared" si="5"/>
        <v>1.325152132616405E-6</v>
      </c>
    </row>
    <row r="161" spans="2:10" x14ac:dyDescent="0.25">
      <c r="B161" s="37">
        <v>353</v>
      </c>
      <c r="D161" s="25">
        <f>890452</f>
        <v>890452</v>
      </c>
      <c r="F161" s="24">
        <v>2.6700000000000002E-2</v>
      </c>
      <c r="H161" s="24">
        <f>(D161/D190)</f>
        <v>0.58510654375590965</v>
      </c>
      <c r="J161" s="24">
        <f t="shared" si="5"/>
        <v>1.5622344718282789E-2</v>
      </c>
    </row>
    <row r="162" spans="2:10" x14ac:dyDescent="0.25">
      <c r="B162" s="37">
        <v>353.1</v>
      </c>
      <c r="D162" s="25">
        <f>5508</f>
        <v>5508</v>
      </c>
      <c r="F162" s="24">
        <v>1.95E-2</v>
      </c>
      <c r="H162" s="24">
        <f>(D162/D190)</f>
        <v>3.6192482503352797E-3</v>
      </c>
      <c r="J162" s="24">
        <f t="shared" si="5"/>
        <v>7.0575340881537957E-5</v>
      </c>
    </row>
    <row r="163" spans="2:10" x14ac:dyDescent="0.25">
      <c r="B163" s="37">
        <v>353.2</v>
      </c>
      <c r="D163" s="25">
        <f>7362</f>
        <v>7362</v>
      </c>
      <c r="F163" s="24">
        <v>3.0700000000000002E-2</v>
      </c>
      <c r="H163" s="24">
        <f>(D163/D190)</f>
        <v>4.8374919424415998E-3</v>
      </c>
      <c r="J163" s="24">
        <f t="shared" si="5"/>
        <v>1.4851100263295713E-4</v>
      </c>
    </row>
    <row r="164" spans="2:10" x14ac:dyDescent="0.25">
      <c r="B164" s="37">
        <v>353.3</v>
      </c>
      <c r="D164" s="25">
        <f>1252</f>
        <v>1252</v>
      </c>
      <c r="F164" s="24">
        <v>3.0099999999999998E-2</v>
      </c>
      <c r="H164" s="24">
        <f>(D164/D190)</f>
        <v>8.2267589132530331E-4</v>
      </c>
      <c r="J164" s="24">
        <f t="shared" si="5"/>
        <v>2.4762544328891627E-5</v>
      </c>
    </row>
    <row r="165" spans="2:10" x14ac:dyDescent="0.25">
      <c r="B165" s="37">
        <v>354</v>
      </c>
      <c r="D165" s="25">
        <f>111484</f>
        <v>111484</v>
      </c>
      <c r="F165" s="24">
        <v>1.9699999999999999E-2</v>
      </c>
      <c r="H165" s="24">
        <f>(D165/D190)</f>
        <v>7.3254951332675802E-2</v>
      </c>
      <c r="J165" s="24">
        <f t="shared" si="5"/>
        <v>1.4431225412537133E-3</v>
      </c>
    </row>
    <row r="166" spans="2:10" x14ac:dyDescent="0.25">
      <c r="B166" s="37">
        <v>354.1</v>
      </c>
      <c r="D166" s="25">
        <f>2664</f>
        <v>2664</v>
      </c>
      <c r="F166" s="24">
        <v>1.6899999999999998E-2</v>
      </c>
      <c r="H166" s="24">
        <f>(D166/D190)</f>
        <v>1.7504860818615079E-3</v>
      </c>
      <c r="J166" s="24">
        <f t="shared" si="5"/>
        <v>2.9583214783459482E-5</v>
      </c>
    </row>
    <row r="167" spans="2:10" x14ac:dyDescent="0.25">
      <c r="B167" s="37">
        <v>353.2</v>
      </c>
      <c r="D167" s="25">
        <f>3757</f>
        <v>3757</v>
      </c>
      <c r="F167" s="24">
        <v>1.9099999999999999E-2</v>
      </c>
      <c r="H167" s="24">
        <f>(D167/D190)</f>
        <v>2.4686847633459781E-3</v>
      </c>
      <c r="J167" s="24">
        <f t="shared" si="5"/>
        <v>4.7151878979908176E-5</v>
      </c>
    </row>
    <row r="168" spans="2:10" x14ac:dyDescent="0.25">
      <c r="B168" s="37">
        <v>354.3</v>
      </c>
      <c r="D168" s="25">
        <f>1000</f>
        <v>1000</v>
      </c>
      <c r="F168" s="24">
        <v>3.0099999999999998E-2</v>
      </c>
      <c r="H168" s="24">
        <f>(D168/D190)</f>
        <v>6.570893700681336E-4</v>
      </c>
      <c r="J168" s="24">
        <f t="shared" si="5"/>
        <v>1.977839003905082E-5</v>
      </c>
    </row>
    <row r="169" spans="2:10" x14ac:dyDescent="0.25">
      <c r="B169" s="37">
        <v>355</v>
      </c>
      <c r="D169" s="25">
        <f>12848</f>
        <v>12848</v>
      </c>
      <c r="F169" s="24">
        <v>2.8199999999999999E-2</v>
      </c>
      <c r="H169" s="24">
        <f>(D169/D190)</f>
        <v>8.4422842266353802E-3</v>
      </c>
      <c r="J169" s="24">
        <f t="shared" si="5"/>
        <v>2.3807241519111771E-4</v>
      </c>
    </row>
    <row r="170" spans="2:10" x14ac:dyDescent="0.25">
      <c r="B170" s="37">
        <v>355.1</v>
      </c>
      <c r="D170" s="25">
        <f>34</f>
        <v>34</v>
      </c>
      <c r="F170" s="24">
        <v>2.63E-2</v>
      </c>
      <c r="H170" s="24">
        <f>(D170/D190)</f>
        <v>2.2341038582316543E-5</v>
      </c>
      <c r="J170" s="24">
        <f t="shared" si="5"/>
        <v>5.875693147149251E-7</v>
      </c>
    </row>
    <row r="171" spans="2:10" x14ac:dyDescent="0.25">
      <c r="B171" s="37">
        <v>355.2</v>
      </c>
      <c r="D171" s="25">
        <v>46</v>
      </c>
      <c r="F171" s="24">
        <v>2.9100000000000001E-2</v>
      </c>
      <c r="H171" s="24">
        <f>(D171/D190)</f>
        <v>3.0226111023134145E-5</v>
      </c>
      <c r="J171" s="24">
        <f t="shared" si="5"/>
        <v>8.7957983077320366E-7</v>
      </c>
    </row>
    <row r="172" spans="2:10" x14ac:dyDescent="0.25">
      <c r="B172" s="37">
        <v>355.3</v>
      </c>
      <c r="D172" s="25">
        <f>6</f>
        <v>6</v>
      </c>
      <c r="F172" s="24">
        <v>3.0099999999999998E-2</v>
      </c>
      <c r="H172" s="24">
        <f>(D172/D190)</f>
        <v>3.9425362204088014E-6</v>
      </c>
      <c r="J172" s="24">
        <f t="shared" si="5"/>
        <v>1.1867034023430492E-7</v>
      </c>
    </row>
    <row r="173" spans="2:10" x14ac:dyDescent="0.25">
      <c r="B173" s="37">
        <v>356</v>
      </c>
      <c r="D173" s="25">
        <f>121298</f>
        <v>121298</v>
      </c>
      <c r="F173" s="24">
        <v>1.7899999999999999E-2</v>
      </c>
      <c r="H173" s="24">
        <f>(D173/D190)</f>
        <v>7.9703626410524475E-2</v>
      </c>
      <c r="J173" s="24">
        <f t="shared" si="5"/>
        <v>1.426694912748388E-3</v>
      </c>
    </row>
    <row r="174" spans="2:10" x14ac:dyDescent="0.25">
      <c r="B174" s="37">
        <v>356.1</v>
      </c>
      <c r="D174" s="25">
        <f>943</f>
        <v>943</v>
      </c>
      <c r="F174" s="24">
        <v>1.7999999999999999E-2</v>
      </c>
      <c r="H174" s="24">
        <f>(D174/D190)</f>
        <v>6.1963527597424996E-4</v>
      </c>
      <c r="J174" s="24">
        <f t="shared" si="5"/>
        <v>1.1153434967536498E-5</v>
      </c>
    </row>
    <row r="175" spans="2:10" x14ac:dyDescent="0.25">
      <c r="B175" s="37">
        <v>356.2</v>
      </c>
      <c r="D175" s="25">
        <f>1598</f>
        <v>1598</v>
      </c>
      <c r="F175" s="24">
        <v>1.5100000000000001E-2</v>
      </c>
      <c r="H175" s="24">
        <f>(D175/D190)</f>
        <v>1.0500288133688774E-3</v>
      </c>
      <c r="J175" s="24">
        <f t="shared" si="5"/>
        <v>1.5855435081870051E-5</v>
      </c>
    </row>
    <row r="176" spans="2:10" x14ac:dyDescent="0.25">
      <c r="B176" s="37">
        <v>356.3</v>
      </c>
      <c r="D176" s="25">
        <f>296</f>
        <v>296</v>
      </c>
      <c r="F176" s="24">
        <v>3.0099999999999998E-2</v>
      </c>
      <c r="H176" s="24">
        <f>(D176/D190)</f>
        <v>1.9449845354016753E-4</v>
      </c>
      <c r="J176" s="24">
        <f t="shared" si="5"/>
        <v>5.8544034515590427E-6</v>
      </c>
    </row>
    <row r="177" spans="2:10" x14ac:dyDescent="0.25">
      <c r="B177" s="37">
        <v>357</v>
      </c>
      <c r="D177" s="25">
        <f>112885</f>
        <v>112885</v>
      </c>
      <c r="F177" s="24">
        <v>1.77E-2</v>
      </c>
      <c r="H177" s="24">
        <f>(D177/D190)</f>
        <v>7.4175533540141267E-2</v>
      </c>
      <c r="J177" s="24">
        <f t="shared" si="5"/>
        <v>1.3129069436605004E-3</v>
      </c>
    </row>
    <row r="178" spans="2:10" x14ac:dyDescent="0.25">
      <c r="B178" s="37">
        <v>357.1</v>
      </c>
      <c r="D178" s="25">
        <f>812</f>
        <v>812</v>
      </c>
      <c r="F178" s="24">
        <v>1.7500000000000002E-2</v>
      </c>
      <c r="H178" s="24">
        <f>(D178/D190)</f>
        <v>5.3355656849532452E-4</v>
      </c>
      <c r="J178" s="24">
        <f t="shared" si="5"/>
        <v>9.3372399486681792E-6</v>
      </c>
    </row>
    <row r="179" spans="2:10" x14ac:dyDescent="0.25">
      <c r="B179" s="37">
        <v>357.2</v>
      </c>
      <c r="D179" s="25">
        <f>903</f>
        <v>903</v>
      </c>
      <c r="F179" s="24">
        <v>1.4999999999999999E-2</v>
      </c>
      <c r="H179" s="24">
        <f>(D179/D190)</f>
        <v>5.9335170117152459E-4</v>
      </c>
      <c r="J179" s="24">
        <f t="shared" si="5"/>
        <v>8.9002755175728689E-6</v>
      </c>
    </row>
    <row r="180" spans="2:10" x14ac:dyDescent="0.25">
      <c r="B180" s="37">
        <v>357.3</v>
      </c>
      <c r="D180" s="25">
        <f>201</f>
        <v>201</v>
      </c>
      <c r="F180" s="24">
        <v>3.0099999999999998E-2</v>
      </c>
      <c r="H180" s="24">
        <f>(D180/D190)</f>
        <v>1.3207496338369485E-4</v>
      </c>
      <c r="J180" s="24">
        <f t="shared" si="5"/>
        <v>3.9754563978492145E-6</v>
      </c>
    </row>
    <row r="181" spans="2:10" x14ac:dyDescent="0.25">
      <c r="B181" s="37">
        <v>358</v>
      </c>
      <c r="D181" s="25">
        <f>193382</f>
        <v>193382</v>
      </c>
      <c r="F181" s="24">
        <v>1.6899999999999998E-2</v>
      </c>
      <c r="H181" s="24">
        <f>(D181/D190)</f>
        <v>0.1270692565625158</v>
      </c>
      <c r="J181" s="24">
        <f t="shared" si="5"/>
        <v>2.1474704359065169E-3</v>
      </c>
    </row>
    <row r="182" spans="2:10" x14ac:dyDescent="0.25">
      <c r="B182" s="37">
        <v>358.1</v>
      </c>
      <c r="D182" s="25">
        <f>1237</f>
        <v>1237</v>
      </c>
      <c r="F182" s="24">
        <v>1.9300000000000001E-2</v>
      </c>
      <c r="H182" s="24">
        <f>(D182/D190)</f>
        <v>8.1281955077428122E-4</v>
      </c>
      <c r="J182" s="24">
        <f t="shared" si="5"/>
        <v>1.5687417329943627E-5</v>
      </c>
    </row>
    <row r="183" spans="2:10" x14ac:dyDescent="0.25">
      <c r="B183" s="37">
        <v>358.2</v>
      </c>
      <c r="D183" s="25">
        <v>1531</v>
      </c>
      <c r="F183" s="24">
        <v>1.24E-2</v>
      </c>
      <c r="H183" s="24">
        <f>(D183/D190)</f>
        <v>1.0060038255743126E-3</v>
      </c>
      <c r="J183" s="24">
        <f t="shared" si="5"/>
        <v>1.2474447437121475E-5</v>
      </c>
    </row>
    <row r="184" spans="2:10" x14ac:dyDescent="0.25">
      <c r="B184" s="37">
        <v>358.3</v>
      </c>
      <c r="D184" s="25">
        <v>287</v>
      </c>
      <c r="F184" s="24">
        <v>3.0099999999999998E-2</v>
      </c>
      <c r="H184" s="24">
        <f>(D184/D190)</f>
        <v>1.8858464920955433E-4</v>
      </c>
      <c r="J184" s="24">
        <f t="shared" si="5"/>
        <v>5.6763979412075854E-6</v>
      </c>
    </row>
    <row r="185" spans="2:10" x14ac:dyDescent="0.25">
      <c r="B185" s="37">
        <v>359</v>
      </c>
      <c r="D185" s="25">
        <f>9945</f>
        <v>9945</v>
      </c>
      <c r="F185" s="24">
        <v>1.7999999999999999E-2</v>
      </c>
      <c r="H185" s="24">
        <f>(D185/D190)</f>
        <v>6.5347537853275885E-3</v>
      </c>
      <c r="J185" s="24">
        <f t="shared" si="5"/>
        <v>1.1762556813589658E-4</v>
      </c>
    </row>
    <row r="186" spans="2:10" x14ac:dyDescent="0.25">
      <c r="B186" s="37">
        <v>359.1</v>
      </c>
      <c r="D186" s="25">
        <v>331</v>
      </c>
      <c r="F186" s="24">
        <v>1.8700000000000001E-2</v>
      </c>
      <c r="H186" s="24">
        <f>(D186/D190)</f>
        <v>2.1749658149255221E-4</v>
      </c>
      <c r="J186" s="24">
        <f t="shared" si="5"/>
        <v>4.0671860739107268E-6</v>
      </c>
    </row>
    <row r="187" spans="2:10" x14ac:dyDescent="0.25">
      <c r="B187" s="37">
        <v>359.2</v>
      </c>
      <c r="D187" s="25">
        <v>444</v>
      </c>
      <c r="F187" s="24">
        <v>1.49E-2</v>
      </c>
      <c r="H187" s="24">
        <f>(D187/D190)</f>
        <v>2.917476803102513E-4</v>
      </c>
      <c r="J187" s="24">
        <f t="shared" si="5"/>
        <v>4.3470404366227443E-6</v>
      </c>
    </row>
    <row r="188" spans="2:10" x14ac:dyDescent="0.25">
      <c r="B188" s="37">
        <v>359.3</v>
      </c>
      <c r="D188" s="25">
        <v>5</v>
      </c>
      <c r="F188" s="24">
        <v>3.0099999999999998E-2</v>
      </c>
      <c r="H188" s="24">
        <f>(D188/D190)</f>
        <v>3.285446850340668E-6</v>
      </c>
      <c r="J188" s="24">
        <f t="shared" si="5"/>
        <v>9.8891950195254105E-8</v>
      </c>
    </row>
    <row r="189" spans="2:10" ht="5.15" customHeight="1" x14ac:dyDescent="0.25">
      <c r="D189" s="38"/>
      <c r="H189" s="39"/>
      <c r="J189" s="38"/>
    </row>
    <row r="190" spans="2:10" x14ac:dyDescent="0.25">
      <c r="B190" s="17" t="s">
        <v>25</v>
      </c>
      <c r="D190" s="25">
        <f>SUM(D155:D189)</f>
        <v>1521863</v>
      </c>
      <c r="H190" s="24">
        <f>SUM(H155:H189)</f>
        <v>0.99999999999999989</v>
      </c>
      <c r="J190" s="24">
        <f>SUM(J155:J189)</f>
        <v>2.3493931713958475E-2</v>
      </c>
    </row>
    <row r="191" spans="2:10" ht="13" thickBot="1" x14ac:dyDescent="0.3"/>
    <row r="192" spans="2:10" ht="13" thickBot="1" x14ac:dyDescent="0.3">
      <c r="B192" s="40" t="s">
        <v>55</v>
      </c>
      <c r="C192" s="41"/>
      <c r="D192" s="41"/>
      <c r="E192" s="41"/>
      <c r="F192" s="41"/>
      <c r="G192" s="41"/>
      <c r="H192" s="41"/>
      <c r="I192" s="41"/>
      <c r="J192" s="42"/>
    </row>
    <row r="193" spans="2:10" ht="39.75" customHeight="1" x14ac:dyDescent="0.25">
      <c r="B193" s="34" t="s">
        <v>46</v>
      </c>
      <c r="C193" s="35"/>
      <c r="D193" s="34" t="s">
        <v>47</v>
      </c>
      <c r="E193" s="35"/>
      <c r="F193" s="34" t="s">
        <v>48</v>
      </c>
      <c r="G193" s="35"/>
      <c r="H193" s="36" t="s">
        <v>49</v>
      </c>
      <c r="I193" s="35"/>
      <c r="J193" s="36" t="s">
        <v>50</v>
      </c>
    </row>
    <row r="194" spans="2:10" ht="5.15" customHeight="1" x14ac:dyDescent="0.25"/>
    <row r="195" spans="2:10" x14ac:dyDescent="0.25">
      <c r="B195" s="37">
        <v>350.2</v>
      </c>
      <c r="D195" s="25">
        <f>1471</f>
        <v>1471</v>
      </c>
      <c r="F195" s="24">
        <v>1.2500000000000001E-2</v>
      </c>
      <c r="H195" s="24">
        <f>(D195/D229)</f>
        <v>1.1213753504774422E-3</v>
      </c>
      <c r="J195" s="24">
        <f>F195*H195</f>
        <v>1.4017191880968029E-5</v>
      </c>
    </row>
    <row r="196" spans="2:10" x14ac:dyDescent="0.25">
      <c r="B196" s="37">
        <v>352</v>
      </c>
      <c r="D196" s="25">
        <v>32160</v>
      </c>
      <c r="F196" s="24">
        <v>2.9499999999999998E-2</v>
      </c>
      <c r="H196" s="24">
        <f>(D196/D229)</f>
        <v>2.4516268709282488E-2</v>
      </c>
      <c r="J196" s="24">
        <f t="shared" ref="J196:J227" si="6">F196*H196</f>
        <v>7.232299269238333E-4</v>
      </c>
    </row>
    <row r="197" spans="2:10" x14ac:dyDescent="0.25">
      <c r="B197" s="37">
        <v>352.1</v>
      </c>
      <c r="D197" s="25">
        <v>96</v>
      </c>
      <c r="F197" s="24">
        <v>2.4400000000000002E-2</v>
      </c>
      <c r="H197" s="24">
        <f>(D197/D229)</f>
        <v>7.318289166949996E-5</v>
      </c>
      <c r="J197" s="24">
        <f t="shared" si="6"/>
        <v>1.7856625567357991E-6</v>
      </c>
    </row>
    <row r="198" spans="2:10" x14ac:dyDescent="0.25">
      <c r="B198" s="37">
        <v>352.2</v>
      </c>
      <c r="D198" s="25">
        <v>116</v>
      </c>
      <c r="F198" s="24">
        <v>3.27E-2</v>
      </c>
      <c r="H198" s="24">
        <f>(D198/D229)</f>
        <v>8.8429327433979117E-5</v>
      </c>
      <c r="J198" s="24">
        <f t="shared" si="6"/>
        <v>2.8916390070911172E-6</v>
      </c>
    </row>
    <row r="199" spans="2:10" x14ac:dyDescent="0.25">
      <c r="B199" s="37">
        <v>352.3</v>
      </c>
      <c r="D199" s="25">
        <v>88</v>
      </c>
      <c r="F199" s="24">
        <v>3.0099999999999998E-2</v>
      </c>
      <c r="H199" s="24">
        <f>(D199/D229)</f>
        <v>6.7084317363708294E-5</v>
      </c>
      <c r="J199" s="24">
        <f t="shared" si="6"/>
        <v>2.0192379526476195E-6</v>
      </c>
    </row>
    <row r="200" spans="2:10" x14ac:dyDescent="0.25">
      <c r="B200" s="37">
        <v>353</v>
      </c>
      <c r="D200" s="25">
        <v>725689</v>
      </c>
      <c r="F200" s="24">
        <v>2.6700000000000002E-2</v>
      </c>
      <c r="H200" s="24">
        <f>(D200/D229)</f>
        <v>0.55320853617445587</v>
      </c>
      <c r="J200" s="24">
        <f t="shared" si="6"/>
        <v>1.4770667915857972E-2</v>
      </c>
    </row>
    <row r="201" spans="2:10" x14ac:dyDescent="0.25">
      <c r="B201" s="37">
        <v>353.1</v>
      </c>
      <c r="D201" s="25">
        <v>5516</v>
      </c>
      <c r="F201" s="24">
        <v>1.95E-2</v>
      </c>
      <c r="H201" s="24">
        <f>(D201/D229)</f>
        <v>4.2049669838433524E-3</v>
      </c>
      <c r="J201" s="24">
        <f t="shared" si="6"/>
        <v>8.1996856184945376E-5</v>
      </c>
    </row>
    <row r="202" spans="2:10" x14ac:dyDescent="0.25">
      <c r="B202" s="37">
        <v>353.2</v>
      </c>
      <c r="D202" s="25">
        <v>7391</v>
      </c>
      <c r="F202" s="24">
        <v>3.0700000000000002E-2</v>
      </c>
      <c r="H202" s="24">
        <f>(D202/D229)</f>
        <v>5.6343203367632735E-3</v>
      </c>
      <c r="J202" s="24">
        <f t="shared" si="6"/>
        <v>1.729736343386325E-4</v>
      </c>
    </row>
    <row r="203" spans="2:10" x14ac:dyDescent="0.25">
      <c r="B203" s="37">
        <v>353.3</v>
      </c>
      <c r="D203" s="25">
        <v>1254</v>
      </c>
      <c r="F203" s="24">
        <v>3.0099999999999998E-2</v>
      </c>
      <c r="H203" s="24">
        <f>(D203/D229)</f>
        <v>9.5595152243284321E-4</v>
      </c>
      <c r="J203" s="24">
        <f t="shared" si="6"/>
        <v>2.877414082522858E-5</v>
      </c>
    </row>
    <row r="204" spans="2:10" x14ac:dyDescent="0.25">
      <c r="B204" s="37">
        <v>354</v>
      </c>
      <c r="D204" s="25">
        <v>110272</v>
      </c>
      <c r="F204" s="24">
        <v>1.9699999999999999E-2</v>
      </c>
      <c r="H204" s="24">
        <f>(D204/D229)</f>
        <v>8.4062748231032297E-2</v>
      </c>
      <c r="J204" s="24">
        <f t="shared" si="6"/>
        <v>1.6560361401513361E-3</v>
      </c>
    </row>
    <row r="205" spans="2:10" x14ac:dyDescent="0.25">
      <c r="B205" s="37">
        <v>354.1</v>
      </c>
      <c r="D205" s="25">
        <v>2664</v>
      </c>
      <c r="F205" s="24">
        <v>1.6899999999999998E-2</v>
      </c>
      <c r="H205" s="24">
        <f>(D205/D229)</f>
        <v>2.0308252438286239E-3</v>
      </c>
      <c r="J205" s="24">
        <f t="shared" si="6"/>
        <v>3.4320946620703743E-5</v>
      </c>
    </row>
    <row r="206" spans="2:10" x14ac:dyDescent="0.25">
      <c r="B206" s="37">
        <v>353.2</v>
      </c>
      <c r="D206" s="25">
        <v>3757</v>
      </c>
      <c r="F206" s="24">
        <v>1.9099999999999999E-2</v>
      </c>
      <c r="H206" s="24">
        <f>(D206/D229)</f>
        <v>2.8640429583574102E-3</v>
      </c>
      <c r="J206" s="24">
        <f t="shared" si="6"/>
        <v>5.4703220504626529E-5</v>
      </c>
    </row>
    <row r="207" spans="2:10" x14ac:dyDescent="0.25">
      <c r="B207" s="37">
        <v>354.3</v>
      </c>
      <c r="D207" s="25">
        <f>1000</f>
        <v>1000</v>
      </c>
      <c r="F207" s="24">
        <v>3.0099999999999998E-2</v>
      </c>
      <c r="H207" s="24">
        <f>(D207/D229)</f>
        <v>7.6232178822395794E-4</v>
      </c>
      <c r="J207" s="24">
        <f t="shared" si="6"/>
        <v>2.2945885825541132E-5</v>
      </c>
    </row>
    <row r="208" spans="2:10" x14ac:dyDescent="0.25">
      <c r="B208" s="37">
        <v>355</v>
      </c>
      <c r="D208" s="25">
        <v>12820</v>
      </c>
      <c r="F208" s="24">
        <v>2.8199999999999999E-2</v>
      </c>
      <c r="H208" s="24">
        <f>(D208/D229)</f>
        <v>9.7729653250311407E-3</v>
      </c>
      <c r="J208" s="24">
        <f t="shared" si="6"/>
        <v>2.7559762216587815E-4</v>
      </c>
    </row>
    <row r="209" spans="2:10" x14ac:dyDescent="0.25">
      <c r="B209" s="37">
        <v>355.1</v>
      </c>
      <c r="D209" s="25">
        <v>34</v>
      </c>
      <c r="F209" s="24">
        <v>2.63E-2</v>
      </c>
      <c r="H209" s="24">
        <f>(D209/D229)</f>
        <v>2.5918940799614569E-5</v>
      </c>
      <c r="J209" s="24">
        <f t="shared" si="6"/>
        <v>6.8166814302986313E-7</v>
      </c>
    </row>
    <row r="210" spans="2:10" x14ac:dyDescent="0.25">
      <c r="B210" s="37">
        <v>355.2</v>
      </c>
      <c r="D210" s="25">
        <v>46</v>
      </c>
      <c r="F210" s="24">
        <v>2.9100000000000001E-2</v>
      </c>
      <c r="H210" s="24">
        <f>(D210/D229)</f>
        <v>3.5066802258302067E-5</v>
      </c>
      <c r="J210" s="24">
        <f t="shared" si="6"/>
        <v>1.0204439457165902E-6</v>
      </c>
    </row>
    <row r="211" spans="2:10" x14ac:dyDescent="0.25">
      <c r="B211" s="37">
        <v>355.3</v>
      </c>
      <c r="D211" s="25">
        <v>6</v>
      </c>
      <c r="F211" s="24">
        <v>3.0099999999999998E-2</v>
      </c>
      <c r="H211" s="24">
        <f>(D211/D229)</f>
        <v>4.5739307293437475E-6</v>
      </c>
      <c r="J211" s="24">
        <f t="shared" si="6"/>
        <v>1.376753149532468E-7</v>
      </c>
    </row>
    <row r="212" spans="2:10" x14ac:dyDescent="0.25">
      <c r="B212" s="37">
        <v>356</v>
      </c>
      <c r="D212" s="25">
        <v>120790</v>
      </c>
      <c r="F212" s="24">
        <v>1.7899999999999999E-2</v>
      </c>
      <c r="H212" s="24">
        <f>(D212/D229)</f>
        <v>9.2080848799571874E-2</v>
      </c>
      <c r="J212" s="24">
        <f t="shared" si="6"/>
        <v>1.6482471935123364E-3</v>
      </c>
    </row>
    <row r="213" spans="2:10" x14ac:dyDescent="0.25">
      <c r="B213" s="37">
        <v>356.1</v>
      </c>
      <c r="D213" s="25">
        <v>943</v>
      </c>
      <c r="F213" s="24">
        <v>1.7999999999999999E-2</v>
      </c>
      <c r="H213" s="24">
        <f>(D213/D229)</f>
        <v>7.1886944629519234E-4</v>
      </c>
      <c r="J213" s="24">
        <f t="shared" si="6"/>
        <v>1.2939650033313461E-5</v>
      </c>
    </row>
    <row r="214" spans="2:10" x14ac:dyDescent="0.25">
      <c r="B214" s="37">
        <v>356.2</v>
      </c>
      <c r="D214" s="25">
        <v>1598</v>
      </c>
      <c r="F214" s="24">
        <v>1.5100000000000001E-2</v>
      </c>
      <c r="H214" s="24">
        <f>(D214/D229)</f>
        <v>1.2181902175818849E-3</v>
      </c>
      <c r="J214" s="24">
        <f t="shared" si="6"/>
        <v>1.8394672285486463E-5</v>
      </c>
    </row>
    <row r="215" spans="2:10" x14ac:dyDescent="0.25">
      <c r="B215" s="37">
        <v>356.3</v>
      </c>
      <c r="D215" s="25">
        <v>296</v>
      </c>
      <c r="F215" s="24">
        <v>3.0099999999999998E-2</v>
      </c>
      <c r="H215" s="24">
        <f>(D215/D229)</f>
        <v>2.2564724931429156E-4</v>
      </c>
      <c r="J215" s="24">
        <f t="shared" si="6"/>
        <v>6.791982204360176E-6</v>
      </c>
    </row>
    <row r="216" spans="2:10" x14ac:dyDescent="0.25">
      <c r="B216" s="37">
        <v>357</v>
      </c>
      <c r="D216" s="25">
        <v>83377</v>
      </c>
      <c r="F216" s="24">
        <v>1.77E-2</v>
      </c>
      <c r="H216" s="24">
        <f>(D216/D229)</f>
        <v>6.3560103736748946E-2</v>
      </c>
      <c r="J216" s="24">
        <f t="shared" si="6"/>
        <v>1.1250138361404564E-3</v>
      </c>
    </row>
    <row r="217" spans="2:10" x14ac:dyDescent="0.25">
      <c r="B217" s="37">
        <v>357.1</v>
      </c>
      <c r="D217" s="25">
        <f>812</f>
        <v>812</v>
      </c>
      <c r="F217" s="24">
        <v>1.7500000000000002E-2</v>
      </c>
      <c r="H217" s="24">
        <f>(D217/D229)</f>
        <v>6.1900529203785381E-4</v>
      </c>
      <c r="J217" s="24">
        <f t="shared" si="6"/>
        <v>1.0832592610662442E-5</v>
      </c>
    </row>
    <row r="218" spans="2:10" x14ac:dyDescent="0.25">
      <c r="B218" s="37">
        <v>357.2</v>
      </c>
      <c r="D218" s="25">
        <f>903</f>
        <v>903</v>
      </c>
      <c r="F218" s="24">
        <v>1.4999999999999999E-2</v>
      </c>
      <c r="H218" s="24">
        <f>(D218/D229)</f>
        <v>6.8837657476623405E-4</v>
      </c>
      <c r="J218" s="24">
        <f t="shared" si="6"/>
        <v>1.0325648621493511E-5</v>
      </c>
    </row>
    <row r="219" spans="2:10" x14ac:dyDescent="0.25">
      <c r="B219" s="37">
        <v>357.3</v>
      </c>
      <c r="D219" s="25">
        <f>201</f>
        <v>201</v>
      </c>
      <c r="F219" s="24">
        <v>3.0099999999999998E-2</v>
      </c>
      <c r="H219" s="24">
        <f>(D219/D229)</f>
        <v>1.5322667943301556E-4</v>
      </c>
      <c r="J219" s="24">
        <f t="shared" si="6"/>
        <v>4.6121230509337681E-6</v>
      </c>
    </row>
    <row r="220" spans="2:10" x14ac:dyDescent="0.25">
      <c r="B220" s="37">
        <v>358</v>
      </c>
      <c r="D220" s="25">
        <v>187089</v>
      </c>
      <c r="F220" s="24">
        <v>1.6899999999999998E-2</v>
      </c>
      <c r="H220" s="24">
        <f>(D220/D229)</f>
        <v>0.14262202103703206</v>
      </c>
      <c r="J220" s="24">
        <f t="shared" si="6"/>
        <v>2.4103121555258417E-3</v>
      </c>
    </row>
    <row r="221" spans="2:10" x14ac:dyDescent="0.25">
      <c r="B221" s="37">
        <v>358.1</v>
      </c>
      <c r="D221" s="25">
        <v>1238</v>
      </c>
      <c r="F221" s="24">
        <v>1.9300000000000001E-2</v>
      </c>
      <c r="H221" s="24">
        <f>(D221/D229)</f>
        <v>9.4375437382125996E-4</v>
      </c>
      <c r="J221" s="24">
        <f t="shared" si="6"/>
        <v>1.8214459414750317E-5</v>
      </c>
    </row>
    <row r="222" spans="2:10" x14ac:dyDescent="0.25">
      <c r="B222" s="37">
        <v>358.2</v>
      </c>
      <c r="D222" s="25">
        <v>1532</v>
      </c>
      <c r="F222" s="24">
        <v>1.24E-2</v>
      </c>
      <c r="H222" s="24">
        <f>(D222/D229)</f>
        <v>1.1678769795591035E-3</v>
      </c>
      <c r="J222" s="24">
        <f t="shared" si="6"/>
        <v>1.4481674546532882E-5</v>
      </c>
    </row>
    <row r="223" spans="2:10" x14ac:dyDescent="0.25">
      <c r="B223" s="37">
        <v>358.3</v>
      </c>
      <c r="D223" s="25">
        <f>287</f>
        <v>287</v>
      </c>
      <c r="F223" s="24">
        <v>3.0099999999999998E-2</v>
      </c>
      <c r="H223" s="24">
        <f>(D223/D229)</f>
        <v>2.1878635322027592E-4</v>
      </c>
      <c r="J223" s="24">
        <f t="shared" si="6"/>
        <v>6.5854692319303045E-6</v>
      </c>
    </row>
    <row r="224" spans="2:10" x14ac:dyDescent="0.25">
      <c r="B224" s="37">
        <v>359</v>
      </c>
      <c r="D224" s="25">
        <v>7556</v>
      </c>
      <c r="F224" s="24">
        <v>1.7999999999999999E-2</v>
      </c>
      <c r="H224" s="24">
        <f>(D224/D229)</f>
        <v>5.7601034318202262E-3</v>
      </c>
      <c r="J224" s="24">
        <f t="shared" si="6"/>
        <v>1.0368186177276407E-4</v>
      </c>
    </row>
    <row r="225" spans="2:10" x14ac:dyDescent="0.25">
      <c r="B225" s="37">
        <v>359.1</v>
      </c>
      <c r="D225" s="25">
        <v>331</v>
      </c>
      <c r="F225" s="24">
        <v>1.8700000000000001E-2</v>
      </c>
      <c r="H225" s="24">
        <f>(D225/D229)</f>
        <v>2.5232851190213007E-4</v>
      </c>
      <c r="J225" s="24">
        <f t="shared" si="6"/>
        <v>4.7185431725698331E-6</v>
      </c>
    </row>
    <row r="226" spans="2:10" x14ac:dyDescent="0.25">
      <c r="B226" s="37">
        <v>359.2</v>
      </c>
      <c r="D226" s="25">
        <v>444</v>
      </c>
      <c r="F226" s="24">
        <v>1.49E-2</v>
      </c>
      <c r="H226" s="24">
        <f>(D226/D229)</f>
        <v>3.3847087397143732E-4</v>
      </c>
      <c r="J226" s="24">
        <f t="shared" si="6"/>
        <v>5.0432160221744161E-6</v>
      </c>
    </row>
    <row r="227" spans="2:10" x14ac:dyDescent="0.25">
      <c r="B227" s="37">
        <v>359.3</v>
      </c>
      <c r="D227" s="25">
        <v>5</v>
      </c>
      <c r="F227" s="24">
        <v>3.0099999999999998E-2</v>
      </c>
      <c r="H227" s="24">
        <f>(D227/D229)</f>
        <v>3.8116089411197897E-6</v>
      </c>
      <c r="J227" s="24">
        <f t="shared" si="6"/>
        <v>1.1472942912770566E-7</v>
      </c>
    </row>
    <row r="228" spans="2:10" ht="5.15" customHeight="1" x14ac:dyDescent="0.25">
      <c r="D228" s="38"/>
      <c r="H228" s="39"/>
      <c r="J228" s="38"/>
    </row>
    <row r="229" spans="2:10" x14ac:dyDescent="0.25">
      <c r="B229" s="17" t="s">
        <v>25</v>
      </c>
      <c r="D229" s="25">
        <f>SUM(D194:D228)</f>
        <v>1311782</v>
      </c>
      <c r="H229" s="24">
        <f>SUM(H194:H228)</f>
        <v>1</v>
      </c>
      <c r="J229" s="24">
        <f>SUM(J194:J228)</f>
        <v>2.3244109615774576E-2</v>
      </c>
    </row>
    <row r="230" spans="2:10" ht="13" thickBot="1" x14ac:dyDescent="0.3"/>
    <row r="231" spans="2:10" ht="13" thickBot="1" x14ac:dyDescent="0.3">
      <c r="B231" s="40" t="s">
        <v>56</v>
      </c>
      <c r="C231" s="41"/>
      <c r="D231" s="41"/>
      <c r="E231" s="41"/>
      <c r="F231" s="41"/>
      <c r="G231" s="41"/>
      <c r="H231" s="41"/>
      <c r="I231" s="41"/>
      <c r="J231" s="42"/>
    </row>
    <row r="232" spans="2:10" ht="39.75" customHeight="1" x14ac:dyDescent="0.25">
      <c r="B232" s="34" t="s">
        <v>46</v>
      </c>
      <c r="C232" s="35"/>
      <c r="D232" s="34" t="s">
        <v>47</v>
      </c>
      <c r="E232" s="35"/>
      <c r="F232" s="34" t="s">
        <v>48</v>
      </c>
      <c r="G232" s="35"/>
      <c r="H232" s="36" t="s">
        <v>49</v>
      </c>
      <c r="I232" s="35"/>
      <c r="J232" s="36" t="s">
        <v>50</v>
      </c>
    </row>
    <row r="233" spans="2:10" ht="5.15" customHeight="1" x14ac:dyDescent="0.25"/>
    <row r="234" spans="2:10" x14ac:dyDescent="0.25">
      <c r="B234" s="37">
        <v>350.2</v>
      </c>
      <c r="D234" s="25">
        <v>1473</v>
      </c>
      <c r="F234" s="24">
        <v>1.2500000000000001E-2</v>
      </c>
      <c r="H234" s="24">
        <f>(D234/D268)</f>
        <v>1.1630073649237611E-3</v>
      </c>
      <c r="J234" s="24">
        <f>F234*H234</f>
        <v>1.4537592061547014E-5</v>
      </c>
    </row>
    <row r="235" spans="2:10" x14ac:dyDescent="0.25">
      <c r="B235" s="37">
        <v>352</v>
      </c>
      <c r="D235" s="25">
        <f>29728</f>
        <v>29728</v>
      </c>
      <c r="F235" s="24">
        <v>2.9499999999999998E-2</v>
      </c>
      <c r="H235" s="24">
        <f>(D235/D268)</f>
        <v>2.3471746737578798E-2</v>
      </c>
      <c r="J235" s="24">
        <f t="shared" ref="J235:J266" si="7">F235*H235</f>
        <v>6.9241652875857453E-4</v>
      </c>
    </row>
    <row r="236" spans="2:10" x14ac:dyDescent="0.25">
      <c r="B236" s="37">
        <v>352.1</v>
      </c>
      <c r="D236" s="25">
        <f>98</f>
        <v>98</v>
      </c>
      <c r="F236" s="24">
        <v>2.4400000000000002E-2</v>
      </c>
      <c r="H236" s="24">
        <f>(D236/D268)</f>
        <v>7.737591429906896E-5</v>
      </c>
      <c r="J236" s="24">
        <f t="shared" si="7"/>
        <v>1.8879723088972829E-6</v>
      </c>
    </row>
    <row r="237" spans="2:10" x14ac:dyDescent="0.25">
      <c r="B237" s="37">
        <v>352.2</v>
      </c>
      <c r="D237" s="25">
        <f>118</f>
        <v>118</v>
      </c>
      <c r="F237" s="24">
        <v>3.27E-2</v>
      </c>
      <c r="H237" s="24">
        <f>(D237/D268)</f>
        <v>9.3166917217246296E-5</v>
      </c>
      <c r="J237" s="24">
        <f t="shared" si="7"/>
        <v>3.046558193003954E-6</v>
      </c>
    </row>
    <row r="238" spans="2:10" x14ac:dyDescent="0.25">
      <c r="B238" s="37">
        <v>352.3</v>
      </c>
      <c r="D238" s="25">
        <f>68</f>
        <v>68</v>
      </c>
      <c r="F238" s="24">
        <v>3.0099999999999998E-2</v>
      </c>
      <c r="H238" s="24">
        <f>(D238/D268)</f>
        <v>5.368940992180295E-5</v>
      </c>
      <c r="J238" s="24">
        <f t="shared" si="7"/>
        <v>1.6160512386462688E-6</v>
      </c>
    </row>
    <row r="239" spans="2:10" x14ac:dyDescent="0.25">
      <c r="B239" s="37">
        <v>353</v>
      </c>
      <c r="D239" s="25">
        <f>686876</f>
        <v>686876</v>
      </c>
      <c r="F239" s="24">
        <v>2.6700000000000002E-2</v>
      </c>
      <c r="H239" s="24">
        <f>(D239/D268)</f>
        <v>0.54232304602129888</v>
      </c>
      <c r="J239" s="24">
        <f t="shared" si="7"/>
        <v>1.4480025328768681E-2</v>
      </c>
    </row>
    <row r="240" spans="2:10" x14ac:dyDescent="0.25">
      <c r="B240" s="37">
        <v>353.1</v>
      </c>
      <c r="D240" s="25">
        <f>5579</f>
        <v>5579</v>
      </c>
      <c r="F240" s="24">
        <v>1.95E-2</v>
      </c>
      <c r="H240" s="24">
        <f>(D240/D268)</f>
        <v>4.4049002640255686E-3</v>
      </c>
      <c r="J240" s="24">
        <f t="shared" si="7"/>
        <v>8.5895555148498586E-5</v>
      </c>
    </row>
    <row r="241" spans="2:10" x14ac:dyDescent="0.25">
      <c r="B241" s="37">
        <v>353.2</v>
      </c>
      <c r="D241" s="25">
        <f>7540</f>
        <v>7540</v>
      </c>
      <c r="F241" s="24">
        <v>3.0700000000000002E-2</v>
      </c>
      <c r="H241" s="24">
        <f>(D241/D268)</f>
        <v>5.9532081001528571E-3</v>
      </c>
      <c r="J241" s="24">
        <f t="shared" si="7"/>
        <v>1.8276348867469271E-4</v>
      </c>
    </row>
    <row r="242" spans="2:10" x14ac:dyDescent="0.25">
      <c r="B242" s="37">
        <v>353.3</v>
      </c>
      <c r="D242" s="25">
        <v>1282</v>
      </c>
      <c r="F242" s="24">
        <v>3.0099999999999998E-2</v>
      </c>
      <c r="H242" s="24">
        <f>(D242/D268)</f>
        <v>1.0122032870551675E-3</v>
      </c>
      <c r="J242" s="24">
        <f t="shared" si="7"/>
        <v>3.046731894036054E-5</v>
      </c>
    </row>
    <row r="243" spans="2:10" x14ac:dyDescent="0.25">
      <c r="B243" s="37">
        <v>354</v>
      </c>
      <c r="D243" s="25">
        <v>110937</v>
      </c>
      <c r="F243" s="24">
        <v>1.9699999999999999E-2</v>
      </c>
      <c r="H243" s="24">
        <f>(D243/D268)</f>
        <v>8.759032453669198E-2</v>
      </c>
      <c r="J243" s="24">
        <f t="shared" si="7"/>
        <v>1.7255293933728319E-3</v>
      </c>
    </row>
    <row r="244" spans="2:10" x14ac:dyDescent="0.25">
      <c r="B244" s="37">
        <v>354.1</v>
      </c>
      <c r="D244" s="25">
        <v>2664</v>
      </c>
      <c r="F244" s="24">
        <v>1.6899999999999998E-2</v>
      </c>
      <c r="H244" s="24">
        <f>(D244/D268)</f>
        <v>2.1033615887012217E-3</v>
      </c>
      <c r="J244" s="24">
        <f t="shared" si="7"/>
        <v>3.5546810849050645E-5</v>
      </c>
    </row>
    <row r="245" spans="2:10" x14ac:dyDescent="0.25">
      <c r="B245" s="37">
        <v>353.2</v>
      </c>
      <c r="D245" s="25">
        <v>3757</v>
      </c>
      <c r="F245" s="24">
        <v>1.9099999999999999E-2</v>
      </c>
      <c r="H245" s="24">
        <f>(D245/D268)</f>
        <v>2.9663398981796133E-3</v>
      </c>
      <c r="J245" s="24">
        <f t="shared" si="7"/>
        <v>5.6657092055230609E-5</v>
      </c>
    </row>
    <row r="246" spans="2:10" x14ac:dyDescent="0.25">
      <c r="B246" s="37">
        <v>354.3</v>
      </c>
      <c r="D246" s="25">
        <v>1000</v>
      </c>
      <c r="F246" s="24">
        <v>3.0099999999999998E-2</v>
      </c>
      <c r="H246" s="24">
        <f>(D246/D268)</f>
        <v>7.8955014590886699E-4</v>
      </c>
      <c r="J246" s="24">
        <f t="shared" si="7"/>
        <v>2.3765459391856895E-5</v>
      </c>
    </row>
    <row r="247" spans="2:10" x14ac:dyDescent="0.25">
      <c r="B247" s="37">
        <v>355</v>
      </c>
      <c r="D247" s="25">
        <v>12736</v>
      </c>
      <c r="F247" s="24">
        <v>2.8199999999999999E-2</v>
      </c>
      <c r="H247" s="24">
        <f>(D247/D268)</f>
        <v>1.005571065829533E-2</v>
      </c>
      <c r="J247" s="24">
        <f t="shared" si="7"/>
        <v>2.8357104056392829E-4</v>
      </c>
    </row>
    <row r="248" spans="2:10" x14ac:dyDescent="0.25">
      <c r="B248" s="37">
        <v>355.1</v>
      </c>
      <c r="D248" s="25">
        <v>34</v>
      </c>
      <c r="F248" s="24">
        <v>2.63E-2</v>
      </c>
      <c r="H248" s="24">
        <f>(D248/D268)</f>
        <v>2.6844704960901475E-5</v>
      </c>
      <c r="J248" s="24">
        <f t="shared" si="7"/>
        <v>7.0601574047170886E-7</v>
      </c>
    </row>
    <row r="249" spans="2:10" x14ac:dyDescent="0.25">
      <c r="B249" s="37">
        <v>355.2</v>
      </c>
      <c r="D249" s="25">
        <v>46</v>
      </c>
      <c r="F249" s="24">
        <v>2.9100000000000001E-2</v>
      </c>
      <c r="H249" s="24">
        <f>(D249/D268)</f>
        <v>3.6319306711807877E-5</v>
      </c>
      <c r="J249" s="24">
        <f t="shared" si="7"/>
        <v>1.0568918253136092E-6</v>
      </c>
    </row>
    <row r="250" spans="2:10" x14ac:dyDescent="0.25">
      <c r="B250" s="37">
        <v>355.3</v>
      </c>
      <c r="D250" s="25">
        <f>6</f>
        <v>6</v>
      </c>
      <c r="F250" s="24">
        <v>3.0099999999999998E-2</v>
      </c>
      <c r="H250" s="24">
        <f>(D250/D268)</f>
        <v>4.7373008754532018E-6</v>
      </c>
      <c r="J250" s="24">
        <f t="shared" si="7"/>
        <v>1.4259275635114137E-7</v>
      </c>
    </row>
    <row r="251" spans="2:10" x14ac:dyDescent="0.25">
      <c r="B251" s="37">
        <v>356</v>
      </c>
      <c r="D251" s="25">
        <v>116221</v>
      </c>
      <c r="F251" s="24">
        <v>1.7899999999999999E-2</v>
      </c>
      <c r="H251" s="24">
        <f>(D251/D268)</f>
        <v>9.1762307507674432E-2</v>
      </c>
      <c r="J251" s="24">
        <f t="shared" si="7"/>
        <v>1.6425453043873723E-3</v>
      </c>
    </row>
    <row r="252" spans="2:10" x14ac:dyDescent="0.25">
      <c r="B252" s="37">
        <v>356.1</v>
      </c>
      <c r="D252" s="25">
        <v>943</v>
      </c>
      <c r="F252" s="24">
        <v>1.7999999999999999E-2</v>
      </c>
      <c r="H252" s="24">
        <f>(D252/D268)</f>
        <v>7.4454578759206155E-4</v>
      </c>
      <c r="J252" s="24">
        <f t="shared" si="7"/>
        <v>1.3401824176657107E-5</v>
      </c>
    </row>
    <row r="253" spans="2:10" x14ac:dyDescent="0.25">
      <c r="B253" s="37">
        <v>356.2</v>
      </c>
      <c r="D253" s="25">
        <v>1598</v>
      </c>
      <c r="F253" s="24">
        <v>1.5100000000000001E-2</v>
      </c>
      <c r="H253" s="24">
        <f>(D253/D268)</f>
        <v>1.2617011331623694E-3</v>
      </c>
      <c r="J253" s="24">
        <f t="shared" si="7"/>
        <v>1.9051687110751777E-5</v>
      </c>
    </row>
    <row r="254" spans="2:10" x14ac:dyDescent="0.25">
      <c r="B254" s="37">
        <v>356.3</v>
      </c>
      <c r="D254" s="25">
        <v>296</v>
      </c>
      <c r="F254" s="24">
        <v>3.0099999999999998E-2</v>
      </c>
      <c r="H254" s="24">
        <f>(D254/D268)</f>
        <v>2.3370684318902463E-4</v>
      </c>
      <c r="J254" s="24">
        <f t="shared" si="7"/>
        <v>7.0345759799896409E-6</v>
      </c>
    </row>
    <row r="255" spans="2:10" x14ac:dyDescent="0.25">
      <c r="B255" s="37">
        <v>357</v>
      </c>
      <c r="D255" s="25">
        <v>82008</v>
      </c>
      <c r="F255" s="24">
        <v>1.77E-2</v>
      </c>
      <c r="H255" s="24">
        <f>(D255/D268)</f>
        <v>6.4749428365694361E-2</v>
      </c>
      <c r="J255" s="24">
        <f t="shared" si="7"/>
        <v>1.1460648820727903E-3</v>
      </c>
    </row>
    <row r="256" spans="2:10" x14ac:dyDescent="0.25">
      <c r="B256" s="37">
        <v>357.1</v>
      </c>
      <c r="D256" s="25">
        <v>812</v>
      </c>
      <c r="F256" s="24">
        <v>1.7500000000000002E-2</v>
      </c>
      <c r="H256" s="24">
        <f>(D256/D268)</f>
        <v>6.41114718478E-4</v>
      </c>
      <c r="J256" s="24">
        <f t="shared" si="7"/>
        <v>1.1219507573365E-5</v>
      </c>
    </row>
    <row r="257" spans="2:10" x14ac:dyDescent="0.25">
      <c r="B257" s="37">
        <v>357.2</v>
      </c>
      <c r="D257" s="25">
        <v>903</v>
      </c>
      <c r="F257" s="24">
        <v>1.4999999999999999E-2</v>
      </c>
      <c r="H257" s="24">
        <f>(D257/D268)</f>
        <v>7.1296378175570688E-4</v>
      </c>
      <c r="J257" s="24">
        <f t="shared" si="7"/>
        <v>1.0694456726335603E-5</v>
      </c>
    </row>
    <row r="258" spans="2:10" x14ac:dyDescent="0.25">
      <c r="B258" s="37">
        <v>357.3</v>
      </c>
      <c r="D258" s="25">
        <v>201</v>
      </c>
      <c r="F258" s="24">
        <v>3.0099999999999998E-2</v>
      </c>
      <c r="H258" s="24">
        <f>(D258/D268)</f>
        <v>1.5869957932768225E-4</v>
      </c>
      <c r="J258" s="24">
        <f t="shared" si="7"/>
        <v>4.7768573377632356E-6</v>
      </c>
    </row>
    <row r="259" spans="2:10" x14ac:dyDescent="0.25">
      <c r="B259" s="37">
        <v>358</v>
      </c>
      <c r="D259" s="25">
        <f>188225</f>
        <v>188225</v>
      </c>
      <c r="F259" s="24">
        <v>1.6899999999999998E-2</v>
      </c>
      <c r="H259" s="24">
        <f>(D259/D268)</f>
        <v>0.14861307621369649</v>
      </c>
      <c r="J259" s="24">
        <f t="shared" si="7"/>
        <v>2.5115609880114703E-3</v>
      </c>
    </row>
    <row r="260" spans="2:10" x14ac:dyDescent="0.25">
      <c r="B260" s="37">
        <v>358.1</v>
      </c>
      <c r="D260" s="25">
        <v>1239</v>
      </c>
      <c r="F260" s="24">
        <v>1.9300000000000001E-2</v>
      </c>
      <c r="H260" s="24">
        <f>(D260/D268)</f>
        <v>9.782526307810862E-4</v>
      </c>
      <c r="J260" s="24">
        <f t="shared" si="7"/>
        <v>1.8880275774074965E-5</v>
      </c>
    </row>
    <row r="261" spans="2:10" x14ac:dyDescent="0.25">
      <c r="B261" s="37">
        <v>358.2</v>
      </c>
      <c r="D261" s="25">
        <v>1533</v>
      </c>
      <c r="F261" s="24">
        <v>1.24E-2</v>
      </c>
      <c r="H261" s="24">
        <f>(D261/D268)</f>
        <v>1.210380373678293E-3</v>
      </c>
      <c r="J261" s="24">
        <f t="shared" si="7"/>
        <v>1.5008716633610832E-5</v>
      </c>
    </row>
    <row r="262" spans="2:10" x14ac:dyDescent="0.25">
      <c r="B262" s="37">
        <v>358.3</v>
      </c>
      <c r="D262" s="25">
        <f>287</f>
        <v>287</v>
      </c>
      <c r="F262" s="24">
        <v>3.0099999999999998E-2</v>
      </c>
      <c r="H262" s="24">
        <f>(D262/D268)</f>
        <v>2.2660089187584483E-4</v>
      </c>
      <c r="J262" s="24">
        <f t="shared" si="7"/>
        <v>6.8206868454629291E-6</v>
      </c>
    </row>
    <row r="263" spans="2:10" x14ac:dyDescent="0.25">
      <c r="B263" s="37">
        <v>359</v>
      </c>
      <c r="D263" s="25">
        <v>7556</v>
      </c>
      <c r="F263" s="24">
        <v>1.7999999999999999E-2</v>
      </c>
      <c r="H263" s="24">
        <f>(D263/D268)</f>
        <v>5.9658409024873991E-3</v>
      </c>
      <c r="J263" s="24">
        <f t="shared" si="7"/>
        <v>1.0738513624477317E-4</v>
      </c>
    </row>
    <row r="264" spans="2:10" x14ac:dyDescent="0.25">
      <c r="B264" s="37">
        <v>359.1</v>
      </c>
      <c r="D264" s="25">
        <v>331</v>
      </c>
      <c r="F264" s="24">
        <v>1.8700000000000001E-2</v>
      </c>
      <c r="H264" s="24">
        <f>(D264/D268)</f>
        <v>2.6134109829583496E-4</v>
      </c>
      <c r="J264" s="24">
        <f t="shared" si="7"/>
        <v>4.8870785381321143E-6</v>
      </c>
    </row>
    <row r="265" spans="2:10" x14ac:dyDescent="0.25">
      <c r="B265" s="37">
        <v>359.2</v>
      </c>
      <c r="D265" s="25">
        <v>444</v>
      </c>
      <c r="F265" s="24">
        <v>1.49E-2</v>
      </c>
      <c r="H265" s="24">
        <f>(D265/D268)</f>
        <v>3.5056026478353692E-4</v>
      </c>
      <c r="J265" s="24">
        <f t="shared" si="7"/>
        <v>5.2233479452747006E-6</v>
      </c>
    </row>
    <row r="266" spans="2:10" x14ac:dyDescent="0.25">
      <c r="B266" s="37">
        <v>359.3</v>
      </c>
      <c r="D266" s="25">
        <v>5</v>
      </c>
      <c r="F266" s="24">
        <v>3.0099999999999998E-2</v>
      </c>
      <c r="H266" s="24">
        <f>(D266/D268)</f>
        <v>3.9477507295443347E-6</v>
      </c>
      <c r="J266" s="24">
        <f t="shared" si="7"/>
        <v>1.1882729695928446E-7</v>
      </c>
    </row>
    <row r="267" spans="2:10" ht="5.15" customHeight="1" x14ac:dyDescent="0.25">
      <c r="D267" s="38"/>
      <c r="H267" s="39"/>
      <c r="J267" s="38"/>
    </row>
    <row r="268" spans="2:10" x14ac:dyDescent="0.25">
      <c r="B268" s="17" t="s">
        <v>25</v>
      </c>
      <c r="D268" s="25">
        <f>SUM(D233:D267)</f>
        <v>1266544</v>
      </c>
      <c r="H268" s="24">
        <f>SUM(H233:H267)</f>
        <v>1.0000000000000002</v>
      </c>
      <c r="J268" s="24">
        <f>SUM(J233:J267)</f>
        <v>2.314430584330273E-2</v>
      </c>
    </row>
    <row r="269" spans="2:10" ht="13" thickBot="1" x14ac:dyDescent="0.3"/>
    <row r="270" spans="2:10" ht="13" thickBot="1" x14ac:dyDescent="0.3">
      <c r="B270" s="40" t="s">
        <v>57</v>
      </c>
      <c r="C270" s="41"/>
      <c r="D270" s="41"/>
      <c r="E270" s="41"/>
      <c r="F270" s="41"/>
      <c r="G270" s="41"/>
      <c r="H270" s="41"/>
      <c r="I270" s="41"/>
      <c r="J270" s="42"/>
    </row>
    <row r="271" spans="2:10" ht="39.75" customHeight="1" x14ac:dyDescent="0.25">
      <c r="B271" s="34" t="s">
        <v>46</v>
      </c>
      <c r="C271" s="35"/>
      <c r="D271" s="34" t="s">
        <v>47</v>
      </c>
      <c r="E271" s="35"/>
      <c r="F271" s="34" t="s">
        <v>48</v>
      </c>
      <c r="G271" s="35"/>
      <c r="H271" s="36" t="s">
        <v>49</v>
      </c>
      <c r="I271" s="35"/>
      <c r="J271" s="36" t="s">
        <v>50</v>
      </c>
    </row>
    <row r="272" spans="2:10" ht="5.15" customHeight="1" x14ac:dyDescent="0.25"/>
    <row r="273" spans="2:10" x14ac:dyDescent="0.25">
      <c r="B273" s="37">
        <v>350.2</v>
      </c>
      <c r="D273" s="25">
        <v>1473</v>
      </c>
      <c r="F273" s="24">
        <v>1.2500000000000001E-2</v>
      </c>
      <c r="H273" s="24">
        <f>(D273/D307)</f>
        <v>1.2374511698240013E-3</v>
      </c>
      <c r="J273" s="24">
        <f>F273*H273</f>
        <v>1.5468139622800018E-5</v>
      </c>
    </row>
    <row r="274" spans="2:10" x14ac:dyDescent="0.25">
      <c r="B274" s="37">
        <v>352</v>
      </c>
      <c r="D274" s="25">
        <v>29451</v>
      </c>
      <c r="F274" s="24">
        <v>2.9499999999999998E-2</v>
      </c>
      <c r="H274" s="24">
        <f>(D274/D307)</f>
        <v>2.4741462595035072E-2</v>
      </c>
      <c r="J274" s="24">
        <f t="shared" ref="J274:J305" si="8">F274*H274</f>
        <v>7.2987314655353463E-4</v>
      </c>
    </row>
    <row r="275" spans="2:10" x14ac:dyDescent="0.25">
      <c r="B275" s="37">
        <v>352.1</v>
      </c>
      <c r="D275" s="25">
        <v>99</v>
      </c>
      <c r="F275" s="24">
        <v>2.4400000000000002E-2</v>
      </c>
      <c r="H275" s="24">
        <f>(D275/D307)</f>
        <v>8.3168815894484814E-5</v>
      </c>
      <c r="J275" s="24">
        <f t="shared" si="8"/>
        <v>2.0293191078254295E-6</v>
      </c>
    </row>
    <row r="276" spans="2:10" x14ac:dyDescent="0.25">
      <c r="B276" s="37">
        <v>352.2</v>
      </c>
      <c r="D276" s="25">
        <v>114</v>
      </c>
      <c r="F276" s="24">
        <v>3.27E-2</v>
      </c>
      <c r="H276" s="24">
        <f>(D276/D307)</f>
        <v>9.5770151636073421E-5</v>
      </c>
      <c r="J276" s="24">
        <f t="shared" si="8"/>
        <v>3.1316839584996008E-6</v>
      </c>
    </row>
    <row r="277" spans="2:10" x14ac:dyDescent="0.25">
      <c r="B277" s="37">
        <v>352.3</v>
      </c>
      <c r="D277" s="25">
        <v>68</v>
      </c>
      <c r="F277" s="24">
        <v>3.0099999999999998E-2</v>
      </c>
      <c r="H277" s="24">
        <f>(D277/D307)</f>
        <v>5.7126055361868357E-5</v>
      </c>
      <c r="J277" s="24">
        <f t="shared" si="8"/>
        <v>1.7194942663922374E-6</v>
      </c>
    </row>
    <row r="278" spans="2:10" x14ac:dyDescent="0.25">
      <c r="B278" s="37">
        <v>353</v>
      </c>
      <c r="D278" s="25">
        <v>651245</v>
      </c>
      <c r="F278" s="24">
        <v>2.6700000000000002E-2</v>
      </c>
      <c r="H278" s="24">
        <f>(D278/D307)</f>
        <v>0.54710379300205825</v>
      </c>
      <c r="J278" s="24">
        <f t="shared" si="8"/>
        <v>1.4607671273154956E-2</v>
      </c>
    </row>
    <row r="279" spans="2:10" x14ac:dyDescent="0.25">
      <c r="B279" s="37">
        <v>353.1</v>
      </c>
      <c r="D279" s="25">
        <v>5789</v>
      </c>
      <c r="F279" s="24">
        <v>1.95E-2</v>
      </c>
      <c r="H279" s="24">
        <f>(D279/D307)</f>
        <v>4.8632755072037636E-3</v>
      </c>
      <c r="J279" s="24">
        <f t="shared" si="8"/>
        <v>9.4833872390473397E-5</v>
      </c>
    </row>
    <row r="280" spans="2:10" x14ac:dyDescent="0.25">
      <c r="B280" s="37">
        <v>353.2</v>
      </c>
      <c r="D280" s="25">
        <v>7811</v>
      </c>
      <c r="F280" s="24">
        <v>3.0700000000000002E-2</v>
      </c>
      <c r="H280" s="24">
        <f>(D280/D307)</f>
        <v>6.5619355651699079E-3</v>
      </c>
      <c r="J280" s="24">
        <f t="shared" si="8"/>
        <v>2.0145142185071618E-4</v>
      </c>
    </row>
    <row r="281" spans="2:10" x14ac:dyDescent="0.25">
      <c r="B281" s="37">
        <v>353.3</v>
      </c>
      <c r="D281" s="25">
        <v>1309</v>
      </c>
      <c r="F281" s="24">
        <v>3.0099999999999998E-2</v>
      </c>
      <c r="H281" s="24">
        <f>(D281/D307)</f>
        <v>1.099676565715966E-3</v>
      </c>
      <c r="J281" s="24">
        <f t="shared" si="8"/>
        <v>3.3100264628050577E-5</v>
      </c>
    </row>
    <row r="282" spans="2:10" x14ac:dyDescent="0.25">
      <c r="B282" s="37">
        <v>354</v>
      </c>
      <c r="D282" s="25">
        <v>110751</v>
      </c>
      <c r="F282" s="24">
        <v>1.9699999999999999E-2</v>
      </c>
      <c r="H282" s="24">
        <f>(D282/D307)</f>
        <v>9.3040702314445334E-2</v>
      </c>
      <c r="J282" s="24">
        <f t="shared" si="8"/>
        <v>1.832901835594573E-3</v>
      </c>
    </row>
    <row r="283" spans="2:10" x14ac:dyDescent="0.25">
      <c r="B283" s="37">
        <v>354.1</v>
      </c>
      <c r="D283" s="25">
        <v>2664</v>
      </c>
      <c r="F283" s="24">
        <v>1.6899999999999998E-2</v>
      </c>
      <c r="H283" s="24">
        <f>(D283/D307)</f>
        <v>2.2379972277061367E-3</v>
      </c>
      <c r="J283" s="24">
        <f t="shared" si="8"/>
        <v>3.782215314823371E-5</v>
      </c>
    </row>
    <row r="284" spans="2:10" x14ac:dyDescent="0.25">
      <c r="B284" s="37">
        <v>353.2</v>
      </c>
      <c r="D284" s="25">
        <v>2760</v>
      </c>
      <c r="F284" s="24">
        <v>1.9099999999999999E-2</v>
      </c>
      <c r="H284" s="24">
        <f>(D284/D307)</f>
        <v>2.3186457764523037E-3</v>
      </c>
      <c r="J284" s="24">
        <f t="shared" si="8"/>
        <v>4.4286134330238999E-5</v>
      </c>
    </row>
    <row r="285" spans="2:10" x14ac:dyDescent="0.25">
      <c r="B285" s="37">
        <v>354.3</v>
      </c>
      <c r="D285" s="25">
        <v>1010</v>
      </c>
      <c r="F285" s="24">
        <v>3.0099999999999998E-2</v>
      </c>
      <c r="H285" s="24">
        <f>(D285/D307)</f>
        <v>8.48489939933633E-4</v>
      </c>
      <c r="J285" s="24">
        <f t="shared" si="8"/>
        <v>2.5539547192002352E-5</v>
      </c>
    </row>
    <row r="286" spans="2:10" x14ac:dyDescent="0.25">
      <c r="B286" s="37">
        <v>355</v>
      </c>
      <c r="D286" s="25">
        <v>1985</v>
      </c>
      <c r="F286" s="24">
        <v>2.8199999999999999E-2</v>
      </c>
      <c r="H286" s="24">
        <f>(D286/D307)</f>
        <v>1.6675767631368925E-3</v>
      </c>
      <c r="J286" s="24">
        <f t="shared" si="8"/>
        <v>4.7025664720460368E-5</v>
      </c>
    </row>
    <row r="287" spans="2:10" x14ac:dyDescent="0.25">
      <c r="B287" s="37">
        <v>355.1</v>
      </c>
      <c r="D287" s="25">
        <v>34</v>
      </c>
      <c r="F287" s="24">
        <v>2.63E-2</v>
      </c>
      <c r="H287" s="24">
        <f>(D287/D307)</f>
        <v>2.8563027680934179E-5</v>
      </c>
      <c r="J287" s="24">
        <f t="shared" si="8"/>
        <v>7.5120762800856894E-7</v>
      </c>
    </row>
    <row r="288" spans="2:10" x14ac:dyDescent="0.25">
      <c r="B288" s="37">
        <v>355.2</v>
      </c>
      <c r="D288" s="25">
        <v>46</v>
      </c>
      <c r="F288" s="24">
        <v>2.9100000000000001E-2</v>
      </c>
      <c r="H288" s="24">
        <f>(D288/D307)</f>
        <v>3.8644096274205064E-5</v>
      </c>
      <c r="J288" s="24">
        <f t="shared" si="8"/>
        <v>1.1245432015793675E-6</v>
      </c>
    </row>
    <row r="289" spans="2:10" x14ac:dyDescent="0.25">
      <c r="B289" s="37">
        <v>355.3</v>
      </c>
      <c r="D289" s="25">
        <v>6</v>
      </c>
      <c r="F289" s="24">
        <v>3.0099999999999998E-2</v>
      </c>
      <c r="H289" s="24">
        <f>(D289/D307)</f>
        <v>5.0405342966354434E-6</v>
      </c>
      <c r="J289" s="24">
        <f t="shared" si="8"/>
        <v>1.5172008232872683E-7</v>
      </c>
    </row>
    <row r="290" spans="2:10" x14ac:dyDescent="0.25">
      <c r="B290" s="37">
        <v>356</v>
      </c>
      <c r="D290" s="25">
        <v>95791</v>
      </c>
      <c r="F290" s="24">
        <v>1.7899999999999999E-2</v>
      </c>
      <c r="H290" s="24">
        <f>(D290/D307)</f>
        <v>8.0472970134834287E-2</v>
      </c>
      <c r="J290" s="24">
        <f t="shared" si="8"/>
        <v>1.4404661654135336E-3</v>
      </c>
    </row>
    <row r="291" spans="2:10" x14ac:dyDescent="0.25">
      <c r="B291" s="37">
        <v>356.1</v>
      </c>
      <c r="D291" s="25">
        <v>948</v>
      </c>
      <c r="F291" s="24">
        <v>1.7999999999999999E-2</v>
      </c>
      <c r="H291" s="24">
        <f>(D291/D307)</f>
        <v>7.9640441886840005E-4</v>
      </c>
      <c r="J291" s="24">
        <f t="shared" si="8"/>
        <v>1.43352795396312E-5</v>
      </c>
    </row>
    <row r="292" spans="2:10" x14ac:dyDescent="0.25">
      <c r="B292" s="37">
        <v>356.2</v>
      </c>
      <c r="D292" s="25">
        <v>1602</v>
      </c>
      <c r="F292" s="24">
        <v>1.5100000000000001E-2</v>
      </c>
      <c r="H292" s="24">
        <f>(D292/D307)</f>
        <v>1.3458226572016633E-3</v>
      </c>
      <c r="J292" s="24">
        <f t="shared" si="8"/>
        <v>2.0321922123745116E-5</v>
      </c>
    </row>
    <row r="293" spans="2:10" x14ac:dyDescent="0.25">
      <c r="B293" s="37">
        <v>356.3</v>
      </c>
      <c r="D293" s="25">
        <v>293</v>
      </c>
      <c r="F293" s="24">
        <v>3.0099999999999998E-2</v>
      </c>
      <c r="H293" s="24">
        <f>(D293/D307)</f>
        <v>2.4614609148569747E-4</v>
      </c>
      <c r="J293" s="24">
        <f t="shared" si="8"/>
        <v>7.4089973537194932E-6</v>
      </c>
    </row>
    <row r="294" spans="2:10" x14ac:dyDescent="0.25">
      <c r="B294" s="37">
        <v>357</v>
      </c>
      <c r="D294" s="25">
        <v>79399</v>
      </c>
      <c r="F294" s="24">
        <v>1.77E-2</v>
      </c>
      <c r="H294" s="24">
        <f>(D294/D307)</f>
        <v>6.6702230436426257E-2</v>
      </c>
      <c r="J294" s="24">
        <f t="shared" si="8"/>
        <v>1.1806294787247448E-3</v>
      </c>
    </row>
    <row r="295" spans="2:10" x14ac:dyDescent="0.25">
      <c r="B295" s="37">
        <v>357.1</v>
      </c>
      <c r="D295" s="25">
        <v>812</v>
      </c>
      <c r="F295" s="24">
        <v>1.7500000000000002E-2</v>
      </c>
      <c r="H295" s="24">
        <f>(D295/D307)</f>
        <v>6.8215230814466332E-4</v>
      </c>
      <c r="J295" s="24">
        <f t="shared" si="8"/>
        <v>1.1937665392531609E-5</v>
      </c>
    </row>
    <row r="296" spans="2:10" x14ac:dyDescent="0.25">
      <c r="B296" s="37">
        <v>357.2</v>
      </c>
      <c r="D296" s="25">
        <v>903</v>
      </c>
      <c r="F296" s="24">
        <v>1.4999999999999999E-2</v>
      </c>
      <c r="H296" s="24">
        <f>(D296/D307)</f>
        <v>7.5860041164363423E-4</v>
      </c>
      <c r="J296" s="24">
        <f t="shared" si="8"/>
        <v>1.1379006174654513E-5</v>
      </c>
    </row>
    <row r="297" spans="2:10" x14ac:dyDescent="0.25">
      <c r="B297" s="37">
        <v>357.3</v>
      </c>
      <c r="D297" s="25">
        <v>201</v>
      </c>
      <c r="F297" s="24">
        <v>3.0099999999999998E-2</v>
      </c>
      <c r="H297" s="24">
        <f>(D297/D307)</f>
        <v>1.6885789893728736E-4</v>
      </c>
      <c r="J297" s="24">
        <f t="shared" si="8"/>
        <v>5.0826227580123489E-6</v>
      </c>
    </row>
    <row r="298" spans="2:10" x14ac:dyDescent="0.25">
      <c r="B298" s="37">
        <v>358</v>
      </c>
      <c r="D298" s="25">
        <v>182371</v>
      </c>
      <c r="F298" s="24">
        <v>1.6899999999999998E-2</v>
      </c>
      <c r="H298" s="24">
        <f>(D298/D307)</f>
        <v>0.15320788003528374</v>
      </c>
      <c r="J298" s="24">
        <f t="shared" si="8"/>
        <v>2.5892131725962948E-3</v>
      </c>
    </row>
    <row r="299" spans="2:10" x14ac:dyDescent="0.25">
      <c r="B299" s="37">
        <v>358.1</v>
      </c>
      <c r="D299" s="25">
        <v>1248</v>
      </c>
      <c r="F299" s="24">
        <v>1.9300000000000001E-2</v>
      </c>
      <c r="H299" s="24">
        <f>(D299/D307)</f>
        <v>1.0484311337001723E-3</v>
      </c>
      <c r="J299" s="24">
        <f t="shared" si="8"/>
        <v>2.0234720880413326E-5</v>
      </c>
    </row>
    <row r="300" spans="2:10" x14ac:dyDescent="0.25">
      <c r="B300" s="37">
        <v>358.2</v>
      </c>
      <c r="D300" s="25">
        <v>1542</v>
      </c>
      <c r="F300" s="24">
        <v>1.24E-2</v>
      </c>
      <c r="H300" s="24">
        <f>(D300/D307)</f>
        <v>1.2954173142353089E-3</v>
      </c>
      <c r="J300" s="24">
        <f t="shared" si="8"/>
        <v>1.606317469651783E-5</v>
      </c>
    </row>
    <row r="301" spans="2:10" x14ac:dyDescent="0.25">
      <c r="B301" s="37">
        <v>358.3</v>
      </c>
      <c r="D301" s="25">
        <v>289</v>
      </c>
      <c r="F301" s="24">
        <v>3.0099999999999998E-2</v>
      </c>
      <c r="H301" s="24">
        <f>(D301/D307)</f>
        <v>2.4278573528794053E-4</v>
      </c>
      <c r="J301" s="24">
        <f t="shared" si="8"/>
        <v>7.3078506321670099E-6</v>
      </c>
    </row>
    <row r="302" spans="2:10" x14ac:dyDescent="0.25">
      <c r="B302" s="37">
        <v>359</v>
      </c>
      <c r="D302" s="25">
        <v>7556</v>
      </c>
      <c r="F302" s="24">
        <v>1.7999999999999999E-2</v>
      </c>
      <c r="H302" s="24">
        <f>(D302/D307)</f>
        <v>6.3477128575629019E-3</v>
      </c>
      <c r="J302" s="24">
        <f t="shared" si="8"/>
        <v>1.1425883143613223E-4</v>
      </c>
    </row>
    <row r="303" spans="2:10" x14ac:dyDescent="0.25">
      <c r="B303" s="37">
        <v>359.1</v>
      </c>
      <c r="D303" s="25">
        <v>331</v>
      </c>
      <c r="F303" s="24">
        <v>1.8700000000000001E-2</v>
      </c>
      <c r="H303" s="24">
        <f>(D303/D307)</f>
        <v>2.7806947536438862E-4</v>
      </c>
      <c r="J303" s="24">
        <f t="shared" si="8"/>
        <v>5.1998991893140674E-6</v>
      </c>
    </row>
    <row r="304" spans="2:10" x14ac:dyDescent="0.25">
      <c r="B304" s="37">
        <v>359.2</v>
      </c>
      <c r="D304" s="25">
        <v>444</v>
      </c>
      <c r="F304" s="24">
        <v>1.49E-2</v>
      </c>
      <c r="H304" s="24">
        <f>(D304/D307)</f>
        <v>3.7299953795102281E-4</v>
      </c>
      <c r="J304" s="24">
        <f t="shared" si="8"/>
        <v>5.5576931154702395E-6</v>
      </c>
    </row>
    <row r="305" spans="2:10" x14ac:dyDescent="0.25">
      <c r="B305" s="37">
        <v>359.3</v>
      </c>
      <c r="D305" s="25">
        <v>5</v>
      </c>
      <c r="F305" s="24">
        <v>3.0099999999999998E-2</v>
      </c>
      <c r="H305" s="24">
        <f>(D305/D307)</f>
        <v>4.2004452471962024E-6</v>
      </c>
      <c r="J305" s="24">
        <f t="shared" si="8"/>
        <v>1.2643340194060569E-7</v>
      </c>
    </row>
    <row r="306" spans="2:10" ht="5.15" customHeight="1" x14ac:dyDescent="0.25">
      <c r="D306" s="38"/>
      <c r="H306" s="39"/>
      <c r="J306" s="38"/>
    </row>
    <row r="307" spans="2:10" x14ac:dyDescent="0.25">
      <c r="B307" s="17" t="s">
        <v>25</v>
      </c>
      <c r="D307" s="25">
        <f>SUM(D272:D306)</f>
        <v>1190350</v>
      </c>
      <c r="H307" s="24">
        <f>SUM(H272:H306)</f>
        <v>0.99999999999999989</v>
      </c>
      <c r="J307" s="24">
        <f>SUM(J272:J306)</f>
        <v>2.3128404334859496E-2</v>
      </c>
    </row>
    <row r="308" spans="2:10" ht="13" thickBot="1" x14ac:dyDescent="0.3"/>
    <row r="309" spans="2:10" ht="13" thickBot="1" x14ac:dyDescent="0.3">
      <c r="B309" s="40" t="s">
        <v>58</v>
      </c>
      <c r="C309" s="41"/>
      <c r="D309" s="41"/>
      <c r="E309" s="41"/>
      <c r="F309" s="41"/>
      <c r="G309" s="41"/>
      <c r="H309" s="41"/>
      <c r="I309" s="41"/>
      <c r="J309" s="42"/>
    </row>
    <row r="310" spans="2:10" ht="39.75" customHeight="1" x14ac:dyDescent="0.25">
      <c r="B310" s="34" t="s">
        <v>46</v>
      </c>
      <c r="C310" s="35"/>
      <c r="D310" s="34" t="s">
        <v>47</v>
      </c>
      <c r="E310" s="35"/>
      <c r="F310" s="34" t="s">
        <v>48</v>
      </c>
      <c r="G310" s="35"/>
      <c r="H310" s="36" t="s">
        <v>49</v>
      </c>
      <c r="I310" s="35"/>
      <c r="J310" s="36" t="s">
        <v>50</v>
      </c>
    </row>
    <row r="311" spans="2:10" ht="5.15" customHeight="1" x14ac:dyDescent="0.25"/>
    <row r="312" spans="2:10" x14ac:dyDescent="0.25">
      <c r="B312" s="37">
        <v>350.2</v>
      </c>
      <c r="D312" s="25">
        <v>1321</v>
      </c>
      <c r="F312" s="24">
        <v>1.2500000000000001E-2</v>
      </c>
      <c r="H312" s="24">
        <f>(D312/D346)</f>
        <v>1.1871777612217956E-3</v>
      </c>
      <c r="J312" s="24">
        <f>F312*H312</f>
        <v>1.4839722015272446E-5</v>
      </c>
    </row>
    <row r="313" spans="2:10" x14ac:dyDescent="0.25">
      <c r="B313" s="37">
        <v>352</v>
      </c>
      <c r="D313" s="25">
        <v>29051</v>
      </c>
      <c r="F313" s="24">
        <v>2.9499999999999998E-2</v>
      </c>
      <c r="H313" s="24">
        <f>(D313/D346)</f>
        <v>2.6108025088004833E-2</v>
      </c>
      <c r="J313" s="24">
        <f t="shared" ref="J313:J344" si="9">F313*H313</f>
        <v>7.7018674009614253E-4</v>
      </c>
    </row>
    <row r="314" spans="2:10" x14ac:dyDescent="0.25">
      <c r="B314" s="37">
        <v>352.1</v>
      </c>
      <c r="D314" s="25">
        <v>99</v>
      </c>
      <c r="F314" s="24">
        <v>2.4400000000000002E-2</v>
      </c>
      <c r="H314" s="24">
        <f>(D314/D346)</f>
        <v>8.8970929872034634E-5</v>
      </c>
      <c r="J314" s="24">
        <f t="shared" si="9"/>
        <v>2.1708906888776451E-6</v>
      </c>
    </row>
    <row r="315" spans="2:10" x14ac:dyDescent="0.25">
      <c r="B315" s="37">
        <v>352.2</v>
      </c>
      <c r="D315" s="25">
        <v>119</v>
      </c>
      <c r="F315" s="24">
        <v>3.27E-2</v>
      </c>
      <c r="H315" s="24">
        <f>(D315/D346)</f>
        <v>1.0694485509870831E-4</v>
      </c>
      <c r="J315" s="24">
        <f t="shared" si="9"/>
        <v>3.4970967617277618E-6</v>
      </c>
    </row>
    <row r="316" spans="2:10" x14ac:dyDescent="0.25">
      <c r="B316" s="37">
        <v>352.3</v>
      </c>
      <c r="D316" s="25">
        <v>68</v>
      </c>
      <c r="F316" s="24">
        <v>3.0099999999999998E-2</v>
      </c>
      <c r="H316" s="24">
        <f>(D316/D346)</f>
        <v>6.1111345770690459E-5</v>
      </c>
      <c r="J316" s="24">
        <f t="shared" si="9"/>
        <v>1.8394515076977827E-6</v>
      </c>
    </row>
    <row r="317" spans="2:10" x14ac:dyDescent="0.25">
      <c r="B317" s="37">
        <v>353</v>
      </c>
      <c r="D317" s="25">
        <v>626537</v>
      </c>
      <c r="F317" s="24">
        <v>2.6700000000000002E-2</v>
      </c>
      <c r="H317" s="24">
        <f>(D317/D346)</f>
        <v>0.56306645948722189</v>
      </c>
      <c r="J317" s="24">
        <f t="shared" si="9"/>
        <v>1.5033874468308825E-2</v>
      </c>
    </row>
    <row r="318" spans="2:10" x14ac:dyDescent="0.25">
      <c r="B318" s="37">
        <v>353.1</v>
      </c>
      <c r="D318" s="25">
        <v>5823</v>
      </c>
      <c r="F318" s="24">
        <v>1.95E-2</v>
      </c>
      <c r="H318" s="24">
        <f>(D318/D346)</f>
        <v>5.2331083297460371E-3</v>
      </c>
      <c r="J318" s="24">
        <f t="shared" si="9"/>
        <v>1.0204561243004772E-4</v>
      </c>
    </row>
    <row r="319" spans="2:10" x14ac:dyDescent="0.25">
      <c r="B319" s="37">
        <v>353.2</v>
      </c>
      <c r="D319" s="25">
        <v>7922</v>
      </c>
      <c r="F319" s="24">
        <v>3.0700000000000002E-2</v>
      </c>
      <c r="H319" s="24">
        <f>(D319/D346)</f>
        <v>7.1194717822854383E-3</v>
      </c>
      <c r="J319" s="24">
        <f t="shared" si="9"/>
        <v>2.1856778371616298E-4</v>
      </c>
    </row>
    <row r="320" spans="2:10" x14ac:dyDescent="0.25">
      <c r="B320" s="37">
        <v>353.3</v>
      </c>
      <c r="D320" s="25">
        <v>1334</v>
      </c>
      <c r="F320" s="24">
        <v>3.0099999999999998E-2</v>
      </c>
      <c r="H320" s="24">
        <f>(D320/D346)</f>
        <v>1.1988608126191334E-3</v>
      </c>
      <c r="J320" s="24">
        <f t="shared" si="9"/>
        <v>3.6085710459835911E-5</v>
      </c>
    </row>
    <row r="321" spans="2:10" x14ac:dyDescent="0.25">
      <c r="B321" s="37">
        <v>354</v>
      </c>
      <c r="D321" s="25">
        <v>110751</v>
      </c>
      <c r="F321" s="24">
        <v>1.9699999999999999E-2</v>
      </c>
      <c r="H321" s="24">
        <f>(D321/D346)</f>
        <v>9.9531509638966745E-2</v>
      </c>
      <c r="J321" s="24">
        <f t="shared" si="9"/>
        <v>1.9607707398876448E-3</v>
      </c>
    </row>
    <row r="322" spans="2:10" x14ac:dyDescent="0.25">
      <c r="B322" s="37">
        <v>354.1</v>
      </c>
      <c r="D322" s="25">
        <v>2664</v>
      </c>
      <c r="F322" s="24">
        <v>1.6899999999999998E-2</v>
      </c>
      <c r="H322" s="24">
        <f>(D322/D346)</f>
        <v>2.394126840192932E-3</v>
      </c>
      <c r="J322" s="24">
        <f t="shared" si="9"/>
        <v>4.0460743599260545E-5</v>
      </c>
    </row>
    <row r="323" spans="2:10" x14ac:dyDescent="0.25">
      <c r="B323" s="37">
        <v>353.2</v>
      </c>
      <c r="D323" s="25">
        <v>3760</v>
      </c>
      <c r="F323" s="24">
        <v>1.9099999999999999E-2</v>
      </c>
      <c r="H323" s="24">
        <f>(D323/D346)</f>
        <v>3.3790979426146488E-3</v>
      </c>
      <c r="J323" s="24">
        <f t="shared" si="9"/>
        <v>6.4540770703939784E-5</v>
      </c>
    </row>
    <row r="324" spans="2:10" x14ac:dyDescent="0.25">
      <c r="B324" s="37">
        <v>354.3</v>
      </c>
      <c r="D324" s="25">
        <v>1010</v>
      </c>
      <c r="F324" s="24">
        <v>3.0099999999999998E-2</v>
      </c>
      <c r="H324" s="24">
        <f>(D324/D346)</f>
        <v>9.0768322394702006E-4</v>
      </c>
      <c r="J324" s="24">
        <f t="shared" si="9"/>
        <v>2.7321265040805304E-5</v>
      </c>
    </row>
    <row r="325" spans="2:10" x14ac:dyDescent="0.25">
      <c r="B325" s="37">
        <v>355</v>
      </c>
      <c r="D325" s="25">
        <v>1985</v>
      </c>
      <c r="F325" s="24">
        <v>2.8199999999999999E-2</v>
      </c>
      <c r="H325" s="24">
        <f>(D325/D346)</f>
        <v>1.7839120787473612E-3</v>
      </c>
      <c r="J325" s="24">
        <f t="shared" si="9"/>
        <v>5.0306320620675587E-5</v>
      </c>
    </row>
    <row r="326" spans="2:10" x14ac:dyDescent="0.25">
      <c r="B326" s="37">
        <v>355.1</v>
      </c>
      <c r="D326" s="25">
        <v>34</v>
      </c>
      <c r="F326" s="24">
        <v>2.63E-2</v>
      </c>
      <c r="H326" s="24">
        <f>(D326/D346)</f>
        <v>3.055567288534523E-5</v>
      </c>
      <c r="J326" s="24">
        <f t="shared" si="9"/>
        <v>8.0361419688457954E-7</v>
      </c>
    </row>
    <row r="327" spans="2:10" x14ac:dyDescent="0.25">
      <c r="B327" s="37">
        <v>355.2</v>
      </c>
      <c r="D327" s="25">
        <v>46</v>
      </c>
      <c r="F327" s="24">
        <v>2.9100000000000001E-2</v>
      </c>
      <c r="H327" s="24">
        <f>(D327/D346)</f>
        <v>4.1340028021349429E-5</v>
      </c>
      <c r="J327" s="24">
        <f t="shared" si="9"/>
        <v>1.2029948154212683E-6</v>
      </c>
    </row>
    <row r="328" spans="2:10" x14ac:dyDescent="0.25">
      <c r="B328" s="37">
        <v>355.3</v>
      </c>
      <c r="D328" s="25">
        <v>6</v>
      </c>
      <c r="F328" s="24">
        <v>3.0099999999999998E-2</v>
      </c>
      <c r="H328" s="24">
        <f>(D328/D346)</f>
        <v>5.3921775680020995E-6</v>
      </c>
      <c r="J328" s="24">
        <f t="shared" si="9"/>
        <v>1.623045447968632E-7</v>
      </c>
    </row>
    <row r="329" spans="2:10" x14ac:dyDescent="0.25">
      <c r="B329" s="37">
        <v>356</v>
      </c>
      <c r="D329" s="25">
        <v>89493</v>
      </c>
      <c r="F329" s="24">
        <v>1.7899999999999999E-2</v>
      </c>
      <c r="H329" s="24">
        <f>(D329/D346)</f>
        <v>8.0427024515535309E-2</v>
      </c>
      <c r="J329" s="24">
        <f t="shared" si="9"/>
        <v>1.439643738828082E-3</v>
      </c>
    </row>
    <row r="330" spans="2:10" x14ac:dyDescent="0.25">
      <c r="B330" s="37">
        <v>356.1</v>
      </c>
      <c r="D330" s="25">
        <v>948</v>
      </c>
      <c r="F330" s="24">
        <v>1.7999999999999999E-2</v>
      </c>
      <c r="H330" s="24">
        <f>(D330/D346)</f>
        <v>8.5196405574433165E-4</v>
      </c>
      <c r="J330" s="24">
        <f t="shared" si="9"/>
        <v>1.5335353003397968E-5</v>
      </c>
    </row>
    <row r="331" spans="2:10" x14ac:dyDescent="0.25">
      <c r="B331" s="37">
        <v>356.2</v>
      </c>
      <c r="D331" s="25">
        <v>1602</v>
      </c>
      <c r="F331" s="24">
        <v>1.5100000000000001E-2</v>
      </c>
      <c r="H331" s="24">
        <f>(D331/D346)</f>
        <v>1.4397114106565606E-3</v>
      </c>
      <c r="J331" s="24">
        <f t="shared" si="9"/>
        <v>2.1739642300914064E-5</v>
      </c>
    </row>
    <row r="332" spans="2:10" x14ac:dyDescent="0.25">
      <c r="B332" s="37">
        <v>356.3</v>
      </c>
      <c r="D332" s="25">
        <v>297</v>
      </c>
      <c r="F332" s="24">
        <v>3.0099999999999998E-2</v>
      </c>
      <c r="H332" s="24">
        <f>(D332/D346)</f>
        <v>2.669127896161039E-4</v>
      </c>
      <c r="J332" s="24">
        <f t="shared" si="9"/>
        <v>8.0340749674447273E-6</v>
      </c>
    </row>
    <row r="333" spans="2:10" x14ac:dyDescent="0.25">
      <c r="B333" s="37">
        <v>357</v>
      </c>
      <c r="D333" s="25">
        <v>73241</v>
      </c>
      <c r="F333" s="24">
        <v>1.77E-2</v>
      </c>
      <c r="H333" s="24">
        <f>(D333/D346)</f>
        <v>6.5821412876340288E-2</v>
      </c>
      <c r="J333" s="24">
        <f t="shared" si="9"/>
        <v>1.1650390079112232E-3</v>
      </c>
    </row>
    <row r="334" spans="2:10" x14ac:dyDescent="0.25">
      <c r="B334" s="37">
        <v>357.1</v>
      </c>
      <c r="D334" s="25">
        <v>812</v>
      </c>
      <c r="F334" s="24">
        <v>1.7500000000000002E-2</v>
      </c>
      <c r="H334" s="24">
        <f>(D334/D346)</f>
        <v>7.2974136420295079E-4</v>
      </c>
      <c r="J334" s="24">
        <f t="shared" si="9"/>
        <v>1.277047387355164E-5</v>
      </c>
    </row>
    <row r="335" spans="2:10" x14ac:dyDescent="0.25">
      <c r="B335" s="37">
        <v>357.2</v>
      </c>
      <c r="D335" s="25">
        <v>903</v>
      </c>
      <c r="F335" s="24">
        <v>1.4999999999999999E-2</v>
      </c>
      <c r="H335" s="24">
        <f>(D335/D346)</f>
        <v>8.1152272398431593E-4</v>
      </c>
      <c r="J335" s="24">
        <f t="shared" si="9"/>
        <v>1.2172840859764738E-5</v>
      </c>
    </row>
    <row r="336" spans="2:10" x14ac:dyDescent="0.25">
      <c r="B336" s="37">
        <v>357.3</v>
      </c>
      <c r="D336" s="25">
        <v>201</v>
      </c>
      <c r="F336" s="24">
        <v>3.0099999999999998E-2</v>
      </c>
      <c r="H336" s="24">
        <f>(D336/D346)</f>
        <v>1.8063794852807034E-4</v>
      </c>
      <c r="J336" s="24">
        <f t="shared" si="9"/>
        <v>5.4372022506949165E-6</v>
      </c>
    </row>
    <row r="337" spans="2:10" x14ac:dyDescent="0.25">
      <c r="B337" s="37">
        <v>358</v>
      </c>
      <c r="D337" s="25">
        <v>141281</v>
      </c>
      <c r="F337" s="24">
        <v>1.6899999999999998E-2</v>
      </c>
      <c r="H337" s="24">
        <f>(D337/D346)</f>
        <v>0.1269687064974841</v>
      </c>
      <c r="J337" s="24">
        <f t="shared" si="9"/>
        <v>2.145771139807481E-3</v>
      </c>
    </row>
    <row r="338" spans="2:10" x14ac:dyDescent="0.25">
      <c r="B338" s="37">
        <v>358.1</v>
      </c>
      <c r="D338" s="25">
        <v>1248</v>
      </c>
      <c r="F338" s="24">
        <v>1.9300000000000001E-2</v>
      </c>
      <c r="H338" s="24">
        <f>(D338/D346)</f>
        <v>1.1215729341444367E-3</v>
      </c>
      <c r="J338" s="24">
        <f t="shared" si="9"/>
        <v>2.1646357628987628E-5</v>
      </c>
    </row>
    <row r="339" spans="2:10" x14ac:dyDescent="0.25">
      <c r="B339" s="37">
        <v>358.2</v>
      </c>
      <c r="D339" s="25">
        <v>1542</v>
      </c>
      <c r="F339" s="24">
        <v>1.24E-2</v>
      </c>
      <c r="H339" s="24">
        <f>(D339/D346)</f>
        <v>1.3857896349765396E-3</v>
      </c>
      <c r="J339" s="24">
        <f t="shared" si="9"/>
        <v>1.718379147370909E-5</v>
      </c>
    </row>
    <row r="340" spans="2:10" x14ac:dyDescent="0.25">
      <c r="B340" s="37">
        <v>358.3</v>
      </c>
      <c r="D340" s="25">
        <v>289</v>
      </c>
      <c r="F340" s="24">
        <v>3.0099999999999998E-2</v>
      </c>
      <c r="H340" s="24">
        <f>(D340/D346)</f>
        <v>2.5972321952543446E-4</v>
      </c>
      <c r="J340" s="24">
        <f t="shared" si="9"/>
        <v>7.8176689077155773E-6</v>
      </c>
    </row>
    <row r="341" spans="2:10" x14ac:dyDescent="0.25">
      <c r="B341" s="37">
        <v>359</v>
      </c>
      <c r="D341" s="25">
        <v>7556</v>
      </c>
      <c r="F341" s="24">
        <v>1.7999999999999999E-2</v>
      </c>
      <c r="H341" s="24">
        <f>(D341/D346)</f>
        <v>6.7905489506373106E-3</v>
      </c>
      <c r="J341" s="24">
        <f t="shared" si="9"/>
        <v>1.2222988111147158E-4</v>
      </c>
    </row>
    <row r="342" spans="2:10" x14ac:dyDescent="0.25">
      <c r="B342" s="37">
        <v>359.1</v>
      </c>
      <c r="D342" s="25">
        <v>331</v>
      </c>
      <c r="F342" s="24">
        <v>1.8700000000000001E-2</v>
      </c>
      <c r="H342" s="24">
        <f>(D342/D346)</f>
        <v>2.9746846250144915E-4</v>
      </c>
      <c r="J342" s="24">
        <f t="shared" si="9"/>
        <v>5.5626602487770993E-6</v>
      </c>
    </row>
    <row r="343" spans="2:10" x14ac:dyDescent="0.25">
      <c r="B343" s="37">
        <v>359.2</v>
      </c>
      <c r="D343" s="25">
        <v>444</v>
      </c>
      <c r="F343" s="24">
        <v>1.49E-2</v>
      </c>
      <c r="H343" s="24">
        <f>(D343/D346)</f>
        <v>3.9902114003215536E-4</v>
      </c>
      <c r="J343" s="24">
        <f t="shared" si="9"/>
        <v>5.9454149864791147E-6</v>
      </c>
    </row>
    <row r="344" spans="2:10" x14ac:dyDescent="0.25">
      <c r="B344" s="37">
        <v>359.3</v>
      </c>
      <c r="D344" s="25">
        <v>5</v>
      </c>
      <c r="F344" s="24">
        <v>3.0099999999999998E-2</v>
      </c>
      <c r="H344" s="24">
        <f>(D344/D346)</f>
        <v>4.4934813066684157E-6</v>
      </c>
      <c r="J344" s="24">
        <f t="shared" si="9"/>
        <v>1.352537873307193E-7</v>
      </c>
    </row>
    <row r="345" spans="2:10" ht="5.15" customHeight="1" x14ac:dyDescent="0.25">
      <c r="D345" s="38"/>
      <c r="H345" s="39"/>
      <c r="J345" s="38"/>
    </row>
    <row r="346" spans="2:10" x14ac:dyDescent="0.25">
      <c r="B346" s="17" t="s">
        <v>25</v>
      </c>
      <c r="D346" s="25">
        <f>SUM(D311:D345)</f>
        <v>1112723</v>
      </c>
      <c r="H346" s="24">
        <f>SUM(H311:H345)</f>
        <v>0.99999999999999989</v>
      </c>
      <c r="J346" s="24">
        <f>SUM(J311:J345)</f>
        <v>2.3335140731341041E-2</v>
      </c>
    </row>
    <row r="347" spans="2:10" ht="13" thickBot="1" x14ac:dyDescent="0.3"/>
    <row r="348" spans="2:10" ht="13" thickBot="1" x14ac:dyDescent="0.3">
      <c r="B348" s="40" t="s">
        <v>59</v>
      </c>
      <c r="C348" s="41"/>
      <c r="D348" s="41"/>
      <c r="E348" s="41"/>
      <c r="F348" s="41"/>
      <c r="G348" s="41"/>
      <c r="H348" s="41"/>
      <c r="I348" s="41"/>
      <c r="J348" s="42"/>
    </row>
    <row r="349" spans="2:10" ht="39.75" customHeight="1" x14ac:dyDescent="0.25">
      <c r="B349" s="34" t="s">
        <v>46</v>
      </c>
      <c r="C349" s="35"/>
      <c r="D349" s="34" t="s">
        <v>47</v>
      </c>
      <c r="E349" s="35"/>
      <c r="F349" s="34" t="s">
        <v>48</v>
      </c>
      <c r="G349" s="35"/>
      <c r="H349" s="36" t="s">
        <v>49</v>
      </c>
      <c r="I349" s="35"/>
      <c r="J349" s="36" t="s">
        <v>50</v>
      </c>
    </row>
    <row r="350" spans="2:10" ht="5.15" customHeight="1" x14ac:dyDescent="0.25"/>
    <row r="351" spans="2:10" x14ac:dyDescent="0.25">
      <c r="B351" s="37">
        <v>350.2</v>
      </c>
      <c r="D351" s="25">
        <v>1325</v>
      </c>
      <c r="F351" s="24">
        <v>1.2500000000000001E-2</v>
      </c>
      <c r="H351" s="24">
        <f>(D351/D385)</f>
        <v>1.2529669311293723E-3</v>
      </c>
      <c r="J351" s="24">
        <f>F351*H351</f>
        <v>1.5662086639117156E-5</v>
      </c>
    </row>
    <row r="352" spans="2:10" x14ac:dyDescent="0.25">
      <c r="B352" s="37">
        <v>352</v>
      </c>
      <c r="D352" s="25">
        <v>28925</v>
      </c>
      <c r="F352" s="24">
        <v>2.9499999999999998E-2</v>
      </c>
      <c r="H352" s="24">
        <f>(D352/D385)</f>
        <v>2.7352504515409128E-2</v>
      </c>
      <c r="J352" s="24">
        <f t="shared" ref="J352:J383" si="10">F352*H352</f>
        <v>8.0689888320456928E-4</v>
      </c>
    </row>
    <row r="353" spans="2:10" x14ac:dyDescent="0.25">
      <c r="B353" s="37">
        <v>352.1</v>
      </c>
      <c r="D353" s="25">
        <v>99</v>
      </c>
      <c r="F353" s="24">
        <v>2.4400000000000002E-2</v>
      </c>
      <c r="H353" s="24">
        <f>(D353/D385)</f>
        <v>9.3617906552307827E-5</v>
      </c>
      <c r="J353" s="24">
        <f t="shared" si="10"/>
        <v>2.2842769198763112E-6</v>
      </c>
    </row>
    <row r="354" spans="2:10" x14ac:dyDescent="0.25">
      <c r="B354" s="37">
        <v>352.2</v>
      </c>
      <c r="D354" s="25">
        <v>119</v>
      </c>
      <c r="F354" s="24">
        <v>3.27E-2</v>
      </c>
      <c r="H354" s="24">
        <f>(D354/D385)</f>
        <v>1.1253061494671345E-4</v>
      </c>
      <c r="J354" s="24">
        <f t="shared" si="10"/>
        <v>3.6797511087575295E-6</v>
      </c>
    </row>
    <row r="355" spans="2:10" x14ac:dyDescent="0.25">
      <c r="B355" s="37">
        <v>352.3</v>
      </c>
      <c r="D355" s="25">
        <v>68</v>
      </c>
      <c r="F355" s="24">
        <v>3.0099999999999998E-2</v>
      </c>
      <c r="H355" s="24">
        <f>(D355/D385)</f>
        <v>6.4303208540979106E-5</v>
      </c>
      <c r="J355" s="24">
        <f t="shared" si="10"/>
        <v>1.935526577083471E-6</v>
      </c>
    </row>
    <row r="356" spans="2:10" x14ac:dyDescent="0.25">
      <c r="B356" s="37">
        <v>353</v>
      </c>
      <c r="D356" s="25">
        <v>582427</v>
      </c>
      <c r="F356" s="24">
        <v>2.6700000000000002E-2</v>
      </c>
      <c r="H356" s="24">
        <f>(D356/D385)</f>
        <v>0.55076360060142415</v>
      </c>
      <c r="J356" s="24">
        <f t="shared" si="10"/>
        <v>1.4705388136058026E-2</v>
      </c>
    </row>
    <row r="357" spans="2:10" x14ac:dyDescent="0.25">
      <c r="B357" s="37">
        <v>353.1</v>
      </c>
      <c r="D357" s="25">
        <v>5823</v>
      </c>
      <c r="F357" s="24">
        <v>1.95E-2</v>
      </c>
      <c r="H357" s="24">
        <f>(D357/D385)</f>
        <v>5.5064350490311963E-3</v>
      </c>
      <c r="J357" s="24">
        <f t="shared" si="10"/>
        <v>1.0737548345610833E-4</v>
      </c>
    </row>
    <row r="358" spans="2:10" x14ac:dyDescent="0.25">
      <c r="B358" s="37">
        <v>353.2</v>
      </c>
      <c r="D358" s="25">
        <v>7970</v>
      </c>
      <c r="F358" s="24">
        <v>3.0700000000000002E-2</v>
      </c>
      <c r="H358" s="24">
        <f>(D358/D385)</f>
        <v>7.5367142951706396E-3</v>
      </c>
      <c r="J358" s="24">
        <f t="shared" si="10"/>
        <v>2.3137712886173864E-4</v>
      </c>
    </row>
    <row r="359" spans="2:10" x14ac:dyDescent="0.25">
      <c r="B359" s="37">
        <v>353.3</v>
      </c>
      <c r="D359" s="25">
        <v>1334</v>
      </c>
      <c r="F359" s="24">
        <v>3.0099999999999998E-2</v>
      </c>
      <c r="H359" s="24">
        <f>(D359/D385)</f>
        <v>1.2614776499068549E-3</v>
      </c>
      <c r="J359" s="24">
        <f t="shared" si="10"/>
        <v>3.7970477262196327E-5</v>
      </c>
    </row>
    <row r="360" spans="2:10" x14ac:dyDescent="0.25">
      <c r="B360" s="37">
        <v>354</v>
      </c>
      <c r="D360" s="25">
        <v>110751</v>
      </c>
      <c r="F360" s="24">
        <v>1.9699999999999999E-2</v>
      </c>
      <c r="H360" s="24">
        <f>(D360/D385)</f>
        <v>0.10473006836944085</v>
      </c>
      <c r="J360" s="24">
        <f t="shared" si="10"/>
        <v>2.0631823468779844E-3</v>
      </c>
    </row>
    <row r="361" spans="2:10" x14ac:dyDescent="0.25">
      <c r="B361" s="37">
        <v>354.1</v>
      </c>
      <c r="D361" s="25">
        <v>2664</v>
      </c>
      <c r="F361" s="24">
        <v>1.6899999999999998E-2</v>
      </c>
      <c r="H361" s="24">
        <f>(D361/D385)</f>
        <v>2.5191727581348289E-3</v>
      </c>
      <c r="J361" s="24">
        <f t="shared" si="10"/>
        <v>4.2574019612478602E-5</v>
      </c>
    </row>
    <row r="362" spans="2:10" x14ac:dyDescent="0.25">
      <c r="B362" s="37">
        <v>353.2</v>
      </c>
      <c r="D362" s="25">
        <v>3760</v>
      </c>
      <c r="F362" s="24">
        <v>1.9099999999999999E-2</v>
      </c>
      <c r="H362" s="24">
        <f>(D362/D385)</f>
        <v>3.5555891781482566E-3</v>
      </c>
      <c r="J362" s="24">
        <f t="shared" si="10"/>
        <v>6.7911753302631693E-5</v>
      </c>
    </row>
    <row r="363" spans="2:10" x14ac:dyDescent="0.25">
      <c r="B363" s="37">
        <v>354.3</v>
      </c>
      <c r="D363" s="25">
        <v>1010</v>
      </c>
      <c r="F363" s="24">
        <v>3.0099999999999998E-2</v>
      </c>
      <c r="H363" s="24">
        <f>(D363/D385)</f>
        <v>9.5509177391748384E-4</v>
      </c>
      <c r="J363" s="24">
        <f t="shared" si="10"/>
        <v>2.874826239491626E-5</v>
      </c>
    </row>
    <row r="364" spans="2:10" x14ac:dyDescent="0.25">
      <c r="B364" s="37">
        <v>355</v>
      </c>
      <c r="D364" s="25">
        <v>1985</v>
      </c>
      <c r="F364" s="24">
        <v>2.8199999999999999E-2</v>
      </c>
      <c r="H364" s="24">
        <f>(D364/D385)</f>
        <v>1.8770863081447578E-3</v>
      </c>
      <c r="J364" s="24">
        <f t="shared" si="10"/>
        <v>5.2933833889682169E-5</v>
      </c>
    </row>
    <row r="365" spans="2:10" x14ac:dyDescent="0.25">
      <c r="B365" s="37">
        <v>355.1</v>
      </c>
      <c r="D365" s="25">
        <v>34</v>
      </c>
      <c r="F365" s="24">
        <v>2.63E-2</v>
      </c>
      <c r="H365" s="24">
        <f>(D365/D385)</f>
        <v>3.2151604270489553E-5</v>
      </c>
      <c r="J365" s="24">
        <f t="shared" si="10"/>
        <v>8.4558719231387528E-7</v>
      </c>
    </row>
    <row r="366" spans="2:10" x14ac:dyDescent="0.25">
      <c r="B366" s="37">
        <v>355.2</v>
      </c>
      <c r="D366" s="25">
        <v>46</v>
      </c>
      <c r="F366" s="24">
        <v>2.9100000000000001E-2</v>
      </c>
      <c r="H366" s="24">
        <f>(D366/D385)</f>
        <v>4.3499229307132925E-5</v>
      </c>
      <c r="J366" s="24">
        <f t="shared" si="10"/>
        <v>1.2658275728375681E-6</v>
      </c>
    </row>
    <row r="367" spans="2:10" x14ac:dyDescent="0.25">
      <c r="B367" s="37">
        <v>355.3</v>
      </c>
      <c r="D367" s="25">
        <v>6</v>
      </c>
      <c r="F367" s="24">
        <v>3.0099999999999998E-2</v>
      </c>
      <c r="H367" s="24">
        <f>(D367/D385)</f>
        <v>5.6738125183216858E-6</v>
      </c>
      <c r="J367" s="24">
        <f t="shared" si="10"/>
        <v>1.7078175680148273E-7</v>
      </c>
    </row>
    <row r="368" spans="2:10" x14ac:dyDescent="0.25">
      <c r="B368" s="37">
        <v>356</v>
      </c>
      <c r="D368" s="25">
        <v>82566</v>
      </c>
      <c r="F368" s="24">
        <v>1.7899999999999999E-2</v>
      </c>
      <c r="H368" s="24">
        <f>(D368/D385)</f>
        <v>7.807733406462472E-2</v>
      </c>
      <c r="J368" s="24">
        <f t="shared" si="10"/>
        <v>1.3975842797567825E-3</v>
      </c>
    </row>
    <row r="369" spans="2:10" x14ac:dyDescent="0.25">
      <c r="B369" s="37">
        <v>356.1</v>
      </c>
      <c r="D369" s="25">
        <v>949</v>
      </c>
      <c r="F369" s="24">
        <v>1.7999999999999999E-2</v>
      </c>
      <c r="H369" s="24">
        <f>(D369/D385)</f>
        <v>8.9740801331454666E-4</v>
      </c>
      <c r="J369" s="24">
        <f t="shared" si="10"/>
        <v>1.615334423966184E-5</v>
      </c>
    </row>
    <row r="370" spans="2:10" x14ac:dyDescent="0.25">
      <c r="B370" s="37">
        <v>356.2</v>
      </c>
      <c r="D370" s="25">
        <v>1604</v>
      </c>
      <c r="F370" s="24">
        <v>1.5100000000000001E-2</v>
      </c>
      <c r="H370" s="24">
        <f>(D370/D385)</f>
        <v>1.5167992132313307E-3</v>
      </c>
      <c r="J370" s="24">
        <f t="shared" si="10"/>
        <v>2.2903668119793093E-5</v>
      </c>
    </row>
    <row r="371" spans="2:10" x14ac:dyDescent="0.25">
      <c r="B371" s="37">
        <v>356.3</v>
      </c>
      <c r="D371" s="25">
        <v>297</v>
      </c>
      <c r="F371" s="24">
        <v>3.0099999999999998E-2</v>
      </c>
      <c r="H371" s="24">
        <f>(D371/D385)</f>
        <v>2.8085371965692348E-4</v>
      </c>
      <c r="J371" s="24">
        <f t="shared" si="10"/>
        <v>8.4536969616733958E-6</v>
      </c>
    </row>
    <row r="372" spans="2:10" x14ac:dyDescent="0.25">
      <c r="B372" s="37">
        <v>357</v>
      </c>
      <c r="D372" s="25">
        <v>63432</v>
      </c>
      <c r="F372" s="24">
        <v>1.77E-2</v>
      </c>
      <c r="H372" s="24">
        <f>(D372/D385)</f>
        <v>5.998354594369687E-2</v>
      </c>
      <c r="J372" s="24">
        <f t="shared" si="10"/>
        <v>1.0617087632034347E-3</v>
      </c>
    </row>
    <row r="373" spans="2:10" x14ac:dyDescent="0.25">
      <c r="B373" s="37">
        <v>357.1</v>
      </c>
      <c r="D373" s="25">
        <v>812</v>
      </c>
      <c r="F373" s="24">
        <v>1.7500000000000002E-2</v>
      </c>
      <c r="H373" s="24">
        <f>(D373/D385)</f>
        <v>7.6785596081286819E-4</v>
      </c>
      <c r="J373" s="24">
        <f t="shared" si="10"/>
        <v>1.3437479314225195E-5</v>
      </c>
    </row>
    <row r="374" spans="2:10" x14ac:dyDescent="0.25">
      <c r="B374" s="37">
        <v>357.2</v>
      </c>
      <c r="D374" s="25">
        <v>903</v>
      </c>
      <c r="F374" s="24">
        <v>1.4999999999999999E-2</v>
      </c>
      <c r="H374" s="24">
        <f>(D374/D385)</f>
        <v>8.539087840074138E-4</v>
      </c>
      <c r="J374" s="24">
        <f t="shared" si="10"/>
        <v>1.2808631760111207E-5</v>
      </c>
    </row>
    <row r="375" spans="2:10" x14ac:dyDescent="0.25">
      <c r="B375" s="37">
        <v>357.3</v>
      </c>
      <c r="D375" s="25">
        <v>201</v>
      </c>
      <c r="F375" s="24">
        <v>3.0099999999999998E-2</v>
      </c>
      <c r="H375" s="24">
        <f>(D375/D385)</f>
        <v>1.9007271936377648E-4</v>
      </c>
      <c r="J375" s="24">
        <f t="shared" si="10"/>
        <v>5.7211888528496716E-6</v>
      </c>
    </row>
    <row r="376" spans="2:10" x14ac:dyDescent="0.25">
      <c r="B376" s="37">
        <v>358</v>
      </c>
      <c r="D376" s="25">
        <v>146980</v>
      </c>
      <c r="F376" s="24">
        <v>1.6899999999999998E-2</v>
      </c>
      <c r="H376" s="24">
        <f>(D376/D385)</f>
        <v>0.13898949399048691</v>
      </c>
      <c r="J376" s="24">
        <f t="shared" si="10"/>
        <v>2.3489224484392283E-3</v>
      </c>
    </row>
    <row r="377" spans="2:10" x14ac:dyDescent="0.25">
      <c r="B377" s="37">
        <v>358.1</v>
      </c>
      <c r="D377" s="25">
        <v>1248</v>
      </c>
      <c r="F377" s="24">
        <v>1.9300000000000001E-2</v>
      </c>
      <c r="H377" s="24">
        <f>(D377/D385)</f>
        <v>1.1801530038109108E-3</v>
      </c>
      <c r="J377" s="24">
        <f t="shared" si="10"/>
        <v>2.277695297355058E-5</v>
      </c>
    </row>
    <row r="378" spans="2:10" x14ac:dyDescent="0.25">
      <c r="B378" s="37">
        <v>358.2</v>
      </c>
      <c r="D378" s="25">
        <v>1542</v>
      </c>
      <c r="F378" s="24">
        <v>1.24E-2</v>
      </c>
      <c r="H378" s="24">
        <f>(D378/D385)</f>
        <v>1.4581698172086734E-3</v>
      </c>
      <c r="J378" s="24">
        <f t="shared" si="10"/>
        <v>1.8081305733387549E-5</v>
      </c>
    </row>
    <row r="379" spans="2:10" x14ac:dyDescent="0.25">
      <c r="B379" s="37">
        <v>358.3</v>
      </c>
      <c r="D379" s="25">
        <v>289</v>
      </c>
      <c r="F379" s="24">
        <v>3.0099999999999998E-2</v>
      </c>
      <c r="H379" s="24">
        <f>(D379/D385)</f>
        <v>2.732886362991612E-4</v>
      </c>
      <c r="J379" s="24">
        <f t="shared" si="10"/>
        <v>8.2259879526047519E-6</v>
      </c>
    </row>
    <row r="380" spans="2:10" x14ac:dyDescent="0.25">
      <c r="B380" s="37">
        <v>359</v>
      </c>
      <c r="D380" s="25">
        <v>7541</v>
      </c>
      <c r="F380" s="24">
        <v>1.7999999999999999E-2</v>
      </c>
      <c r="H380" s="24">
        <f>(D380/D385)</f>
        <v>7.1310367001106391E-3</v>
      </c>
      <c r="J380" s="24">
        <f t="shared" si="10"/>
        <v>1.283586606019915E-4</v>
      </c>
    </row>
    <row r="381" spans="2:10" x14ac:dyDescent="0.25">
      <c r="B381" s="37">
        <v>359.1</v>
      </c>
      <c r="D381" s="25">
        <v>331</v>
      </c>
      <c r="F381" s="24">
        <v>1.8700000000000001E-2</v>
      </c>
      <c r="H381" s="24">
        <f>(D381/D385)</f>
        <v>3.1300532392741304E-4</v>
      </c>
      <c r="J381" s="24">
        <f t="shared" si="10"/>
        <v>5.853199557442624E-6</v>
      </c>
    </row>
    <row r="382" spans="2:10" x14ac:dyDescent="0.25">
      <c r="B382" s="37">
        <v>359.2</v>
      </c>
      <c r="D382" s="25">
        <v>444</v>
      </c>
      <c r="F382" s="24">
        <v>1.49E-2</v>
      </c>
      <c r="H382" s="24">
        <f>(D382/D385)</f>
        <v>4.1986212635580479E-4</v>
      </c>
      <c r="J382" s="24">
        <f t="shared" si="10"/>
        <v>6.2559456827014915E-6</v>
      </c>
    </row>
    <row r="383" spans="2:10" x14ac:dyDescent="0.25">
      <c r="B383" s="37">
        <v>359.3</v>
      </c>
      <c r="D383" s="25">
        <v>5</v>
      </c>
      <c r="F383" s="24">
        <v>3.0099999999999998E-2</v>
      </c>
      <c r="H383" s="24">
        <f>(D383/D385)</f>
        <v>4.7281770986014049E-6</v>
      </c>
      <c r="J383" s="24">
        <f t="shared" si="10"/>
        <v>1.4231813066790227E-7</v>
      </c>
    </row>
    <row r="384" spans="2:10" ht="5.15" customHeight="1" x14ac:dyDescent="0.25">
      <c r="D384" s="38"/>
      <c r="H384" s="39"/>
      <c r="J384" s="38"/>
    </row>
    <row r="385" spans="2:10" x14ac:dyDescent="0.25">
      <c r="B385" s="17" t="s">
        <v>25</v>
      </c>
      <c r="D385" s="25">
        <f>SUM(D350:D384)</f>
        <v>1057490</v>
      </c>
      <c r="H385" s="24">
        <f>SUM(H350:H384)</f>
        <v>0.99999999999999989</v>
      </c>
      <c r="J385" s="24">
        <f>SUM(J350:J384)</f>
        <v>2.3247592033967236E-2</v>
      </c>
    </row>
    <row r="386" spans="2:10" ht="13" thickBot="1" x14ac:dyDescent="0.3"/>
    <row r="387" spans="2:10" ht="13" thickBot="1" x14ac:dyDescent="0.3">
      <c r="B387" s="40" t="s">
        <v>60</v>
      </c>
      <c r="C387" s="41"/>
      <c r="D387" s="41"/>
      <c r="E387" s="41"/>
      <c r="F387" s="41"/>
      <c r="G387" s="41"/>
      <c r="H387" s="41"/>
      <c r="I387" s="41"/>
      <c r="J387" s="42"/>
    </row>
    <row r="388" spans="2:10" ht="39.75" customHeight="1" x14ac:dyDescent="0.25">
      <c r="B388" s="34" t="s">
        <v>46</v>
      </c>
      <c r="C388" s="35"/>
      <c r="D388" s="34" t="s">
        <v>47</v>
      </c>
      <c r="E388" s="35"/>
      <c r="F388" s="34" t="s">
        <v>48</v>
      </c>
      <c r="G388" s="35"/>
      <c r="H388" s="36" t="s">
        <v>49</v>
      </c>
      <c r="I388" s="35"/>
      <c r="J388" s="36" t="s">
        <v>50</v>
      </c>
    </row>
    <row r="389" spans="2:10" ht="5.15" customHeight="1" x14ac:dyDescent="0.25"/>
    <row r="390" spans="2:10" x14ac:dyDescent="0.25">
      <c r="B390" s="37">
        <v>350.2</v>
      </c>
      <c r="D390" s="25">
        <v>1335</v>
      </c>
      <c r="F390" s="24">
        <v>1.2500000000000001E-2</v>
      </c>
      <c r="H390" s="24">
        <f>(D390/D424)</f>
        <v>1.5374339248903066E-3</v>
      </c>
      <c r="J390" s="24">
        <f>F390*H390</f>
        <v>1.9217924061128833E-5</v>
      </c>
    </row>
    <row r="391" spans="2:10" x14ac:dyDescent="0.25">
      <c r="B391" s="37">
        <v>352</v>
      </c>
      <c r="D391" s="25">
        <v>29281</v>
      </c>
      <c r="F391" s="24">
        <v>2.9499999999999998E-2</v>
      </c>
      <c r="H391" s="24">
        <f>(D391/D424)</f>
        <v>3.3721050752594059E-2</v>
      </c>
      <c r="J391" s="24">
        <f t="shared" ref="J391:J422" si="11">F391*H391</f>
        <v>9.9477099720152477E-4</v>
      </c>
    </row>
    <row r="392" spans="2:10" x14ac:dyDescent="0.25">
      <c r="B392" s="37">
        <v>352.1</v>
      </c>
      <c r="D392" s="25">
        <v>99</v>
      </c>
      <c r="F392" s="24">
        <v>2.4400000000000002E-2</v>
      </c>
      <c r="H392" s="24">
        <f>(D392/D424)</f>
        <v>1.1401195398062948E-4</v>
      </c>
      <c r="J392" s="24">
        <f t="shared" si="11"/>
        <v>2.7818916771273596E-6</v>
      </c>
    </row>
    <row r="393" spans="2:10" x14ac:dyDescent="0.25">
      <c r="B393" s="37">
        <v>352.2</v>
      </c>
      <c r="D393" s="25">
        <v>119</v>
      </c>
      <c r="F393" s="24">
        <v>3.27E-2</v>
      </c>
      <c r="H393" s="24">
        <f>(D393/D424)</f>
        <v>1.3704467195651423E-4</v>
      </c>
      <c r="J393" s="24">
        <f t="shared" si="11"/>
        <v>4.4813607729780151E-6</v>
      </c>
    </row>
    <row r="394" spans="2:10" x14ac:dyDescent="0.25">
      <c r="B394" s="37">
        <v>352.3</v>
      </c>
      <c r="D394" s="25">
        <v>68</v>
      </c>
      <c r="F394" s="24">
        <v>3.0099999999999998E-2</v>
      </c>
      <c r="H394" s="24">
        <f>(D394/D424)</f>
        <v>7.8311241118008131E-5</v>
      </c>
      <c r="J394" s="24">
        <f t="shared" si="11"/>
        <v>2.3571683576520446E-6</v>
      </c>
    </row>
    <row r="395" spans="2:10" x14ac:dyDescent="0.25">
      <c r="B395" s="37">
        <v>353</v>
      </c>
      <c r="D395" s="25">
        <v>492984</v>
      </c>
      <c r="F395" s="24">
        <v>2.6700000000000002E-2</v>
      </c>
      <c r="H395" s="24">
        <f>(D395/D424)</f>
        <v>0.5677380719311782</v>
      </c>
      <c r="J395" s="24">
        <f t="shared" si="11"/>
        <v>1.5158606520562459E-2</v>
      </c>
    </row>
    <row r="396" spans="2:10" x14ac:dyDescent="0.25">
      <c r="B396" s="37">
        <v>353.1</v>
      </c>
      <c r="D396" s="25">
        <v>5842</v>
      </c>
      <c r="F396" s="24">
        <v>1.95E-2</v>
      </c>
      <c r="H396" s="24">
        <f>(D396/D424)</f>
        <v>6.7278569207559341E-3</v>
      </c>
      <c r="J396" s="24">
        <f t="shared" si="11"/>
        <v>1.311932099547407E-4</v>
      </c>
    </row>
    <row r="397" spans="2:10" x14ac:dyDescent="0.25">
      <c r="B397" s="37">
        <v>353.2</v>
      </c>
      <c r="D397" s="25">
        <v>8003</v>
      </c>
      <c r="F397" s="24">
        <v>3.0700000000000002E-2</v>
      </c>
      <c r="H397" s="24">
        <f>(D397/D424)</f>
        <v>9.2165420980502809E-3</v>
      </c>
      <c r="J397" s="24">
        <f t="shared" si="11"/>
        <v>2.8294784241014362E-4</v>
      </c>
    </row>
    <row r="398" spans="2:10" x14ac:dyDescent="0.25">
      <c r="B398" s="37">
        <v>353.3</v>
      </c>
      <c r="D398" s="25">
        <v>1341</v>
      </c>
      <c r="F398" s="24">
        <v>3.0099999999999998E-2</v>
      </c>
      <c r="H398" s="24">
        <f>(D398/D424)</f>
        <v>1.5443437402830721E-3</v>
      </c>
      <c r="J398" s="24">
        <f t="shared" si="11"/>
        <v>4.6484746582520467E-5</v>
      </c>
    </row>
    <row r="399" spans="2:10" x14ac:dyDescent="0.25">
      <c r="B399" s="37">
        <v>354</v>
      </c>
      <c r="D399" s="25">
        <v>110985</v>
      </c>
      <c r="F399" s="24">
        <v>1.9699999999999999E-2</v>
      </c>
      <c r="H399" s="24">
        <f>(D399/D424)</f>
        <v>0.12781431022767842</v>
      </c>
      <c r="J399" s="24">
        <f t="shared" si="11"/>
        <v>2.5179419114852645E-3</v>
      </c>
    </row>
    <row r="400" spans="2:10" x14ac:dyDescent="0.25">
      <c r="B400" s="37">
        <v>354.1</v>
      </c>
      <c r="D400" s="25">
        <v>2664</v>
      </c>
      <c r="F400" s="24">
        <v>1.6899999999999998E-2</v>
      </c>
      <c r="H400" s="24">
        <f>(D400/D424)</f>
        <v>3.067958034387848E-3</v>
      </c>
      <c r="J400" s="24">
        <f t="shared" si="11"/>
        <v>5.1848490781154624E-5</v>
      </c>
    </row>
    <row r="401" spans="2:10" x14ac:dyDescent="0.25">
      <c r="B401" s="37">
        <v>353.2</v>
      </c>
      <c r="D401" s="25">
        <v>3760</v>
      </c>
      <c r="F401" s="24">
        <v>1.9099999999999999E-2</v>
      </c>
      <c r="H401" s="24">
        <f>(D401/D424)</f>
        <v>4.3301509794663323E-3</v>
      </c>
      <c r="J401" s="24">
        <f t="shared" si="11"/>
        <v>8.2705883707806938E-5</v>
      </c>
    </row>
    <row r="402" spans="2:10" x14ac:dyDescent="0.25">
      <c r="B402" s="37">
        <v>354.3</v>
      </c>
      <c r="D402" s="25">
        <v>1010</v>
      </c>
      <c r="F402" s="24">
        <v>3.0099999999999998E-2</v>
      </c>
      <c r="H402" s="24">
        <f>(D402/D424)</f>
        <v>1.1631522577821795E-3</v>
      </c>
      <c r="J402" s="24">
        <f t="shared" si="11"/>
        <v>3.5010882959243601E-5</v>
      </c>
    </row>
    <row r="403" spans="2:10" x14ac:dyDescent="0.25">
      <c r="B403" s="37">
        <v>355</v>
      </c>
      <c r="D403" s="25">
        <v>1698</v>
      </c>
      <c r="F403" s="24">
        <v>2.8199999999999999E-2</v>
      </c>
      <c r="H403" s="24">
        <f>(D403/D424)</f>
        <v>1.9554777561526147E-3</v>
      </c>
      <c r="J403" s="24">
        <f t="shared" si="11"/>
        <v>5.5144472723503733E-5</v>
      </c>
    </row>
    <row r="404" spans="2:10" x14ac:dyDescent="0.25">
      <c r="B404" s="37">
        <v>355.1</v>
      </c>
      <c r="D404" s="25">
        <f>34</f>
        <v>34</v>
      </c>
      <c r="F404" s="24">
        <v>2.63E-2</v>
      </c>
      <c r="H404" s="24">
        <f>(D404/D424)</f>
        <v>3.9155620559004065E-5</v>
      </c>
      <c r="J404" s="24">
        <f t="shared" si="11"/>
        <v>1.0297928207018069E-6</v>
      </c>
    </row>
    <row r="405" spans="2:10" x14ac:dyDescent="0.25">
      <c r="B405" s="37">
        <v>355.2</v>
      </c>
      <c r="D405" s="25">
        <f>46</f>
        <v>46</v>
      </c>
      <c r="F405" s="24">
        <v>2.9100000000000001E-2</v>
      </c>
      <c r="H405" s="24">
        <f>(D405/D424)</f>
        <v>5.2975251344534914E-5</v>
      </c>
      <c r="J405" s="24">
        <f t="shared" si="11"/>
        <v>1.5415798141259661E-6</v>
      </c>
    </row>
    <row r="406" spans="2:10" x14ac:dyDescent="0.25">
      <c r="B406" s="37">
        <v>355.3</v>
      </c>
      <c r="D406" s="25">
        <f>6</f>
        <v>6</v>
      </c>
      <c r="F406" s="24">
        <v>3.0099999999999998E-2</v>
      </c>
      <c r="H406" s="24">
        <f>(D406/D424)</f>
        <v>6.9098153927654233E-6</v>
      </c>
      <c r="J406" s="24">
        <f t="shared" si="11"/>
        <v>2.0798544332223922E-7</v>
      </c>
    </row>
    <row r="407" spans="2:10" x14ac:dyDescent="0.25">
      <c r="B407" s="37">
        <v>356</v>
      </c>
      <c r="D407" s="25">
        <v>47486</v>
      </c>
      <c r="F407" s="24">
        <v>1.7899999999999999E-2</v>
      </c>
      <c r="H407" s="24">
        <f>(D407/D424)</f>
        <v>5.468658229014315E-2</v>
      </c>
      <c r="J407" s="24">
        <f t="shared" si="11"/>
        <v>9.7888982299356234E-4</v>
      </c>
    </row>
    <row r="408" spans="2:10" x14ac:dyDescent="0.25">
      <c r="B408" s="37">
        <v>356.1</v>
      </c>
      <c r="D408" s="25">
        <v>953</v>
      </c>
      <c r="F408" s="24">
        <v>1.7999999999999999E-2</v>
      </c>
      <c r="H408" s="24">
        <f>(D408/D424)</f>
        <v>1.097509011550908E-3</v>
      </c>
      <c r="J408" s="24">
        <f t="shared" si="11"/>
        <v>1.9755162207916342E-5</v>
      </c>
    </row>
    <row r="409" spans="2:10" x14ac:dyDescent="0.25">
      <c r="B409" s="37">
        <v>356.2</v>
      </c>
      <c r="D409" s="25">
        <v>1609</v>
      </c>
      <c r="F409" s="24">
        <v>1.5100000000000001E-2</v>
      </c>
      <c r="H409" s="24">
        <f>(D409/D424)</f>
        <v>1.8529821611599276E-3</v>
      </c>
      <c r="J409" s="24">
        <f t="shared" si="11"/>
        <v>2.7980030633514906E-5</v>
      </c>
    </row>
    <row r="410" spans="2:10" x14ac:dyDescent="0.25">
      <c r="B410" s="37">
        <v>356.3</v>
      </c>
      <c r="D410" s="25">
        <v>291</v>
      </c>
      <c r="F410" s="24">
        <v>3.0099999999999998E-2</v>
      </c>
      <c r="H410" s="24">
        <f>(D410/D424)</f>
        <v>3.3512604654912305E-4</v>
      </c>
      <c r="J410" s="24">
        <f t="shared" si="11"/>
        <v>1.0087294001128603E-5</v>
      </c>
    </row>
    <row r="411" spans="2:10" x14ac:dyDescent="0.25">
      <c r="B411" s="37">
        <v>357</v>
      </c>
      <c r="D411" s="25">
        <v>63213</v>
      </c>
      <c r="F411" s="24">
        <v>1.77E-2</v>
      </c>
      <c r="H411" s="24">
        <f>(D411/D424)</f>
        <v>7.2798360070480114E-2</v>
      </c>
      <c r="J411" s="24">
        <f t="shared" si="11"/>
        <v>1.288530973247498E-3</v>
      </c>
    </row>
    <row r="412" spans="2:10" x14ac:dyDescent="0.25">
      <c r="B412" s="37">
        <v>357.1</v>
      </c>
      <c r="D412" s="25">
        <f>812</f>
        <v>812</v>
      </c>
      <c r="F412" s="24">
        <v>1.7500000000000002E-2</v>
      </c>
      <c r="H412" s="24">
        <f>(D412/D424)</f>
        <v>9.3512834982092063E-4</v>
      </c>
      <c r="J412" s="24">
        <f t="shared" si="11"/>
        <v>1.6364746121866112E-5</v>
      </c>
    </row>
    <row r="413" spans="2:10" x14ac:dyDescent="0.25">
      <c r="B413" s="37">
        <v>357.2</v>
      </c>
      <c r="D413" s="25">
        <f>903</f>
        <v>903</v>
      </c>
      <c r="F413" s="24">
        <v>1.4999999999999999E-2</v>
      </c>
      <c r="H413" s="24">
        <f>(D413/D424)</f>
        <v>1.0399272166111962E-3</v>
      </c>
      <c r="J413" s="24">
        <f t="shared" si="11"/>
        <v>1.5598908249167941E-5</v>
      </c>
    </row>
    <row r="414" spans="2:10" x14ac:dyDescent="0.25">
      <c r="B414" s="37">
        <v>357.3</v>
      </c>
      <c r="D414" s="25">
        <f>201</f>
        <v>201</v>
      </c>
      <c r="F414" s="24">
        <v>3.0099999999999998E-2</v>
      </c>
      <c r="H414" s="24">
        <f>(D414/D424)</f>
        <v>2.3147881565764168E-4</v>
      </c>
      <c r="J414" s="24">
        <f t="shared" si="11"/>
        <v>6.9675123512950142E-6</v>
      </c>
    </row>
    <row r="415" spans="2:10" x14ac:dyDescent="0.25">
      <c r="B415" s="37">
        <v>358</v>
      </c>
      <c r="D415" s="25">
        <v>82267</v>
      </c>
      <c r="F415" s="24">
        <v>1.6899999999999998E-2</v>
      </c>
      <c r="H415" s="24">
        <f>(D415/D424)</f>
        <v>9.474163048610551E-2</v>
      </c>
      <c r="J415" s="24">
        <f t="shared" si="11"/>
        <v>1.6011335552151829E-3</v>
      </c>
    </row>
    <row r="416" spans="2:10" x14ac:dyDescent="0.25">
      <c r="B416" s="37">
        <v>358.1</v>
      </c>
      <c r="D416" s="25">
        <v>1248</v>
      </c>
      <c r="F416" s="24">
        <v>1.9300000000000001E-2</v>
      </c>
      <c r="H416" s="24">
        <f>(D416/D424)</f>
        <v>1.4372416016952081E-3</v>
      </c>
      <c r="J416" s="24">
        <f t="shared" si="11"/>
        <v>2.7738762912717519E-5</v>
      </c>
    </row>
    <row r="417" spans="2:10" x14ac:dyDescent="0.25">
      <c r="B417" s="37">
        <v>358.2</v>
      </c>
      <c r="D417" s="25">
        <v>1542</v>
      </c>
      <c r="F417" s="24">
        <v>1.24E-2</v>
      </c>
      <c r="H417" s="24">
        <f>(D417/D424)</f>
        <v>1.7758225559407139E-3</v>
      </c>
      <c r="J417" s="24">
        <f t="shared" si="11"/>
        <v>2.2020199693664852E-5</v>
      </c>
    </row>
    <row r="418" spans="2:10" x14ac:dyDescent="0.25">
      <c r="B418" s="37">
        <v>358.3</v>
      </c>
      <c r="D418" s="25">
        <v>289</v>
      </c>
      <c r="F418" s="24">
        <v>3.0099999999999998E-2</v>
      </c>
      <c r="H418" s="24">
        <f>(D418/D424)</f>
        <v>3.3282277475153455E-4</v>
      </c>
      <c r="J418" s="24">
        <f t="shared" si="11"/>
        <v>1.0017965520021189E-5</v>
      </c>
    </row>
    <row r="419" spans="2:10" x14ac:dyDescent="0.25">
      <c r="B419" s="37">
        <v>359</v>
      </c>
      <c r="D419" s="25">
        <v>7461</v>
      </c>
      <c r="F419" s="24">
        <v>1.7999999999999999E-2</v>
      </c>
      <c r="H419" s="24">
        <f>(D419/D424)</f>
        <v>8.5923554409038042E-3</v>
      </c>
      <c r="J419" s="24">
        <f t="shared" si="11"/>
        <v>1.5466239793626845E-4</v>
      </c>
    </row>
    <row r="420" spans="2:10" x14ac:dyDescent="0.25">
      <c r="B420" s="37">
        <v>359.1</v>
      </c>
      <c r="D420" s="25">
        <v>331</v>
      </c>
      <c r="F420" s="24">
        <v>1.8700000000000001E-2</v>
      </c>
      <c r="H420" s="24">
        <f>(D420/D424)</f>
        <v>3.811914825008925E-4</v>
      </c>
      <c r="J420" s="24">
        <f t="shared" si="11"/>
        <v>7.1282807227666903E-6</v>
      </c>
    </row>
    <row r="421" spans="2:10" x14ac:dyDescent="0.25">
      <c r="B421" s="37">
        <v>359.2</v>
      </c>
      <c r="D421" s="25">
        <v>444</v>
      </c>
      <c r="F421" s="24">
        <v>1.49E-2</v>
      </c>
      <c r="H421" s="24">
        <f>(D421/D424)</f>
        <v>5.1132633906464137E-4</v>
      </c>
      <c r="J421" s="24">
        <f t="shared" si="11"/>
        <v>7.6187624520631569E-6</v>
      </c>
    </row>
    <row r="422" spans="2:10" x14ac:dyDescent="0.25">
      <c r="B422" s="37">
        <v>359.3</v>
      </c>
      <c r="D422" s="25">
        <v>5</v>
      </c>
      <c r="F422" s="24">
        <v>3.0099999999999998E-2</v>
      </c>
      <c r="H422" s="24">
        <f>(D422/D424)</f>
        <v>5.7581794939711862E-6</v>
      </c>
      <c r="J422" s="24">
        <f t="shared" si="11"/>
        <v>1.733212027685327E-7</v>
      </c>
    </row>
    <row r="423" spans="2:10" ht="5.15" customHeight="1" x14ac:dyDescent="0.25">
      <c r="D423" s="38"/>
      <c r="H423" s="39"/>
      <c r="J423" s="38"/>
    </row>
    <row r="424" spans="2:10" x14ac:dyDescent="0.25">
      <c r="B424" s="17" t="s">
        <v>25</v>
      </c>
      <c r="D424" s="25">
        <f>SUM(D389:D423)</f>
        <v>868330</v>
      </c>
      <c r="H424" s="24">
        <f>SUM(H389:H423)</f>
        <v>0.99999999999999989</v>
      </c>
      <c r="J424" s="24">
        <f>SUM(J389:J423)</f>
        <v>2.3582940356776803E-2</v>
      </c>
    </row>
    <row r="425" spans="2:10" ht="13" thickBot="1" x14ac:dyDescent="0.3"/>
    <row r="426" spans="2:10" ht="13" thickBot="1" x14ac:dyDescent="0.3">
      <c r="B426" s="40" t="s">
        <v>61</v>
      </c>
      <c r="C426" s="41"/>
      <c r="D426" s="41"/>
      <c r="E426" s="41"/>
      <c r="F426" s="41"/>
      <c r="G426" s="41"/>
      <c r="H426" s="41"/>
      <c r="I426" s="41"/>
      <c r="J426" s="42"/>
    </row>
    <row r="427" spans="2:10" ht="39.75" customHeight="1" x14ac:dyDescent="0.25">
      <c r="B427" s="34" t="s">
        <v>46</v>
      </c>
      <c r="C427" s="35"/>
      <c r="D427" s="34" t="s">
        <v>47</v>
      </c>
      <c r="E427" s="35"/>
      <c r="F427" s="34" t="s">
        <v>48</v>
      </c>
      <c r="G427" s="35"/>
      <c r="H427" s="36" t="s">
        <v>49</v>
      </c>
      <c r="I427" s="35"/>
      <c r="J427" s="36" t="s">
        <v>50</v>
      </c>
    </row>
    <row r="428" spans="2:10" ht="5.15" customHeight="1" x14ac:dyDescent="0.25"/>
    <row r="429" spans="2:10" x14ac:dyDescent="0.25">
      <c r="B429" s="37">
        <v>350.2</v>
      </c>
      <c r="D429" s="25">
        <v>1321</v>
      </c>
      <c r="F429" s="24">
        <v>1.2500000000000001E-2</v>
      </c>
      <c r="H429" s="24">
        <f>(D429/D463)</f>
        <v>1.7075721323193897E-3</v>
      </c>
      <c r="J429" s="24">
        <f>F429*H429</f>
        <v>2.1344651653992372E-5</v>
      </c>
    </row>
    <row r="430" spans="2:10" x14ac:dyDescent="0.25">
      <c r="B430" s="37">
        <v>352</v>
      </c>
      <c r="D430" s="25">
        <v>24259</v>
      </c>
      <c r="F430" s="24">
        <v>2.9499999999999998E-2</v>
      </c>
      <c r="H430" s="24">
        <f>(D430/D463)</f>
        <v>3.1358056289126475E-2</v>
      </c>
      <c r="J430" s="24">
        <f t="shared" ref="J430:J461" si="12">F430*H430</f>
        <v>9.2506266052923096E-4</v>
      </c>
    </row>
    <row r="431" spans="2:10" x14ac:dyDescent="0.25">
      <c r="B431" s="37">
        <v>352.1</v>
      </c>
      <c r="D431" s="25">
        <v>99</v>
      </c>
      <c r="F431" s="24">
        <v>2.4400000000000002E-2</v>
      </c>
      <c r="H431" s="24">
        <f>(D431/D463)</f>
        <v>1.2797096222529869E-4</v>
      </c>
      <c r="J431" s="24">
        <f t="shared" si="12"/>
        <v>3.1224914782972882E-6</v>
      </c>
    </row>
    <row r="432" spans="2:10" x14ac:dyDescent="0.25">
      <c r="B432" s="37">
        <v>352.2</v>
      </c>
      <c r="D432" s="25">
        <v>119</v>
      </c>
      <c r="F432" s="24">
        <v>3.27E-2</v>
      </c>
      <c r="H432" s="24">
        <f>(D432/D463)</f>
        <v>1.5382368186677318E-4</v>
      </c>
      <c r="J432" s="24">
        <f t="shared" si="12"/>
        <v>5.0300343970434827E-6</v>
      </c>
    </row>
    <row r="433" spans="2:10" x14ac:dyDescent="0.25">
      <c r="B433" s="37">
        <v>352.3</v>
      </c>
      <c r="D433" s="25">
        <v>68</v>
      </c>
      <c r="F433" s="24">
        <v>3.0099999999999998E-2</v>
      </c>
      <c r="H433" s="24">
        <f>(D433/D463)</f>
        <v>8.7899246781013247E-5</v>
      </c>
      <c r="J433" s="24">
        <f t="shared" si="12"/>
        <v>2.6457673281084988E-6</v>
      </c>
    </row>
    <row r="434" spans="2:10" x14ac:dyDescent="0.25">
      <c r="B434" s="37">
        <v>353</v>
      </c>
      <c r="D434" s="25">
        <v>407136</v>
      </c>
      <c r="F434" s="24">
        <v>2.6700000000000002E-2</v>
      </c>
      <c r="H434" s="24">
        <f>(D434/D463)</f>
        <v>0.52627864319756779</v>
      </c>
      <c r="J434" s="24">
        <f t="shared" si="12"/>
        <v>1.4051639773375061E-2</v>
      </c>
    </row>
    <row r="435" spans="2:10" x14ac:dyDescent="0.25">
      <c r="B435" s="37">
        <v>353.1</v>
      </c>
      <c r="D435" s="25">
        <v>5842</v>
      </c>
      <c r="F435" s="24">
        <v>1.95E-2</v>
      </c>
      <c r="H435" s="24">
        <f>(D435/D463)</f>
        <v>7.5515794072746967E-3</v>
      </c>
      <c r="J435" s="24">
        <f t="shared" si="12"/>
        <v>1.4725579844185658E-4</v>
      </c>
    </row>
    <row r="436" spans="2:10" x14ac:dyDescent="0.25">
      <c r="B436" s="37">
        <v>353.2</v>
      </c>
      <c r="D436" s="25">
        <v>8003</v>
      </c>
      <c r="F436" s="24">
        <v>3.0700000000000002E-2</v>
      </c>
      <c r="H436" s="24">
        <f>(D436/D463)</f>
        <v>1.0344965764536015E-2</v>
      </c>
      <c r="J436" s="24">
        <f t="shared" si="12"/>
        <v>3.1759044897125571E-4</v>
      </c>
    </row>
    <row r="437" spans="2:10" x14ac:dyDescent="0.25">
      <c r="B437" s="37">
        <v>353.3</v>
      </c>
      <c r="D437" s="25">
        <v>1341</v>
      </c>
      <c r="F437" s="24">
        <v>3.0099999999999998E-2</v>
      </c>
      <c r="H437" s="24">
        <f>(D437/D463)</f>
        <v>1.7334248519608642E-3</v>
      </c>
      <c r="J437" s="24">
        <f t="shared" si="12"/>
        <v>5.2176088044022007E-5</v>
      </c>
    </row>
    <row r="438" spans="2:10" x14ac:dyDescent="0.25">
      <c r="B438" s="37">
        <v>354</v>
      </c>
      <c r="D438" s="25">
        <v>110781</v>
      </c>
      <c r="F438" s="24">
        <v>1.9699999999999999E-2</v>
      </c>
      <c r="H438" s="24">
        <f>(D438/D463)</f>
        <v>0.14319950673010923</v>
      </c>
      <c r="J438" s="24">
        <f t="shared" si="12"/>
        <v>2.8210302825831517E-3</v>
      </c>
    </row>
    <row r="439" spans="2:10" x14ac:dyDescent="0.25">
      <c r="B439" s="37">
        <v>354.1</v>
      </c>
      <c r="D439" s="25">
        <f>2664</f>
        <v>2664</v>
      </c>
      <c r="F439" s="24">
        <v>1.6899999999999998E-2</v>
      </c>
      <c r="H439" s="24">
        <f>(D439/D463)</f>
        <v>3.4435822562444013E-3</v>
      </c>
      <c r="J439" s="24">
        <f t="shared" si="12"/>
        <v>5.8196540130530373E-5</v>
      </c>
    </row>
    <row r="440" spans="2:10" x14ac:dyDescent="0.25">
      <c r="B440" s="37">
        <v>353.2</v>
      </c>
      <c r="D440" s="25">
        <v>3760</v>
      </c>
      <c r="F440" s="24">
        <v>1.9099999999999999E-2</v>
      </c>
      <c r="H440" s="24">
        <f>(D440/D463)</f>
        <v>4.8603112925972034E-3</v>
      </c>
      <c r="J440" s="24">
        <f t="shared" si="12"/>
        <v>9.2831945688606586E-5</v>
      </c>
    </row>
    <row r="441" spans="2:10" x14ac:dyDescent="0.25">
      <c r="B441" s="37">
        <v>354.3</v>
      </c>
      <c r="D441" s="25">
        <v>1010</v>
      </c>
      <c r="F441" s="24">
        <v>3.0099999999999998E-2</v>
      </c>
      <c r="H441" s="24">
        <f>(D441/D463)</f>
        <v>1.3055623418944614E-3</v>
      </c>
      <c r="J441" s="24">
        <f t="shared" si="12"/>
        <v>3.9297426491023284E-5</v>
      </c>
    </row>
    <row r="442" spans="2:10" x14ac:dyDescent="0.25">
      <c r="B442" s="37">
        <v>355</v>
      </c>
      <c r="D442" s="25">
        <v>1341</v>
      </c>
      <c r="F442" s="24">
        <v>2.8199999999999999E-2</v>
      </c>
      <c r="H442" s="24">
        <f>(D442/D463)</f>
        <v>1.7334248519608642E-3</v>
      </c>
      <c r="J442" s="24">
        <f t="shared" si="12"/>
        <v>4.8882580825296371E-5</v>
      </c>
    </row>
    <row r="443" spans="2:10" x14ac:dyDescent="0.25">
      <c r="B443" s="37">
        <v>355.1</v>
      </c>
      <c r="D443" s="25">
        <f>34</f>
        <v>34</v>
      </c>
      <c r="F443" s="24">
        <v>2.63E-2</v>
      </c>
      <c r="H443" s="24">
        <f>(D443/D463)</f>
        <v>4.3949623390506624E-5</v>
      </c>
      <c r="J443" s="24">
        <f t="shared" si="12"/>
        <v>1.1558750951703241E-6</v>
      </c>
    </row>
    <row r="444" spans="2:10" x14ac:dyDescent="0.25">
      <c r="B444" s="37">
        <v>355.2</v>
      </c>
      <c r="D444" s="25">
        <f>46</f>
        <v>46</v>
      </c>
      <c r="F444" s="24">
        <v>2.9100000000000001E-2</v>
      </c>
      <c r="H444" s="24">
        <f>(D444/D463)</f>
        <v>5.9461255175391314E-5</v>
      </c>
      <c r="J444" s="24">
        <f t="shared" si="12"/>
        <v>1.7303225256038873E-6</v>
      </c>
    </row>
    <row r="445" spans="2:10" x14ac:dyDescent="0.25">
      <c r="B445" s="37">
        <v>355.3</v>
      </c>
      <c r="D445" s="25">
        <f>6</f>
        <v>6</v>
      </c>
      <c r="F445" s="24">
        <v>3.0099999999999998E-2</v>
      </c>
      <c r="H445" s="24">
        <f>(D445/D463)</f>
        <v>7.7558158924423451E-6</v>
      </c>
      <c r="J445" s="24">
        <f t="shared" si="12"/>
        <v>2.3345005836251458E-7</v>
      </c>
    </row>
    <row r="446" spans="2:10" x14ac:dyDescent="0.25">
      <c r="B446" s="37">
        <v>356</v>
      </c>
      <c r="D446" s="25">
        <v>45446</v>
      </c>
      <c r="F446" s="24">
        <v>1.7899999999999999E-2</v>
      </c>
      <c r="H446" s="24">
        <f>(D446/D463)</f>
        <v>5.8745134841322467E-2</v>
      </c>
      <c r="J446" s="24">
        <f t="shared" si="12"/>
        <v>1.0515379136596722E-3</v>
      </c>
    </row>
    <row r="447" spans="2:10" x14ac:dyDescent="0.25">
      <c r="B447" s="37">
        <v>356.1</v>
      </c>
      <c r="D447" s="25">
        <v>953</v>
      </c>
      <c r="F447" s="24">
        <v>1.7999999999999999E-2</v>
      </c>
      <c r="H447" s="24">
        <f>(D447/D463)</f>
        <v>1.2318820909162592E-3</v>
      </c>
      <c r="J447" s="24">
        <f t="shared" si="12"/>
        <v>2.2173877636492664E-5</v>
      </c>
    </row>
    <row r="448" spans="2:10" x14ac:dyDescent="0.25">
      <c r="B448" s="37">
        <v>356.2</v>
      </c>
      <c r="D448" s="25">
        <v>1609</v>
      </c>
      <c r="F448" s="24">
        <v>1.5100000000000001E-2</v>
      </c>
      <c r="H448" s="24">
        <f>(D448/D463)</f>
        <v>2.0798512951566224E-3</v>
      </c>
      <c r="J448" s="24">
        <f t="shared" si="12"/>
        <v>3.1405754556864997E-5</v>
      </c>
    </row>
    <row r="449" spans="2:10" x14ac:dyDescent="0.25">
      <c r="B449" s="37">
        <v>356.3</v>
      </c>
      <c r="D449" s="25">
        <v>291</v>
      </c>
      <c r="F449" s="24">
        <v>3.0099999999999998E-2</v>
      </c>
      <c r="H449" s="24">
        <f>(D449/D463)</f>
        <v>3.7615707078345376E-4</v>
      </c>
      <c r="J449" s="24">
        <f t="shared" si="12"/>
        <v>1.1322327830581957E-5</v>
      </c>
    </row>
    <row r="450" spans="2:10" x14ac:dyDescent="0.25">
      <c r="B450" s="37">
        <v>357</v>
      </c>
      <c r="D450" s="25">
        <v>63213</v>
      </c>
      <c r="F450" s="24">
        <v>1.77E-2</v>
      </c>
      <c r="H450" s="24">
        <f>(D450/D463)</f>
        <v>8.1711398334826324E-2</v>
      </c>
      <c r="J450" s="24">
        <f t="shared" si="12"/>
        <v>1.4462917505264259E-3</v>
      </c>
    </row>
    <row r="451" spans="2:10" x14ac:dyDescent="0.25">
      <c r="B451" s="37">
        <v>357.1</v>
      </c>
      <c r="D451" s="25">
        <v>812</v>
      </c>
      <c r="F451" s="24">
        <v>1.7500000000000002E-2</v>
      </c>
      <c r="H451" s="24">
        <f>(D451/D463)</f>
        <v>1.049620417443864E-3</v>
      </c>
      <c r="J451" s="24">
        <f t="shared" si="12"/>
        <v>1.8368357305267622E-5</v>
      </c>
    </row>
    <row r="452" spans="2:10" x14ac:dyDescent="0.25">
      <c r="B452" s="37">
        <v>357.2</v>
      </c>
      <c r="D452" s="25">
        <v>903</v>
      </c>
      <c r="F452" s="24">
        <v>1.4999999999999999E-2</v>
      </c>
      <c r="H452" s="24">
        <f>(D452/D463)</f>
        <v>1.1672502918125729E-3</v>
      </c>
      <c r="J452" s="24">
        <f t="shared" si="12"/>
        <v>1.7508754377188594E-5</v>
      </c>
    </row>
    <row r="453" spans="2:10" x14ac:dyDescent="0.25">
      <c r="B453" s="37">
        <v>357.3</v>
      </c>
      <c r="D453" s="25">
        <v>201</v>
      </c>
      <c r="F453" s="24">
        <v>3.0099999999999998E-2</v>
      </c>
      <c r="H453" s="24">
        <f>(D453/D463)</f>
        <v>2.5981983239681857E-4</v>
      </c>
      <c r="J453" s="24">
        <f t="shared" si="12"/>
        <v>7.8205769551442384E-6</v>
      </c>
    </row>
    <row r="454" spans="2:10" x14ac:dyDescent="0.25">
      <c r="B454" s="37">
        <v>358</v>
      </c>
      <c r="D454" s="25">
        <v>81035</v>
      </c>
      <c r="F454" s="24">
        <v>1.6899999999999998E-2</v>
      </c>
      <c r="H454" s="24">
        <f>(D454/D463)</f>
        <v>0.10474875680734425</v>
      </c>
      <c r="J454" s="24">
        <f t="shared" si="12"/>
        <v>1.7702539900441175E-3</v>
      </c>
    </row>
    <row r="455" spans="2:10" x14ac:dyDescent="0.25">
      <c r="B455" s="37">
        <v>358.1</v>
      </c>
      <c r="D455" s="25">
        <v>1248</v>
      </c>
      <c r="F455" s="24">
        <v>1.9300000000000001E-2</v>
      </c>
      <c r="H455" s="24">
        <f>(D455/D463)</f>
        <v>1.6132097056280078E-3</v>
      </c>
      <c r="J455" s="24">
        <f t="shared" si="12"/>
        <v>3.1134947318620551E-5</v>
      </c>
    </row>
    <row r="456" spans="2:10" x14ac:dyDescent="0.25">
      <c r="B456" s="37">
        <v>358.2</v>
      </c>
      <c r="D456" s="25">
        <v>1542</v>
      </c>
      <c r="F456" s="24">
        <v>1.24E-2</v>
      </c>
      <c r="H456" s="24">
        <f>(D456/D463)</f>
        <v>1.9932446843576829E-3</v>
      </c>
      <c r="J456" s="24">
        <f t="shared" si="12"/>
        <v>2.4716234086035266E-5</v>
      </c>
    </row>
    <row r="457" spans="2:10" x14ac:dyDescent="0.25">
      <c r="B457" s="37">
        <v>358.3</v>
      </c>
      <c r="D457" s="25">
        <v>289</v>
      </c>
      <c r="F457" s="24">
        <v>3.0099999999999998E-2</v>
      </c>
      <c r="H457" s="24">
        <f>(D457/D463)</f>
        <v>3.7357179881930628E-4</v>
      </c>
      <c r="J457" s="24">
        <f t="shared" si="12"/>
        <v>1.1244511144461119E-5</v>
      </c>
    </row>
    <row r="458" spans="2:10" x14ac:dyDescent="0.25">
      <c r="B458" s="37">
        <v>359</v>
      </c>
      <c r="D458" s="25">
        <v>7461</v>
      </c>
      <c r="F458" s="24">
        <v>1.7999999999999999E-2</v>
      </c>
      <c r="H458" s="24">
        <f>(D458/D463)</f>
        <v>9.6443570622520569E-3</v>
      </c>
      <c r="J458" s="24">
        <f t="shared" si="12"/>
        <v>1.7359842712053701E-4</v>
      </c>
    </row>
    <row r="459" spans="2:10" x14ac:dyDescent="0.25">
      <c r="B459" s="37">
        <v>359.1</v>
      </c>
      <c r="D459" s="25">
        <v>331</v>
      </c>
      <c r="F459" s="24">
        <v>1.8700000000000001E-2</v>
      </c>
      <c r="H459" s="24">
        <f>(D459/D463)</f>
        <v>4.2786251006640273E-4</v>
      </c>
      <c r="J459" s="24">
        <f t="shared" si="12"/>
        <v>8.0010289382417312E-6</v>
      </c>
    </row>
    <row r="460" spans="2:10" x14ac:dyDescent="0.25">
      <c r="B460" s="37">
        <v>359.2</v>
      </c>
      <c r="D460" s="25">
        <v>444</v>
      </c>
      <c r="F460" s="24">
        <v>1.49E-2</v>
      </c>
      <c r="H460" s="24">
        <f>(D460/D463)</f>
        <v>5.7393037604073355E-4</v>
      </c>
      <c r="J460" s="24">
        <f t="shared" si="12"/>
        <v>8.55156260300693E-6</v>
      </c>
    </row>
    <row r="461" spans="2:10" x14ac:dyDescent="0.25">
      <c r="B461" s="37">
        <v>359.3</v>
      </c>
      <c r="D461" s="25">
        <v>5</v>
      </c>
      <c r="F461" s="24">
        <v>3.0099999999999998E-2</v>
      </c>
      <c r="H461" s="24">
        <f>(D461/D463)</f>
        <v>6.4631799103686207E-6</v>
      </c>
      <c r="J461" s="24">
        <f t="shared" si="12"/>
        <v>1.9454171530209546E-7</v>
      </c>
    </row>
    <row r="462" spans="2:10" ht="5.15" customHeight="1" x14ac:dyDescent="0.25">
      <c r="D462" s="38"/>
      <c r="H462" s="39"/>
      <c r="J462" s="38"/>
    </row>
    <row r="463" spans="2:10" x14ac:dyDescent="0.25">
      <c r="B463" s="17" t="s">
        <v>25</v>
      </c>
      <c r="D463" s="25">
        <f>SUM(D428:D462)</f>
        <v>773613</v>
      </c>
      <c r="H463" s="24">
        <f>SUM(H428:H462)</f>
        <v>1</v>
      </c>
      <c r="J463" s="24">
        <f>SUM(J428:J462)</f>
        <v>2.3223350693434581E-2</v>
      </c>
    </row>
    <row r="464" spans="2:10" ht="13" thickBot="1" x14ac:dyDescent="0.3"/>
    <row r="465" spans="2:10" ht="13" thickBot="1" x14ac:dyDescent="0.3">
      <c r="B465" s="40" t="s">
        <v>62</v>
      </c>
      <c r="C465" s="41"/>
      <c r="D465" s="41"/>
      <c r="E465" s="41"/>
      <c r="F465" s="41"/>
      <c r="G465" s="41"/>
      <c r="H465" s="41"/>
      <c r="I465" s="41"/>
      <c r="J465" s="42"/>
    </row>
    <row r="466" spans="2:10" ht="39.75" customHeight="1" x14ac:dyDescent="0.25">
      <c r="B466" s="34" t="s">
        <v>46</v>
      </c>
      <c r="C466" s="35"/>
      <c r="D466" s="34" t="s">
        <v>47</v>
      </c>
      <c r="E466" s="35"/>
      <c r="F466" s="34" t="s">
        <v>48</v>
      </c>
      <c r="G466" s="35"/>
      <c r="H466" s="36" t="s">
        <v>49</v>
      </c>
      <c r="I466" s="35"/>
      <c r="J466" s="36" t="s">
        <v>50</v>
      </c>
    </row>
    <row r="467" spans="2:10" ht="5.15" customHeight="1" x14ac:dyDescent="0.25"/>
    <row r="468" spans="2:10" x14ac:dyDescent="0.25">
      <c r="B468" s="37">
        <v>350.2</v>
      </c>
      <c r="D468" s="25">
        <v>1321</v>
      </c>
      <c r="F468" s="24">
        <v>1.2500000000000001E-2</v>
      </c>
      <c r="H468" s="24">
        <f>(D468/D502)</f>
        <v>1.7762371471560709E-3</v>
      </c>
      <c r="J468" s="24">
        <f>F468*H468</f>
        <v>2.2202964339450889E-5</v>
      </c>
    </row>
    <row r="469" spans="2:10" x14ac:dyDescent="0.25">
      <c r="B469" s="37">
        <v>352</v>
      </c>
      <c r="D469" s="25">
        <v>23778</v>
      </c>
      <c r="F469" s="24">
        <v>2.9499999999999998E-2</v>
      </c>
      <c r="H469" s="24">
        <f>(D469/D502)</f>
        <v>3.1972268648809275E-2</v>
      </c>
      <c r="J469" s="24">
        <f t="shared" ref="J469:J500" si="13">F469*H469</f>
        <v>9.4318192513987353E-4</v>
      </c>
    </row>
    <row r="470" spans="2:10" x14ac:dyDescent="0.25">
      <c r="B470" s="37">
        <v>352.1</v>
      </c>
      <c r="D470" s="25">
        <v>99</v>
      </c>
      <c r="F470" s="24">
        <v>2.4400000000000002E-2</v>
      </c>
      <c r="H470" s="24">
        <f>(D470/D502)</f>
        <v>1.3311693987013703E-4</v>
      </c>
      <c r="J470" s="24">
        <f t="shared" si="13"/>
        <v>3.2480533328313438E-6</v>
      </c>
    </row>
    <row r="471" spans="2:10" x14ac:dyDescent="0.25">
      <c r="B471" s="37">
        <v>352.2</v>
      </c>
      <c r="D471" s="25">
        <v>119</v>
      </c>
      <c r="F471" s="24">
        <v>3.27E-2</v>
      </c>
      <c r="H471" s="24">
        <f>(D471/D502)</f>
        <v>1.6000925095501319E-4</v>
      </c>
      <c r="J471" s="24">
        <f t="shared" si="13"/>
        <v>5.2323025062289313E-6</v>
      </c>
    </row>
    <row r="472" spans="2:10" x14ac:dyDescent="0.25">
      <c r="B472" s="37">
        <v>352.3</v>
      </c>
      <c r="D472" s="25">
        <v>68</v>
      </c>
      <c r="F472" s="24">
        <v>3.0099999999999998E-2</v>
      </c>
      <c r="H472" s="24">
        <f>(D472/D502)</f>
        <v>9.1433857688578976E-5</v>
      </c>
      <c r="J472" s="24">
        <f t="shared" si="13"/>
        <v>2.752159116426227E-6</v>
      </c>
    </row>
    <row r="473" spans="2:10" x14ac:dyDescent="0.25">
      <c r="B473" s="37">
        <v>353</v>
      </c>
      <c r="D473" s="25">
        <v>379239</v>
      </c>
      <c r="F473" s="24">
        <v>2.6700000000000002E-2</v>
      </c>
      <c r="H473" s="24">
        <f>(D473/D502)</f>
        <v>0.50993065817586769</v>
      </c>
      <c r="J473" s="24">
        <f t="shared" si="13"/>
        <v>1.3615148573295668E-2</v>
      </c>
    </row>
    <row r="474" spans="2:10" x14ac:dyDescent="0.25">
      <c r="B474" s="37">
        <v>353.1</v>
      </c>
      <c r="D474" s="25">
        <v>5857</v>
      </c>
      <c r="F474" s="24">
        <v>1.95E-2</v>
      </c>
      <c r="H474" s="24">
        <f>(D474/D502)</f>
        <v>7.875413301205985E-3</v>
      </c>
      <c r="J474" s="24">
        <f t="shared" si="13"/>
        <v>1.535705593735167E-4</v>
      </c>
    </row>
    <row r="475" spans="2:10" x14ac:dyDescent="0.25">
      <c r="B475" s="37">
        <v>353.2</v>
      </c>
      <c r="D475" s="25">
        <v>8023</v>
      </c>
      <c r="F475" s="24">
        <v>3.0700000000000002E-2</v>
      </c>
      <c r="H475" s="24">
        <f>(D475/D502)</f>
        <v>1.0787850591698074E-2</v>
      </c>
      <c r="J475" s="24">
        <f t="shared" si="13"/>
        <v>3.3118701316513092E-4</v>
      </c>
    </row>
    <row r="476" spans="2:10" x14ac:dyDescent="0.25">
      <c r="B476" s="37">
        <v>353.3</v>
      </c>
      <c r="D476" s="25">
        <v>1350</v>
      </c>
      <c r="F476" s="24">
        <v>3.0099999999999998E-2</v>
      </c>
      <c r="H476" s="24">
        <f>(D476/D502)</f>
        <v>1.8152309982291414E-3</v>
      </c>
      <c r="J476" s="24">
        <f t="shared" si="13"/>
        <v>5.463845304669715E-5</v>
      </c>
    </row>
    <row r="477" spans="2:10" x14ac:dyDescent="0.25">
      <c r="B477" s="37">
        <v>354</v>
      </c>
      <c r="D477" s="25">
        <v>110377</v>
      </c>
      <c r="F477" s="24">
        <v>1.9699999999999999E-2</v>
      </c>
      <c r="H477" s="24">
        <f>(D477/D502)</f>
        <v>0.14841463103076885</v>
      </c>
      <c r="J477" s="24">
        <f t="shared" si="13"/>
        <v>2.9237682313061463E-3</v>
      </c>
    </row>
    <row r="478" spans="2:10" x14ac:dyDescent="0.25">
      <c r="B478" s="37">
        <v>354.1</v>
      </c>
      <c r="D478" s="25">
        <v>2664</v>
      </c>
      <c r="F478" s="24">
        <v>1.6899999999999998E-2</v>
      </c>
      <c r="H478" s="24">
        <f>(D478/D502)</f>
        <v>3.5820558365055057E-3</v>
      </c>
      <c r="J478" s="24">
        <f t="shared" si="13"/>
        <v>6.0536743636943044E-5</v>
      </c>
    </row>
    <row r="479" spans="2:10" x14ac:dyDescent="0.25">
      <c r="B479" s="37">
        <v>353.2</v>
      </c>
      <c r="D479" s="25">
        <v>3760</v>
      </c>
      <c r="F479" s="24">
        <v>1.9099999999999999E-2</v>
      </c>
      <c r="H479" s="24">
        <f>(D479/D502)</f>
        <v>5.0557544839567193E-3</v>
      </c>
      <c r="J479" s="24">
        <f t="shared" si="13"/>
        <v>9.6564910643573331E-5</v>
      </c>
    </row>
    <row r="480" spans="2:10" x14ac:dyDescent="0.25">
      <c r="B480" s="37">
        <v>354.3</v>
      </c>
      <c r="D480" s="25">
        <v>1010</v>
      </c>
      <c r="F480" s="24">
        <v>3.0099999999999998E-2</v>
      </c>
      <c r="H480" s="24">
        <f>(D480/D502)</f>
        <v>1.3580617097862465E-3</v>
      </c>
      <c r="J480" s="24">
        <f t="shared" si="13"/>
        <v>4.087765746456602E-5</v>
      </c>
    </row>
    <row r="481" spans="2:10" x14ac:dyDescent="0.25">
      <c r="B481" s="37">
        <v>355</v>
      </c>
      <c r="D481" s="25">
        <v>1393</v>
      </c>
      <c r="F481" s="24">
        <v>2.8199999999999999E-2</v>
      </c>
      <c r="H481" s="24">
        <f>(D481/D502)</f>
        <v>1.8730494670616252E-3</v>
      </c>
      <c r="J481" s="24">
        <f t="shared" si="13"/>
        <v>5.2819994971137825E-5</v>
      </c>
    </row>
    <row r="482" spans="2:10" x14ac:dyDescent="0.25">
      <c r="B482" s="37">
        <v>355.1</v>
      </c>
      <c r="D482" s="25">
        <f>34</f>
        <v>34</v>
      </c>
      <c r="F482" s="24">
        <v>2.63E-2</v>
      </c>
      <c r="H482" s="24">
        <f>(D482/D502)</f>
        <v>4.5716928844289488E-5</v>
      </c>
      <c r="J482" s="24">
        <f t="shared" si="13"/>
        <v>1.2023552286048136E-6</v>
      </c>
    </row>
    <row r="483" spans="2:10" x14ac:dyDescent="0.25">
      <c r="B483" s="37">
        <v>355.2</v>
      </c>
      <c r="D483" s="25">
        <f>46</f>
        <v>46</v>
      </c>
      <c r="F483" s="24">
        <v>2.9100000000000001E-2</v>
      </c>
      <c r="H483" s="24">
        <f>(D483/D502)</f>
        <v>6.1852315495215189E-5</v>
      </c>
      <c r="J483" s="24">
        <f t="shared" si="13"/>
        <v>1.7999023809107621E-6</v>
      </c>
    </row>
    <row r="484" spans="2:10" x14ac:dyDescent="0.25">
      <c r="B484" s="37">
        <v>355.3</v>
      </c>
      <c r="D484" s="25">
        <f>6</f>
        <v>6</v>
      </c>
      <c r="F484" s="24">
        <v>3.0099999999999998E-2</v>
      </c>
      <c r="H484" s="24">
        <f>(D484/D502)</f>
        <v>8.0676933254628502E-6</v>
      </c>
      <c r="J484" s="24">
        <f t="shared" si="13"/>
        <v>2.4283756909643178E-7</v>
      </c>
    </row>
    <row r="485" spans="2:10" x14ac:dyDescent="0.25">
      <c r="B485" s="37">
        <v>356</v>
      </c>
      <c r="D485" s="25">
        <v>44928</v>
      </c>
      <c r="F485" s="24">
        <v>1.7899999999999999E-2</v>
      </c>
      <c r="H485" s="24">
        <f>(D485/D502)</f>
        <v>6.041088762106582E-2</v>
      </c>
      <c r="J485" s="24">
        <f t="shared" si="13"/>
        <v>1.0813548884170781E-3</v>
      </c>
    </row>
    <row r="486" spans="2:10" x14ac:dyDescent="0.25">
      <c r="B486" s="37">
        <v>356.1</v>
      </c>
      <c r="D486" s="25">
        <v>953</v>
      </c>
      <c r="F486" s="24">
        <v>1.7999999999999999E-2</v>
      </c>
      <c r="H486" s="24">
        <f>(D486/D502)</f>
        <v>1.2814186231943493E-3</v>
      </c>
      <c r="J486" s="24">
        <f t="shared" si="13"/>
        <v>2.3065535217498285E-5</v>
      </c>
    </row>
    <row r="487" spans="2:10" x14ac:dyDescent="0.25">
      <c r="B487" s="37">
        <v>356.2</v>
      </c>
      <c r="D487" s="25">
        <v>1609</v>
      </c>
      <c r="F487" s="24">
        <v>1.5100000000000001E-2</v>
      </c>
      <c r="H487" s="24">
        <f>(D487/D502)</f>
        <v>2.1634864267782877E-3</v>
      </c>
      <c r="J487" s="24">
        <f t="shared" si="13"/>
        <v>3.2668645044352147E-5</v>
      </c>
    </row>
    <row r="488" spans="2:10" x14ac:dyDescent="0.25">
      <c r="B488" s="37">
        <v>356.3</v>
      </c>
      <c r="D488" s="25">
        <v>291</v>
      </c>
      <c r="F488" s="24">
        <v>3.0099999999999998E-2</v>
      </c>
      <c r="H488" s="24">
        <f>(D488/D502)</f>
        <v>3.9128312628494824E-4</v>
      </c>
      <c r="J488" s="24">
        <f t="shared" si="13"/>
        <v>1.1777622101176941E-5</v>
      </c>
    </row>
    <row r="489" spans="2:10" x14ac:dyDescent="0.25">
      <c r="B489" s="37">
        <v>357</v>
      </c>
      <c r="D489" s="25">
        <v>63275</v>
      </c>
      <c r="F489" s="24">
        <v>1.77E-2</v>
      </c>
      <c r="H489" s="24">
        <f>(D489/D502)</f>
        <v>8.5080549194776978E-2</v>
      </c>
      <c r="J489" s="24">
        <f t="shared" si="13"/>
        <v>1.5059257207475525E-3</v>
      </c>
    </row>
    <row r="490" spans="2:10" x14ac:dyDescent="0.25">
      <c r="B490" s="37">
        <v>357.1</v>
      </c>
      <c r="D490" s="25">
        <v>812</v>
      </c>
      <c r="F490" s="24">
        <v>1.7500000000000002E-2</v>
      </c>
      <c r="H490" s="24">
        <f>(D490/D502)</f>
        <v>1.0918278300459724E-3</v>
      </c>
      <c r="J490" s="24">
        <f t="shared" si="13"/>
        <v>1.910698702580452E-5</v>
      </c>
    </row>
    <row r="491" spans="2:10" x14ac:dyDescent="0.25">
      <c r="B491" s="37">
        <v>357.2</v>
      </c>
      <c r="D491" s="25">
        <v>903</v>
      </c>
      <c r="F491" s="24">
        <v>1.4999999999999999E-2</v>
      </c>
      <c r="H491" s="24">
        <f>(D491/D502)</f>
        <v>1.2141878454821589E-3</v>
      </c>
      <c r="J491" s="24">
        <f t="shared" si="13"/>
        <v>1.8212817682232383E-5</v>
      </c>
    </row>
    <row r="492" spans="2:10" x14ac:dyDescent="0.25">
      <c r="B492" s="37">
        <v>357.3</v>
      </c>
      <c r="D492" s="25">
        <v>201</v>
      </c>
      <c r="F492" s="24">
        <v>3.0099999999999998E-2</v>
      </c>
      <c r="H492" s="24">
        <f>(D492/D502)</f>
        <v>2.7026772640300549E-4</v>
      </c>
      <c r="J492" s="24">
        <f t="shared" si="13"/>
        <v>8.1350585647304654E-6</v>
      </c>
    </row>
    <row r="493" spans="2:10" x14ac:dyDescent="0.25">
      <c r="B493" s="37">
        <v>358</v>
      </c>
      <c r="D493" s="25">
        <v>80271</v>
      </c>
      <c r="F493" s="24">
        <v>1.6899999999999998E-2</v>
      </c>
      <c r="H493" s="24">
        <f>(D493/D502)</f>
        <v>0.10793363515470475</v>
      </c>
      <c r="J493" s="24">
        <f t="shared" si="13"/>
        <v>1.82407843411451E-3</v>
      </c>
    </row>
    <row r="494" spans="2:10" x14ac:dyDescent="0.25">
      <c r="B494" s="37">
        <v>358.1</v>
      </c>
      <c r="D494" s="25">
        <v>1248</v>
      </c>
      <c r="F494" s="24">
        <v>1.9300000000000001E-2</v>
      </c>
      <c r="H494" s="24">
        <f>(D494/D502)</f>
        <v>1.6780802116962729E-3</v>
      </c>
      <c r="J494" s="24">
        <f t="shared" si="13"/>
        <v>3.2386948085738069E-5</v>
      </c>
    </row>
    <row r="495" spans="2:10" x14ac:dyDescent="0.25">
      <c r="B495" s="37">
        <v>358.2</v>
      </c>
      <c r="D495" s="25">
        <v>1542</v>
      </c>
      <c r="F495" s="24">
        <v>1.24E-2</v>
      </c>
      <c r="H495" s="24">
        <f>(D495/D502)</f>
        <v>2.0733971846439527E-3</v>
      </c>
      <c r="J495" s="24">
        <f t="shared" si="13"/>
        <v>2.5710125089585011E-5</v>
      </c>
    </row>
    <row r="496" spans="2:10" x14ac:dyDescent="0.25">
      <c r="B496" s="37">
        <v>358.3</v>
      </c>
      <c r="D496" s="25">
        <v>289</v>
      </c>
      <c r="F496" s="24">
        <v>3.0099999999999998E-2</v>
      </c>
      <c r="H496" s="24">
        <f>(D496/D502)</f>
        <v>3.8859389517646064E-4</v>
      </c>
      <c r="J496" s="24">
        <f t="shared" si="13"/>
        <v>1.1696676244811465E-5</v>
      </c>
    </row>
    <row r="497" spans="2:10" x14ac:dyDescent="0.25">
      <c r="B497" s="37">
        <v>359</v>
      </c>
      <c r="D497" s="25">
        <v>7461</v>
      </c>
      <c r="F497" s="24">
        <v>1.7999999999999999E-2</v>
      </c>
      <c r="H497" s="24">
        <f>(D497/D502)</f>
        <v>1.0032176650213054E-2</v>
      </c>
      <c r="J497" s="24">
        <f t="shared" si="13"/>
        <v>1.8057917970383495E-4</v>
      </c>
    </row>
    <row r="498" spans="2:10" x14ac:dyDescent="0.25">
      <c r="B498" s="37">
        <v>359.1</v>
      </c>
      <c r="D498" s="25">
        <v>331</v>
      </c>
      <c r="F498" s="24">
        <v>1.8700000000000001E-2</v>
      </c>
      <c r="H498" s="24">
        <f>(D498/D502)</f>
        <v>4.4506774845470056E-4</v>
      </c>
      <c r="J498" s="24">
        <f t="shared" si="13"/>
        <v>8.3227668961029005E-6</v>
      </c>
    </row>
    <row r="499" spans="2:10" x14ac:dyDescent="0.25">
      <c r="B499" s="37">
        <v>359.2</v>
      </c>
      <c r="D499" s="25">
        <v>444</v>
      </c>
      <c r="F499" s="24">
        <v>1.49E-2</v>
      </c>
      <c r="H499" s="24">
        <f>(D499/D502)</f>
        <v>5.9700930608425095E-4</v>
      </c>
      <c r="J499" s="24">
        <f t="shared" si="13"/>
        <v>8.8954386606553397E-6</v>
      </c>
    </row>
    <row r="500" spans="2:10" x14ac:dyDescent="0.25">
      <c r="B500" s="37">
        <v>359.3</v>
      </c>
      <c r="D500" s="25">
        <v>5</v>
      </c>
      <c r="F500" s="24">
        <v>3.0099999999999998E-2</v>
      </c>
      <c r="H500" s="24">
        <f>(D500/D502)</f>
        <v>6.7230777712190419E-6</v>
      </c>
      <c r="J500" s="24">
        <f t="shared" si="13"/>
        <v>2.0236464091369316E-7</v>
      </c>
    </row>
    <row r="501" spans="2:10" ht="5.15" customHeight="1" x14ac:dyDescent="0.25">
      <c r="D501" s="38"/>
      <c r="H501" s="39"/>
      <c r="J501" s="38"/>
    </row>
    <row r="502" spans="2:10" x14ac:dyDescent="0.25">
      <c r="B502" s="17" t="s">
        <v>25</v>
      </c>
      <c r="D502" s="25">
        <f>SUM(D467:D501)</f>
        <v>743707</v>
      </c>
      <c r="H502" s="24">
        <f>SUM(H467:H501)</f>
        <v>0.99999999999999989</v>
      </c>
      <c r="J502" s="24">
        <f>SUM(J467:J501)</f>
        <v>2.3101093844753385E-2</v>
      </c>
    </row>
    <row r="503" spans="2:10" ht="13" thickBot="1" x14ac:dyDescent="0.3"/>
    <row r="504" spans="2:10" ht="13" thickBot="1" x14ac:dyDescent="0.3">
      <c r="B504" s="40" t="s">
        <v>63</v>
      </c>
      <c r="C504" s="41"/>
      <c r="D504" s="41"/>
      <c r="E504" s="41"/>
      <c r="F504" s="41"/>
      <c r="G504" s="41"/>
      <c r="H504" s="41"/>
      <c r="I504" s="41"/>
      <c r="J504" s="42"/>
    </row>
    <row r="505" spans="2:10" ht="39.75" customHeight="1" x14ac:dyDescent="0.25">
      <c r="B505" s="34" t="s">
        <v>46</v>
      </c>
      <c r="C505" s="35"/>
      <c r="D505" s="34" t="s">
        <v>47</v>
      </c>
      <c r="E505" s="35"/>
      <c r="F505" s="34" t="s">
        <v>48</v>
      </c>
      <c r="G505" s="35"/>
      <c r="H505" s="36" t="s">
        <v>49</v>
      </c>
      <c r="I505" s="35"/>
      <c r="J505" s="36" t="s">
        <v>50</v>
      </c>
    </row>
    <row r="506" spans="2:10" ht="5.15" customHeight="1" x14ac:dyDescent="0.25"/>
    <row r="507" spans="2:10" x14ac:dyDescent="0.25">
      <c r="B507" s="37">
        <v>350.2</v>
      </c>
      <c r="D507" s="25">
        <v>1321</v>
      </c>
      <c r="F507" s="24">
        <v>1.2500000000000001E-2</v>
      </c>
      <c r="H507" s="24">
        <f>(D507/D541)</f>
        <v>1.9231357157311337E-3</v>
      </c>
      <c r="J507" s="24">
        <f>F507*H507</f>
        <v>2.4039196446639173E-5</v>
      </c>
    </row>
    <row r="508" spans="2:10" x14ac:dyDescent="0.25">
      <c r="B508" s="37">
        <v>352</v>
      </c>
      <c r="D508" s="25">
        <v>23599</v>
      </c>
      <c r="F508" s="24">
        <v>2.9499999999999998E-2</v>
      </c>
      <c r="H508" s="24">
        <f>(D508/D541)</f>
        <v>3.4355851442497372E-2</v>
      </c>
      <c r="J508" s="24">
        <f t="shared" ref="J508:J539" si="14">F508*H508</f>
        <v>1.0134976175536724E-3</v>
      </c>
    </row>
    <row r="509" spans="2:10" x14ac:dyDescent="0.25">
      <c r="B509" s="37">
        <v>352.1</v>
      </c>
      <c r="D509" s="25">
        <v>99</v>
      </c>
      <c r="F509" s="24">
        <v>2.4400000000000002E-2</v>
      </c>
      <c r="H509" s="24">
        <f>(D509/D541)</f>
        <v>1.4412599232201532E-4</v>
      </c>
      <c r="J509" s="24">
        <f t="shared" si="14"/>
        <v>3.5166742126571741E-6</v>
      </c>
    </row>
    <row r="510" spans="2:10" x14ac:dyDescent="0.25">
      <c r="B510" s="37">
        <v>352.2</v>
      </c>
      <c r="D510" s="25">
        <v>119</v>
      </c>
      <c r="F510" s="24">
        <v>3.27E-2</v>
      </c>
      <c r="H510" s="24">
        <f>(D510/D541)</f>
        <v>1.7324235440727094E-4</v>
      </c>
      <c r="J510" s="24">
        <f t="shared" si="14"/>
        <v>5.6650249891177595E-6</v>
      </c>
    </row>
    <row r="511" spans="2:10" x14ac:dyDescent="0.25">
      <c r="B511" s="37">
        <v>352.3</v>
      </c>
      <c r="D511" s="25">
        <v>69</v>
      </c>
      <c r="F511" s="24">
        <v>3.0099999999999998E-2</v>
      </c>
      <c r="H511" s="24">
        <f>(D511/D541)</f>
        <v>1.0045144919413189E-4</v>
      </c>
      <c r="J511" s="24">
        <f t="shared" si="14"/>
        <v>3.0235886207433696E-6</v>
      </c>
    </row>
    <row r="512" spans="2:10" x14ac:dyDescent="0.25">
      <c r="B512" s="37">
        <v>353</v>
      </c>
      <c r="D512" s="25">
        <v>323584</v>
      </c>
      <c r="F512" s="24">
        <v>2.6700000000000002E-2</v>
      </c>
      <c r="H512" s="24">
        <f>(D512/D541)</f>
        <v>0.47107944544976771</v>
      </c>
      <c r="J512" s="24">
        <f t="shared" si="14"/>
        <v>1.2577821193508799E-2</v>
      </c>
    </row>
    <row r="513" spans="2:10" x14ac:dyDescent="0.25">
      <c r="B513" s="37">
        <v>353.1</v>
      </c>
      <c r="D513" s="25">
        <v>5863</v>
      </c>
      <c r="F513" s="24">
        <v>1.95E-2</v>
      </c>
      <c r="H513" s="24">
        <f>(D513/D541)</f>
        <v>8.5354615452926854E-3</v>
      </c>
      <c r="J513" s="24">
        <f t="shared" si="14"/>
        <v>1.6644150013320736E-4</v>
      </c>
    </row>
    <row r="514" spans="2:10" x14ac:dyDescent="0.25">
      <c r="B514" s="37">
        <v>353.2</v>
      </c>
      <c r="D514" s="25">
        <v>8013</v>
      </c>
      <c r="F514" s="24">
        <v>3.0700000000000002E-2</v>
      </c>
      <c r="H514" s="24">
        <f>(D514/D541)</f>
        <v>1.1665470469457664E-2</v>
      </c>
      <c r="J514" s="24">
        <f t="shared" si="14"/>
        <v>3.581299434123503E-4</v>
      </c>
    </row>
    <row r="515" spans="2:10" x14ac:dyDescent="0.25">
      <c r="B515" s="37">
        <v>353.3</v>
      </c>
      <c r="D515" s="25">
        <v>1351</v>
      </c>
      <c r="F515" s="24">
        <v>3.0099999999999998E-2</v>
      </c>
      <c r="H515" s="24">
        <f>(D515/D541)</f>
        <v>1.9668102588590169E-3</v>
      </c>
      <c r="J515" s="24">
        <f t="shared" si="14"/>
        <v>5.9200988791656405E-5</v>
      </c>
    </row>
    <row r="516" spans="2:10" x14ac:dyDescent="0.25">
      <c r="B516" s="37">
        <v>354</v>
      </c>
      <c r="D516" s="25">
        <v>110332</v>
      </c>
      <c r="F516" s="24">
        <v>1.9699999999999999E-2</v>
      </c>
      <c r="H516" s="24">
        <f>(D516/D541)</f>
        <v>0.16062332307952115</v>
      </c>
      <c r="J516" s="24">
        <f t="shared" si="14"/>
        <v>3.1642794646665664E-3</v>
      </c>
    </row>
    <row r="517" spans="2:10" x14ac:dyDescent="0.25">
      <c r="B517" s="37">
        <v>354.1</v>
      </c>
      <c r="D517" s="25">
        <f>2664</f>
        <v>2664</v>
      </c>
      <c r="F517" s="24">
        <v>1.6899999999999998E-2</v>
      </c>
      <c r="H517" s="24">
        <f>(D517/D541)</f>
        <v>3.8782994297560484E-3</v>
      </c>
      <c r="J517" s="24">
        <f t="shared" si="14"/>
        <v>6.5543260362877206E-5</v>
      </c>
    </row>
    <row r="518" spans="2:10" x14ac:dyDescent="0.25">
      <c r="B518" s="37">
        <v>353.2</v>
      </c>
      <c r="D518" s="25">
        <v>3760</v>
      </c>
      <c r="F518" s="24">
        <v>1.9099999999999999E-2</v>
      </c>
      <c r="H518" s="24">
        <f>(D518/D541)</f>
        <v>5.4738760720280562E-3</v>
      </c>
      <c r="J518" s="24">
        <f t="shared" si="14"/>
        <v>1.0455103297573587E-4</v>
      </c>
    </row>
    <row r="519" spans="2:10" x14ac:dyDescent="0.25">
      <c r="B519" s="37">
        <v>354.3</v>
      </c>
      <c r="D519" s="25">
        <v>1010</v>
      </c>
      <c r="F519" s="24">
        <v>3.0099999999999998E-2</v>
      </c>
      <c r="H519" s="24">
        <f>(D519/D541)</f>
        <v>1.4703762853054089E-3</v>
      </c>
      <c r="J519" s="24">
        <f t="shared" si="14"/>
        <v>4.4258326187692805E-5</v>
      </c>
    </row>
    <row r="520" spans="2:10" x14ac:dyDescent="0.25">
      <c r="B520" s="37">
        <v>355</v>
      </c>
      <c r="D520" s="25">
        <v>1367</v>
      </c>
      <c r="F520" s="24">
        <v>2.8199999999999999E-2</v>
      </c>
      <c r="H520" s="24">
        <f>(D520/D541)</f>
        <v>1.9901033485272214E-3</v>
      </c>
      <c r="J520" s="24">
        <f t="shared" si="14"/>
        <v>5.6120914428467644E-5</v>
      </c>
    </row>
    <row r="521" spans="2:10" x14ac:dyDescent="0.25">
      <c r="B521" s="37">
        <v>355.1</v>
      </c>
      <c r="D521" s="25">
        <v>34</v>
      </c>
      <c r="F521" s="24">
        <v>2.63E-2</v>
      </c>
      <c r="H521" s="24">
        <f>(D521/D541)</f>
        <v>4.9497815544934554E-5</v>
      </c>
      <c r="J521" s="24">
        <f t="shared" si="14"/>
        <v>1.3017925488317788E-6</v>
      </c>
    </row>
    <row r="522" spans="2:10" x14ac:dyDescent="0.25">
      <c r="B522" s="37">
        <v>355.2</v>
      </c>
      <c r="D522" s="25">
        <f>46</f>
        <v>46</v>
      </c>
      <c r="F522" s="24">
        <v>2.9100000000000001E-2</v>
      </c>
      <c r="H522" s="24">
        <f>(D522/D541)</f>
        <v>6.696763279608792E-5</v>
      </c>
      <c r="J522" s="24">
        <f t="shared" si="14"/>
        <v>1.9487581143661586E-6</v>
      </c>
    </row>
    <row r="523" spans="2:10" x14ac:dyDescent="0.25">
      <c r="B523" s="37">
        <v>355.3</v>
      </c>
      <c r="D523" s="25">
        <f>6</f>
        <v>6</v>
      </c>
      <c r="F523" s="24">
        <v>3.0099999999999998E-2</v>
      </c>
      <c r="H523" s="24">
        <f>(D523/D541)</f>
        <v>8.7349086255766866E-6</v>
      </c>
      <c r="J523" s="24">
        <f t="shared" si="14"/>
        <v>2.6292074962985824E-7</v>
      </c>
    </row>
    <row r="524" spans="2:10" x14ac:dyDescent="0.25">
      <c r="B524" s="37">
        <v>356</v>
      </c>
      <c r="D524" s="25">
        <v>44903</v>
      </c>
      <c r="F524" s="24">
        <v>1.7899999999999999E-2</v>
      </c>
      <c r="H524" s="24">
        <f>(D524/D541)</f>
        <v>6.5370600335711654E-2</v>
      </c>
      <c r="J524" s="24">
        <f t="shared" si="14"/>
        <v>1.1701337460092386E-3</v>
      </c>
    </row>
    <row r="525" spans="2:10" x14ac:dyDescent="0.25">
      <c r="B525" s="37">
        <v>356.1</v>
      </c>
      <c r="D525" s="25">
        <v>953</v>
      </c>
      <c r="F525" s="24">
        <v>1.7999999999999999E-2</v>
      </c>
      <c r="H525" s="24">
        <f>(D525/D541)</f>
        <v>1.3873946533624303E-3</v>
      </c>
      <c r="J525" s="24">
        <f t="shared" si="14"/>
        <v>2.4973103760523742E-5</v>
      </c>
    </row>
    <row r="526" spans="2:10" x14ac:dyDescent="0.25">
      <c r="B526" s="37">
        <v>356.2</v>
      </c>
      <c r="D526" s="25">
        <v>1609</v>
      </c>
      <c r="F526" s="24">
        <v>1.5100000000000001E-2</v>
      </c>
      <c r="H526" s="24">
        <f>(D526/D541)</f>
        <v>2.3424113297588144E-3</v>
      </c>
      <c r="J526" s="24">
        <f t="shared" si="14"/>
        <v>3.5370411079358096E-5</v>
      </c>
    </row>
    <row r="527" spans="2:10" x14ac:dyDescent="0.25">
      <c r="B527" s="37">
        <v>356.3</v>
      </c>
      <c r="D527" s="25">
        <v>291</v>
      </c>
      <c r="F527" s="24">
        <v>3.0099999999999998E-2</v>
      </c>
      <c r="H527" s="24">
        <f>(D527/D541)</f>
        <v>4.2364306834046927E-4</v>
      </c>
      <c r="J527" s="24">
        <f t="shared" si="14"/>
        <v>1.2751656357048124E-5</v>
      </c>
    </row>
    <row r="528" spans="2:10" x14ac:dyDescent="0.25">
      <c r="B528" s="37">
        <v>357</v>
      </c>
      <c r="D528" s="25">
        <v>63275</v>
      </c>
      <c r="F528" s="24">
        <v>1.77E-2</v>
      </c>
      <c r="H528" s="24">
        <f>(D528/D541)</f>
        <v>9.2116890547227465E-2</v>
      </c>
      <c r="J528" s="24">
        <f t="shared" si="14"/>
        <v>1.6304689626859261E-3</v>
      </c>
    </row>
    <row r="529" spans="2:10" x14ac:dyDescent="0.25">
      <c r="B529" s="37">
        <v>357.1</v>
      </c>
      <c r="D529" s="25">
        <v>812</v>
      </c>
      <c r="F529" s="24">
        <v>1.7500000000000002E-2</v>
      </c>
      <c r="H529" s="24">
        <f>(D529/D541)</f>
        <v>1.1821243006613781E-3</v>
      </c>
      <c r="J529" s="24">
        <f t="shared" si="14"/>
        <v>2.0687175261574117E-5</v>
      </c>
    </row>
    <row r="530" spans="2:10" x14ac:dyDescent="0.25">
      <c r="B530" s="37">
        <v>357.2</v>
      </c>
      <c r="D530" s="25">
        <v>903</v>
      </c>
      <c r="F530" s="24">
        <v>1.4999999999999999E-2</v>
      </c>
      <c r="H530" s="24">
        <f>(D530/D541)</f>
        <v>1.3146037481492913E-3</v>
      </c>
      <c r="J530" s="24">
        <f t="shared" si="14"/>
        <v>1.971905622223937E-5</v>
      </c>
    </row>
    <row r="531" spans="2:10" x14ac:dyDescent="0.25">
      <c r="B531" s="37">
        <v>357.3</v>
      </c>
      <c r="D531" s="25">
        <v>201</v>
      </c>
      <c r="F531" s="24">
        <v>3.0099999999999998E-2</v>
      </c>
      <c r="H531" s="24">
        <f>(D531/D541)</f>
        <v>2.9261943895681896E-4</v>
      </c>
      <c r="J531" s="24">
        <f t="shared" si="14"/>
        <v>8.8078451126002507E-6</v>
      </c>
    </row>
    <row r="532" spans="2:10" x14ac:dyDescent="0.25">
      <c r="B532" s="37">
        <v>358</v>
      </c>
      <c r="D532" s="25">
        <v>79396</v>
      </c>
      <c r="F532" s="24">
        <v>1.6899999999999998E-2</v>
      </c>
      <c r="H532" s="24">
        <f>(D532/D541)</f>
        <v>0.11558613420604776</v>
      </c>
      <c r="J532" s="24">
        <f t="shared" si="14"/>
        <v>1.9534056680822068E-3</v>
      </c>
    </row>
    <row r="533" spans="2:10" x14ac:dyDescent="0.25">
      <c r="B533" s="37">
        <v>358.1</v>
      </c>
      <c r="D533" s="25">
        <v>1248</v>
      </c>
      <c r="F533" s="24">
        <v>1.9300000000000001E-2</v>
      </c>
      <c r="H533" s="24">
        <f>(D533/D541)</f>
        <v>1.8168609941199506E-3</v>
      </c>
      <c r="J533" s="24">
        <f t="shared" si="14"/>
        <v>3.5065417186515047E-5</v>
      </c>
    </row>
    <row r="534" spans="2:10" x14ac:dyDescent="0.25">
      <c r="B534" s="37">
        <v>358.2</v>
      </c>
      <c r="D534" s="25">
        <v>1541</v>
      </c>
      <c r="F534" s="24">
        <v>1.24E-2</v>
      </c>
      <c r="H534" s="24">
        <f>(D534/D541)</f>
        <v>2.2434156986689455E-3</v>
      </c>
      <c r="J534" s="24">
        <f t="shared" si="14"/>
        <v>2.7818354663494923E-5</v>
      </c>
    </row>
    <row r="535" spans="2:10" x14ac:dyDescent="0.25">
      <c r="B535" s="37">
        <v>358.3</v>
      </c>
      <c r="D535" s="25">
        <v>289</v>
      </c>
      <c r="F535" s="24">
        <v>3.0099999999999998E-2</v>
      </c>
      <c r="H535" s="24">
        <f>(D535/D541)</f>
        <v>4.2073143213194371E-4</v>
      </c>
      <c r="J535" s="24">
        <f t="shared" si="14"/>
        <v>1.2664016107171504E-5</v>
      </c>
    </row>
    <row r="536" spans="2:10" x14ac:dyDescent="0.25">
      <c r="B536" s="37">
        <v>359</v>
      </c>
      <c r="D536" s="25">
        <v>7461</v>
      </c>
      <c r="F536" s="24">
        <v>1.7999999999999999E-2</v>
      </c>
      <c r="H536" s="24">
        <f>(D536/D541)</f>
        <v>1.086185887590461E-2</v>
      </c>
      <c r="J536" s="24">
        <f t="shared" si="14"/>
        <v>1.9551345976628296E-4</v>
      </c>
    </row>
    <row r="537" spans="2:10" x14ac:dyDescent="0.25">
      <c r="B537" s="37">
        <v>359.1</v>
      </c>
      <c r="D537" s="25">
        <v>331</v>
      </c>
      <c r="F537" s="24">
        <v>1.8700000000000001E-2</v>
      </c>
      <c r="H537" s="24">
        <f>(D537/D541)</f>
        <v>4.818757925109805E-4</v>
      </c>
      <c r="J537" s="24">
        <f t="shared" si="14"/>
        <v>9.0110773199553367E-6</v>
      </c>
    </row>
    <row r="538" spans="2:10" x14ac:dyDescent="0.25">
      <c r="B538" s="37">
        <v>359.2</v>
      </c>
      <c r="D538" s="25">
        <v>444</v>
      </c>
      <c r="F538" s="24">
        <v>1.49E-2</v>
      </c>
      <c r="H538" s="24">
        <f>(D538/D541)</f>
        <v>6.4638323829267481E-4</v>
      </c>
      <c r="J538" s="24">
        <f t="shared" si="14"/>
        <v>9.6311102505608541E-6</v>
      </c>
    </row>
    <row r="539" spans="2:10" x14ac:dyDescent="0.25">
      <c r="B539" s="37">
        <v>359.3</v>
      </c>
      <c r="D539" s="25">
        <v>5</v>
      </c>
      <c r="F539" s="24">
        <v>3.0099999999999998E-2</v>
      </c>
      <c r="H539" s="24">
        <f>(D539/D541)</f>
        <v>7.2790905213139046E-6</v>
      </c>
      <c r="J539" s="24">
        <f t="shared" si="14"/>
        <v>2.1910062469154852E-7</v>
      </c>
    </row>
    <row r="540" spans="2:10" ht="5.15" customHeight="1" x14ac:dyDescent="0.25">
      <c r="D540" s="38"/>
      <c r="H540" s="39"/>
      <c r="J540" s="38"/>
    </row>
    <row r="541" spans="2:10" x14ac:dyDescent="0.25">
      <c r="B541" s="17" t="s">
        <v>25</v>
      </c>
      <c r="D541" s="25">
        <f>SUM(D506:D540)</f>
        <v>686899</v>
      </c>
      <c r="H541" s="24">
        <f>SUM(H506:H540)</f>
        <v>1.0000000000000002</v>
      </c>
      <c r="J541" s="24">
        <f>SUM(J506:J540)</f>
        <v>2.2815842358192392E-2</v>
      </c>
    </row>
    <row r="542" spans="2:10" ht="13" thickBot="1" x14ac:dyDescent="0.3"/>
    <row r="543" spans="2:10" ht="13" thickBot="1" x14ac:dyDescent="0.3">
      <c r="B543" s="40" t="s">
        <v>64</v>
      </c>
      <c r="C543" s="41"/>
      <c r="D543" s="41"/>
      <c r="E543" s="41"/>
      <c r="F543" s="41"/>
      <c r="G543" s="41"/>
      <c r="H543" s="41"/>
      <c r="I543" s="41"/>
      <c r="J543" s="42"/>
    </row>
    <row r="544" spans="2:10" ht="39.75" customHeight="1" x14ac:dyDescent="0.25">
      <c r="B544" s="34" t="s">
        <v>46</v>
      </c>
      <c r="C544" s="35"/>
      <c r="D544" s="34" t="s">
        <v>47</v>
      </c>
      <c r="E544" s="35"/>
      <c r="F544" s="34" t="s">
        <v>48</v>
      </c>
      <c r="G544" s="35"/>
      <c r="H544" s="36" t="s">
        <v>49</v>
      </c>
      <c r="I544" s="35"/>
      <c r="J544" s="36" t="s">
        <v>50</v>
      </c>
    </row>
    <row r="545" spans="2:10" ht="5.15" customHeight="1" x14ac:dyDescent="0.25"/>
    <row r="546" spans="2:10" x14ac:dyDescent="0.25">
      <c r="B546" s="37">
        <v>350.2</v>
      </c>
      <c r="D546" s="25">
        <v>704</v>
      </c>
      <c r="F546" s="24">
        <v>1.2500000000000001E-2</v>
      </c>
      <c r="H546" s="24">
        <f>(D546/D580)</f>
        <v>1.0349805794127073E-3</v>
      </c>
      <c r="J546" s="24">
        <f>F546*H546</f>
        <v>1.2937257242658842E-5</v>
      </c>
    </row>
    <row r="547" spans="2:10" x14ac:dyDescent="0.25">
      <c r="B547" s="37">
        <v>352</v>
      </c>
      <c r="D547" s="25">
        <v>23783</v>
      </c>
      <c r="F547" s="24">
        <v>2.9499999999999998E-2</v>
      </c>
      <c r="H547" s="24">
        <f>(D547/D580)</f>
        <v>3.4964407841154004E-2</v>
      </c>
      <c r="J547" s="24">
        <f t="shared" ref="J547:J578" si="15">F547*H547</f>
        <v>1.0314500313140431E-3</v>
      </c>
    </row>
    <row r="548" spans="2:10" x14ac:dyDescent="0.25">
      <c r="B548" s="37">
        <v>352.1</v>
      </c>
      <c r="D548" s="25">
        <v>0</v>
      </c>
      <c r="F548" s="24">
        <v>2.4400000000000002E-2</v>
      </c>
      <c r="H548" s="24">
        <f>(D548/D580)</f>
        <v>0</v>
      </c>
      <c r="J548" s="24">
        <f t="shared" si="15"/>
        <v>0</v>
      </c>
    </row>
    <row r="549" spans="2:10" x14ac:dyDescent="0.25">
      <c r="B549" s="37">
        <v>352.2</v>
      </c>
      <c r="D549" s="25">
        <v>0</v>
      </c>
      <c r="F549" s="24">
        <v>3.27E-2</v>
      </c>
      <c r="H549" s="24">
        <f>(D549/D580)</f>
        <v>0</v>
      </c>
      <c r="J549" s="24">
        <f t="shared" si="15"/>
        <v>0</v>
      </c>
    </row>
    <row r="550" spans="2:10" x14ac:dyDescent="0.25">
      <c r="B550" s="37">
        <v>352.3</v>
      </c>
      <c r="D550" s="25">
        <v>0</v>
      </c>
      <c r="F550" s="24">
        <v>3.0099999999999998E-2</v>
      </c>
      <c r="H550" s="24">
        <f>(D550/D580)</f>
        <v>0</v>
      </c>
      <c r="J550" s="24">
        <f t="shared" si="15"/>
        <v>0</v>
      </c>
    </row>
    <row r="551" spans="2:10" x14ac:dyDescent="0.25">
      <c r="B551" s="37">
        <v>353</v>
      </c>
      <c r="D551" s="25">
        <v>333620</v>
      </c>
      <c r="F551" s="24">
        <v>2.6700000000000002E-2</v>
      </c>
      <c r="H551" s="24">
        <f>(D551/D580)</f>
        <v>0.49046906378361849</v>
      </c>
      <c r="J551" s="24">
        <f t="shared" si="15"/>
        <v>1.3095524003022614E-2</v>
      </c>
    </row>
    <row r="552" spans="2:10" x14ac:dyDescent="0.25">
      <c r="B552" s="37">
        <v>353.1</v>
      </c>
      <c r="D552" s="25">
        <v>0</v>
      </c>
      <c r="F552" s="24">
        <v>1.95E-2</v>
      </c>
      <c r="H552" s="24">
        <f>(D552/D580)</f>
        <v>0</v>
      </c>
      <c r="J552" s="24">
        <f t="shared" si="15"/>
        <v>0</v>
      </c>
    </row>
    <row r="553" spans="2:10" x14ac:dyDescent="0.25">
      <c r="B553" s="37">
        <v>353.2</v>
      </c>
      <c r="D553" s="25">
        <v>0</v>
      </c>
      <c r="F553" s="24">
        <v>3.0700000000000002E-2</v>
      </c>
      <c r="H553" s="24">
        <f>(D553/D580)</f>
        <v>0</v>
      </c>
      <c r="J553" s="24">
        <f t="shared" si="15"/>
        <v>0</v>
      </c>
    </row>
    <row r="554" spans="2:10" x14ac:dyDescent="0.25">
      <c r="B554" s="37">
        <v>353.3</v>
      </c>
      <c r="D554" s="25">
        <v>0</v>
      </c>
      <c r="F554" s="24">
        <v>3.0099999999999998E-2</v>
      </c>
      <c r="H554" s="24">
        <f>(D554/D580)</f>
        <v>0</v>
      </c>
      <c r="J554" s="24">
        <f t="shared" si="15"/>
        <v>0</v>
      </c>
    </row>
    <row r="555" spans="2:10" x14ac:dyDescent="0.25">
      <c r="B555" s="37">
        <v>354</v>
      </c>
      <c r="D555" s="25">
        <v>117622</v>
      </c>
      <c r="F555" s="24">
        <v>1.9699999999999999E-2</v>
      </c>
      <c r="H555" s="24">
        <f>(D555/D580)</f>
        <v>0.17292114447682025</v>
      </c>
      <c r="J555" s="24">
        <f t="shared" si="15"/>
        <v>3.4065465461933587E-3</v>
      </c>
    </row>
    <row r="556" spans="2:10" x14ac:dyDescent="0.25">
      <c r="B556" s="37">
        <v>354.1</v>
      </c>
      <c r="D556" s="25">
        <v>0</v>
      </c>
      <c r="F556" s="24">
        <v>1.6899999999999998E-2</v>
      </c>
      <c r="H556" s="24">
        <f>(D556/D580)</f>
        <v>0</v>
      </c>
      <c r="J556" s="24">
        <f t="shared" si="15"/>
        <v>0</v>
      </c>
    </row>
    <row r="557" spans="2:10" x14ac:dyDescent="0.25">
      <c r="B557" s="37">
        <v>353.2</v>
      </c>
      <c r="D557" s="25">
        <v>0</v>
      </c>
      <c r="F557" s="24">
        <v>1.9099999999999999E-2</v>
      </c>
      <c r="H557" s="24">
        <f>(D557/D580)</f>
        <v>0</v>
      </c>
      <c r="J557" s="24">
        <f t="shared" si="15"/>
        <v>0</v>
      </c>
    </row>
    <row r="558" spans="2:10" x14ac:dyDescent="0.25">
      <c r="B558" s="37">
        <v>354.3</v>
      </c>
      <c r="D558" s="25">
        <v>0</v>
      </c>
      <c r="F558" s="24">
        <v>3.0099999999999998E-2</v>
      </c>
      <c r="H558" s="24">
        <f>(D558/D580)</f>
        <v>0</v>
      </c>
      <c r="J558" s="24">
        <f t="shared" si="15"/>
        <v>0</v>
      </c>
    </row>
    <row r="559" spans="2:10" x14ac:dyDescent="0.25">
      <c r="B559" s="37">
        <v>355</v>
      </c>
      <c r="D559" s="25">
        <v>1428</v>
      </c>
      <c r="F559" s="24">
        <v>2.8199999999999999E-2</v>
      </c>
      <c r="H559" s="24">
        <f>(D559/D580)</f>
        <v>2.0993640161950937E-3</v>
      </c>
      <c r="J559" s="24">
        <f t="shared" si="15"/>
        <v>5.920206525670164E-5</v>
      </c>
    </row>
    <row r="560" spans="2:10" x14ac:dyDescent="0.25">
      <c r="B560" s="37">
        <v>355.1</v>
      </c>
      <c r="D560" s="25">
        <v>0</v>
      </c>
      <c r="F560" s="24">
        <v>2.63E-2</v>
      </c>
      <c r="H560" s="24">
        <f>(D560/D580)</f>
        <v>0</v>
      </c>
      <c r="J560" s="24">
        <f t="shared" si="15"/>
        <v>0</v>
      </c>
    </row>
    <row r="561" spans="2:10" x14ac:dyDescent="0.25">
      <c r="B561" s="37">
        <v>355.2</v>
      </c>
      <c r="D561" s="25">
        <v>0</v>
      </c>
      <c r="F561" s="24">
        <v>2.9100000000000001E-2</v>
      </c>
      <c r="H561" s="24">
        <f>(D561/D580)</f>
        <v>0</v>
      </c>
      <c r="J561" s="24">
        <f t="shared" si="15"/>
        <v>0</v>
      </c>
    </row>
    <row r="562" spans="2:10" x14ac:dyDescent="0.25">
      <c r="B562" s="37">
        <v>355.3</v>
      </c>
      <c r="D562" s="25">
        <v>0</v>
      </c>
      <c r="F562" s="24">
        <v>3.0099999999999998E-2</v>
      </c>
      <c r="H562" s="24">
        <f>(D562/D580)</f>
        <v>0</v>
      </c>
      <c r="J562" s="24">
        <f t="shared" si="15"/>
        <v>0</v>
      </c>
    </row>
    <row r="563" spans="2:10" x14ac:dyDescent="0.25">
      <c r="B563" s="37">
        <v>356</v>
      </c>
      <c r="D563" s="25">
        <v>47730</v>
      </c>
      <c r="F563" s="24">
        <v>1.7899999999999999E-2</v>
      </c>
      <c r="H563" s="24">
        <f>(D563/D580)</f>
        <v>7.0169919112739371E-2</v>
      </c>
      <c r="J563" s="24">
        <f t="shared" si="15"/>
        <v>1.2560415521180347E-3</v>
      </c>
    </row>
    <row r="564" spans="2:10" x14ac:dyDescent="0.25">
      <c r="B564" s="37">
        <v>356.1</v>
      </c>
      <c r="D564" s="25">
        <v>0</v>
      </c>
      <c r="F564" s="24">
        <v>1.7999999999999999E-2</v>
      </c>
      <c r="H564" s="24">
        <f>(D564/D580)</f>
        <v>0</v>
      </c>
      <c r="J564" s="24">
        <f t="shared" si="15"/>
        <v>0</v>
      </c>
    </row>
    <row r="565" spans="2:10" x14ac:dyDescent="0.25">
      <c r="B565" s="37">
        <v>356.2</v>
      </c>
      <c r="D565" s="25">
        <v>0</v>
      </c>
      <c r="F565" s="24">
        <v>1.5100000000000001E-2</v>
      </c>
      <c r="H565" s="24">
        <f>(D565/D580)</f>
        <v>0</v>
      </c>
      <c r="J565" s="24">
        <f t="shared" si="15"/>
        <v>0</v>
      </c>
    </row>
    <row r="566" spans="2:10" x14ac:dyDescent="0.25">
      <c r="B566" s="37">
        <v>356.3</v>
      </c>
      <c r="D566" s="25">
        <v>0</v>
      </c>
      <c r="F566" s="24">
        <v>3.0099999999999998E-2</v>
      </c>
      <c r="H566" s="24">
        <f>(D566/D580)</f>
        <v>0</v>
      </c>
      <c r="J566" s="24">
        <f t="shared" si="15"/>
        <v>0</v>
      </c>
    </row>
    <row r="567" spans="2:10" x14ac:dyDescent="0.25">
      <c r="B567" s="37">
        <v>357</v>
      </c>
      <c r="D567" s="25">
        <v>65186</v>
      </c>
      <c r="F567" s="24">
        <v>1.77E-2</v>
      </c>
      <c r="H567" s="24">
        <f>(D567/D580)</f>
        <v>9.583273302499537E-2</v>
      </c>
      <c r="J567" s="24">
        <f t="shared" si="15"/>
        <v>1.6962393745424181E-3</v>
      </c>
    </row>
    <row r="568" spans="2:10" x14ac:dyDescent="0.25">
      <c r="B568" s="37">
        <v>357.1</v>
      </c>
      <c r="D568" s="25">
        <v>0</v>
      </c>
      <c r="F568" s="24">
        <v>1.7500000000000002E-2</v>
      </c>
      <c r="H568" s="24">
        <f>(D568/D580)</f>
        <v>0</v>
      </c>
      <c r="J568" s="24">
        <f t="shared" si="15"/>
        <v>0</v>
      </c>
    </row>
    <row r="569" spans="2:10" x14ac:dyDescent="0.25">
      <c r="B569" s="37">
        <v>357.2</v>
      </c>
      <c r="D569" s="25">
        <v>0</v>
      </c>
      <c r="F569" s="24">
        <v>1.4999999999999999E-2</v>
      </c>
      <c r="H569" s="24">
        <f>(D569/D580)</f>
        <v>0</v>
      </c>
      <c r="J569" s="24">
        <f t="shared" si="15"/>
        <v>0</v>
      </c>
    </row>
    <row r="570" spans="2:10" x14ac:dyDescent="0.25">
      <c r="B570" s="37">
        <v>357.3</v>
      </c>
      <c r="D570" s="25">
        <v>0</v>
      </c>
      <c r="F570" s="24">
        <v>3.0099999999999998E-2</v>
      </c>
      <c r="H570" s="24">
        <f>(D570/D580)</f>
        <v>0</v>
      </c>
      <c r="J570" s="24">
        <f t="shared" si="15"/>
        <v>0</v>
      </c>
    </row>
    <row r="571" spans="2:10" x14ac:dyDescent="0.25">
      <c r="B571" s="37">
        <v>358</v>
      </c>
      <c r="D571" s="25">
        <v>81892</v>
      </c>
      <c r="F571" s="24">
        <v>1.6899999999999998E-2</v>
      </c>
      <c r="H571" s="24">
        <f>(D571/D580)</f>
        <v>0.12039293978588839</v>
      </c>
      <c r="J571" s="24">
        <f t="shared" si="15"/>
        <v>2.0346406823815136E-3</v>
      </c>
    </row>
    <row r="572" spans="2:10" x14ac:dyDescent="0.25">
      <c r="B572" s="37">
        <v>358.1</v>
      </c>
      <c r="D572" s="25">
        <v>0</v>
      </c>
      <c r="F572" s="24">
        <v>1.9300000000000001E-2</v>
      </c>
      <c r="H572" s="24">
        <f>(D572/D580)</f>
        <v>0</v>
      </c>
      <c r="J572" s="24">
        <f t="shared" si="15"/>
        <v>0</v>
      </c>
    </row>
    <row r="573" spans="2:10" x14ac:dyDescent="0.25">
      <c r="B573" s="37">
        <v>358.2</v>
      </c>
      <c r="D573" s="25">
        <v>0</v>
      </c>
      <c r="F573" s="24">
        <v>1.24E-2</v>
      </c>
      <c r="H573" s="24">
        <f>(D573/D580)</f>
        <v>0</v>
      </c>
      <c r="J573" s="24">
        <f t="shared" si="15"/>
        <v>0</v>
      </c>
    </row>
    <row r="574" spans="2:10" x14ac:dyDescent="0.25">
      <c r="B574" s="37">
        <v>358.3</v>
      </c>
      <c r="D574" s="25">
        <v>0</v>
      </c>
      <c r="F574" s="24">
        <v>3.0099999999999998E-2</v>
      </c>
      <c r="H574" s="24">
        <f>(D574/D580)</f>
        <v>0</v>
      </c>
      <c r="J574" s="24">
        <f t="shared" si="15"/>
        <v>0</v>
      </c>
    </row>
    <row r="575" spans="2:10" x14ac:dyDescent="0.25">
      <c r="B575" s="37">
        <v>359</v>
      </c>
      <c r="D575" s="25">
        <v>8241</v>
      </c>
      <c r="F575" s="24">
        <v>1.7999999999999999E-2</v>
      </c>
      <c r="H575" s="24">
        <f>(D575/D580)</f>
        <v>1.2115447379176308E-2</v>
      </c>
      <c r="J575" s="24">
        <f t="shared" si="15"/>
        <v>2.1807805282517354E-4</v>
      </c>
    </row>
    <row r="576" spans="2:10" x14ac:dyDescent="0.25">
      <c r="B576" s="37">
        <v>359.1</v>
      </c>
      <c r="D576" s="25">
        <v>0</v>
      </c>
      <c r="F576" s="24">
        <v>1.8700000000000001E-2</v>
      </c>
      <c r="H576" s="24">
        <f>(D576/D580)</f>
        <v>0</v>
      </c>
      <c r="J576" s="24">
        <f t="shared" si="15"/>
        <v>0</v>
      </c>
    </row>
    <row r="577" spans="2:10" x14ac:dyDescent="0.25">
      <c r="B577" s="37">
        <v>359.2</v>
      </c>
      <c r="D577" s="25">
        <v>0</v>
      </c>
      <c r="F577" s="24">
        <v>1.49E-2</v>
      </c>
      <c r="H577" s="24">
        <f>(D577/D580)</f>
        <v>0</v>
      </c>
      <c r="J577" s="24">
        <f t="shared" si="15"/>
        <v>0</v>
      </c>
    </row>
    <row r="578" spans="2:10" x14ac:dyDescent="0.25">
      <c r="B578" s="37">
        <v>359.3</v>
      </c>
      <c r="D578" s="25">
        <v>0</v>
      </c>
      <c r="F578" s="24">
        <v>3.0099999999999998E-2</v>
      </c>
      <c r="H578" s="24">
        <f>(D578/D580)</f>
        <v>0</v>
      </c>
      <c r="J578" s="24">
        <f t="shared" si="15"/>
        <v>0</v>
      </c>
    </row>
    <row r="579" spans="2:10" ht="5.15" customHeight="1" x14ac:dyDescent="0.25">
      <c r="D579" s="38"/>
      <c r="H579" s="39"/>
      <c r="J579" s="38"/>
    </row>
    <row r="580" spans="2:10" x14ac:dyDescent="0.25">
      <c r="B580" s="17" t="s">
        <v>25</v>
      </c>
      <c r="D580" s="25">
        <f>SUM(D545:D579)</f>
        <v>680206</v>
      </c>
      <c r="H580" s="24">
        <f>SUM(H545:H579)</f>
        <v>1</v>
      </c>
      <c r="J580" s="24">
        <f>SUM(J545:J579)</f>
        <v>2.2810659564896515E-2</v>
      </c>
    </row>
    <row r="581" spans="2:10" ht="13" thickBot="1" x14ac:dyDescent="0.3"/>
    <row r="582" spans="2:10" ht="13" thickBot="1" x14ac:dyDescent="0.3">
      <c r="B582" s="40" t="s">
        <v>65</v>
      </c>
      <c r="C582" s="41"/>
      <c r="D582" s="41"/>
      <c r="E582" s="41"/>
      <c r="F582" s="41"/>
      <c r="G582" s="41"/>
      <c r="H582" s="41"/>
      <c r="I582" s="41"/>
      <c r="J582" s="42"/>
    </row>
    <row r="583" spans="2:10" ht="39.75" customHeight="1" x14ac:dyDescent="0.25">
      <c r="B583" s="34" t="s">
        <v>46</v>
      </c>
      <c r="C583" s="35"/>
      <c r="D583" s="34" t="s">
        <v>47</v>
      </c>
      <c r="E583" s="35"/>
      <c r="F583" s="34" t="s">
        <v>48</v>
      </c>
      <c r="G583" s="35"/>
      <c r="H583" s="36" t="s">
        <v>49</v>
      </c>
      <c r="I583" s="35"/>
      <c r="J583" s="36" t="s">
        <v>50</v>
      </c>
    </row>
    <row r="584" spans="2:10" ht="5.15" customHeight="1" x14ac:dyDescent="0.25"/>
    <row r="585" spans="2:10" x14ac:dyDescent="0.25">
      <c r="B585" s="37">
        <v>350.2</v>
      </c>
      <c r="D585" s="25">
        <v>712</v>
      </c>
      <c r="F585" s="24">
        <v>1.2500000000000001E-2</v>
      </c>
      <c r="H585" s="24">
        <f>(D585/D619)</f>
        <v>1.1617320249707119E-3</v>
      </c>
      <c r="J585" s="24">
        <f>F585*H585</f>
        <v>1.4521650312133899E-5</v>
      </c>
    </row>
    <row r="586" spans="2:10" x14ac:dyDescent="0.25">
      <c r="B586" s="37">
        <v>352</v>
      </c>
      <c r="D586" s="25">
        <v>21861</v>
      </c>
      <c r="F586" s="24">
        <v>2.9499999999999998E-2</v>
      </c>
      <c r="H586" s="24">
        <f>(D586/D619)</f>
        <v>3.5669415446467324E-2</v>
      </c>
      <c r="J586" s="24">
        <f t="shared" ref="J586:J617" si="16">F586*H586</f>
        <v>1.052247755670786E-3</v>
      </c>
    </row>
    <row r="587" spans="2:10" x14ac:dyDescent="0.25">
      <c r="B587" s="37">
        <v>352.1</v>
      </c>
      <c r="D587" s="25">
        <v>0</v>
      </c>
      <c r="F587" s="24">
        <v>2.4400000000000002E-2</v>
      </c>
      <c r="H587" s="24">
        <f>(D587/D619)</f>
        <v>0</v>
      </c>
      <c r="J587" s="24">
        <f t="shared" si="16"/>
        <v>0</v>
      </c>
    </row>
    <row r="588" spans="2:10" x14ac:dyDescent="0.25">
      <c r="B588" s="37">
        <v>352.2</v>
      </c>
      <c r="D588" s="25">
        <v>0</v>
      </c>
      <c r="F588" s="24">
        <v>3.27E-2</v>
      </c>
      <c r="H588" s="24">
        <f>(D588/D619)</f>
        <v>0</v>
      </c>
      <c r="J588" s="24">
        <f t="shared" si="16"/>
        <v>0</v>
      </c>
    </row>
    <row r="589" spans="2:10" x14ac:dyDescent="0.25">
      <c r="B589" s="37">
        <v>352.3</v>
      </c>
      <c r="D589" s="25">
        <v>0</v>
      </c>
      <c r="F589" s="24">
        <v>3.0099999999999998E-2</v>
      </c>
      <c r="H589" s="24">
        <f>(D589/D619)</f>
        <v>0</v>
      </c>
      <c r="J589" s="24">
        <f t="shared" si="16"/>
        <v>0</v>
      </c>
    </row>
    <row r="590" spans="2:10" x14ac:dyDescent="0.25">
      <c r="B590" s="37">
        <v>353</v>
      </c>
      <c r="D590" s="25">
        <v>303195</v>
      </c>
      <c r="F590" s="24">
        <v>2.6700000000000002E-2</v>
      </c>
      <c r="H590" s="24">
        <f>(D590/D619)</f>
        <v>0.49470694004353233</v>
      </c>
      <c r="J590" s="24">
        <f t="shared" si="16"/>
        <v>1.3208675299162314E-2</v>
      </c>
    </row>
    <row r="591" spans="2:10" x14ac:dyDescent="0.25">
      <c r="B591" s="37">
        <v>353.1</v>
      </c>
      <c r="D591" s="25">
        <v>0</v>
      </c>
      <c r="F591" s="24">
        <v>1.95E-2</v>
      </c>
      <c r="H591" s="24">
        <f>(D591/D619)</f>
        <v>0</v>
      </c>
      <c r="J591" s="24">
        <f t="shared" si="16"/>
        <v>0</v>
      </c>
    </row>
    <row r="592" spans="2:10" x14ac:dyDescent="0.25">
      <c r="B592" s="37">
        <v>353.2</v>
      </c>
      <c r="D592" s="25">
        <v>0</v>
      </c>
      <c r="F592" s="24">
        <v>3.0700000000000002E-2</v>
      </c>
      <c r="H592" s="24">
        <f>(D592/D619)</f>
        <v>0</v>
      </c>
      <c r="J592" s="24">
        <f t="shared" si="16"/>
        <v>0</v>
      </c>
    </row>
    <row r="593" spans="2:10" x14ac:dyDescent="0.25">
      <c r="B593" s="37">
        <v>353.3</v>
      </c>
      <c r="D593" s="25">
        <v>0</v>
      </c>
      <c r="F593" s="24">
        <v>3.0099999999999998E-2</v>
      </c>
      <c r="H593" s="24">
        <f>(D593/D619)</f>
        <v>0</v>
      </c>
      <c r="J593" s="24">
        <f t="shared" si="16"/>
        <v>0</v>
      </c>
    </row>
    <row r="594" spans="2:10" x14ac:dyDescent="0.25">
      <c r="B594" s="37">
        <v>354</v>
      </c>
      <c r="D594" s="25">
        <v>117525</v>
      </c>
      <c r="F594" s="24">
        <v>1.9699999999999999E-2</v>
      </c>
      <c r="H594" s="24">
        <f>(D594/D619)</f>
        <v>0.19175920819477937</v>
      </c>
      <c r="J594" s="24">
        <f t="shared" si="16"/>
        <v>3.7776564014371534E-3</v>
      </c>
    </row>
    <row r="595" spans="2:10" x14ac:dyDescent="0.25">
      <c r="B595" s="37">
        <v>354.1</v>
      </c>
      <c r="D595" s="25">
        <v>0</v>
      </c>
      <c r="F595" s="24">
        <v>1.6899999999999998E-2</v>
      </c>
      <c r="H595" s="24">
        <f>(D595/D619)</f>
        <v>0</v>
      </c>
      <c r="J595" s="24">
        <f t="shared" si="16"/>
        <v>0</v>
      </c>
    </row>
    <row r="596" spans="2:10" x14ac:dyDescent="0.25">
      <c r="B596" s="37">
        <v>353.2</v>
      </c>
      <c r="D596" s="25">
        <v>0</v>
      </c>
      <c r="F596" s="24">
        <v>1.9099999999999999E-2</v>
      </c>
      <c r="H596" s="24">
        <f>(D596/D619)</f>
        <v>0</v>
      </c>
      <c r="J596" s="24">
        <f t="shared" si="16"/>
        <v>0</v>
      </c>
    </row>
    <row r="597" spans="2:10" x14ac:dyDescent="0.25">
      <c r="B597" s="37">
        <v>354.3</v>
      </c>
      <c r="D597" s="25">
        <v>0</v>
      </c>
      <c r="F597" s="24">
        <v>3.0099999999999998E-2</v>
      </c>
      <c r="H597" s="24">
        <f>(D597/D619)</f>
        <v>0</v>
      </c>
      <c r="J597" s="24">
        <f t="shared" si="16"/>
        <v>0</v>
      </c>
    </row>
    <row r="598" spans="2:10" x14ac:dyDescent="0.25">
      <c r="B598" s="37">
        <v>355</v>
      </c>
      <c r="D598" s="25">
        <v>1260</v>
      </c>
      <c r="F598" s="24">
        <v>2.8199999999999999E-2</v>
      </c>
      <c r="H598" s="24">
        <f>(D598/D619)</f>
        <v>2.0558740891335634E-3</v>
      </c>
      <c r="J598" s="24">
        <f t="shared" si="16"/>
        <v>5.797564931356649E-5</v>
      </c>
    </row>
    <row r="599" spans="2:10" x14ac:dyDescent="0.25">
      <c r="B599" s="37">
        <v>355.1</v>
      </c>
      <c r="D599" s="25">
        <v>0</v>
      </c>
      <c r="F599" s="24">
        <v>2.63E-2</v>
      </c>
      <c r="H599" s="24">
        <f>(D599/D619)</f>
        <v>0</v>
      </c>
      <c r="J599" s="24">
        <f t="shared" si="16"/>
        <v>0</v>
      </c>
    </row>
    <row r="600" spans="2:10" x14ac:dyDescent="0.25">
      <c r="B600" s="37">
        <v>355.2</v>
      </c>
      <c r="D600" s="25">
        <v>0</v>
      </c>
      <c r="F600" s="24">
        <v>2.9100000000000001E-2</v>
      </c>
      <c r="H600" s="24">
        <f>(D600/D619)</f>
        <v>0</v>
      </c>
      <c r="J600" s="24">
        <f t="shared" si="16"/>
        <v>0</v>
      </c>
    </row>
    <row r="601" spans="2:10" x14ac:dyDescent="0.25">
      <c r="B601" s="37">
        <v>355.3</v>
      </c>
      <c r="D601" s="25">
        <v>0</v>
      </c>
      <c r="F601" s="24">
        <v>3.0099999999999998E-2</v>
      </c>
      <c r="H601" s="24">
        <f>(D601/D619)</f>
        <v>0</v>
      </c>
      <c r="J601" s="24">
        <f t="shared" si="16"/>
        <v>0</v>
      </c>
    </row>
    <row r="602" spans="2:10" x14ac:dyDescent="0.25">
      <c r="B602" s="37">
        <v>356</v>
      </c>
      <c r="D602" s="25">
        <v>47730</v>
      </c>
      <c r="F602" s="24">
        <v>1.7899999999999999E-2</v>
      </c>
      <c r="H602" s="24">
        <f>(D602/D619)</f>
        <v>7.7878468471702364E-2</v>
      </c>
      <c r="J602" s="24">
        <f t="shared" si="16"/>
        <v>1.3940245856434723E-3</v>
      </c>
    </row>
    <row r="603" spans="2:10" x14ac:dyDescent="0.25">
      <c r="B603" s="37">
        <v>356.1</v>
      </c>
      <c r="D603" s="25">
        <v>0</v>
      </c>
      <c r="F603" s="24">
        <v>1.7999999999999999E-2</v>
      </c>
      <c r="H603" s="24">
        <f>(D603/D619)</f>
        <v>0</v>
      </c>
      <c r="J603" s="24">
        <f t="shared" si="16"/>
        <v>0</v>
      </c>
    </row>
    <row r="604" spans="2:10" x14ac:dyDescent="0.25">
      <c r="B604" s="37">
        <v>356.2</v>
      </c>
      <c r="D604" s="25">
        <v>0</v>
      </c>
      <c r="F604" s="24">
        <v>1.5100000000000001E-2</v>
      </c>
      <c r="H604" s="24">
        <f>(D604/D619)</f>
        <v>0</v>
      </c>
      <c r="J604" s="24">
        <f t="shared" si="16"/>
        <v>0</v>
      </c>
    </row>
    <row r="605" spans="2:10" x14ac:dyDescent="0.25">
      <c r="B605" s="37">
        <v>356.3</v>
      </c>
      <c r="D605" s="25">
        <v>0</v>
      </c>
      <c r="F605" s="24">
        <v>3.0099999999999998E-2</v>
      </c>
      <c r="H605" s="24">
        <f>(D605/D619)</f>
        <v>0</v>
      </c>
      <c r="J605" s="24">
        <f t="shared" si="16"/>
        <v>0</v>
      </c>
    </row>
    <row r="606" spans="2:10" x14ac:dyDescent="0.25">
      <c r="B606" s="37">
        <v>357</v>
      </c>
      <c r="D606" s="25">
        <v>64085</v>
      </c>
      <c r="F606" s="24">
        <v>1.77E-2</v>
      </c>
      <c r="H606" s="24">
        <f>(D606/D619)</f>
        <v>0.10456404047787651</v>
      </c>
      <c r="J606" s="24">
        <f t="shared" si="16"/>
        <v>1.8507835164584144E-3</v>
      </c>
    </row>
    <row r="607" spans="2:10" x14ac:dyDescent="0.25">
      <c r="B607" s="37">
        <v>357.1</v>
      </c>
      <c r="D607" s="25">
        <v>0</v>
      </c>
      <c r="F607" s="24">
        <v>1.7500000000000002E-2</v>
      </c>
      <c r="H607" s="24">
        <f>(D607/D619)</f>
        <v>0</v>
      </c>
      <c r="J607" s="24">
        <f t="shared" si="16"/>
        <v>0</v>
      </c>
    </row>
    <row r="608" spans="2:10" x14ac:dyDescent="0.25">
      <c r="B608" s="37">
        <v>357.2</v>
      </c>
      <c r="D608" s="25">
        <v>0</v>
      </c>
      <c r="F608" s="24">
        <v>1.4999999999999999E-2</v>
      </c>
      <c r="H608" s="24">
        <f>(D608/D619)</f>
        <v>0</v>
      </c>
      <c r="J608" s="24">
        <f t="shared" si="16"/>
        <v>0</v>
      </c>
    </row>
    <row r="609" spans="2:10" x14ac:dyDescent="0.25">
      <c r="B609" s="37">
        <v>357.3</v>
      </c>
      <c r="D609" s="25">
        <v>0</v>
      </c>
      <c r="F609" s="24">
        <v>3.0099999999999998E-2</v>
      </c>
      <c r="H609" s="24">
        <f>(D609/D619)</f>
        <v>0</v>
      </c>
      <c r="J609" s="24">
        <f t="shared" si="16"/>
        <v>0</v>
      </c>
    </row>
    <row r="610" spans="2:10" x14ac:dyDescent="0.25">
      <c r="B610" s="37">
        <v>358</v>
      </c>
      <c r="D610" s="25">
        <v>48269</v>
      </c>
      <c r="F610" s="24">
        <v>1.6899999999999998E-2</v>
      </c>
      <c r="H610" s="24">
        <f>(D610/D619)</f>
        <v>7.8757925720942826E-2</v>
      </c>
      <c r="J610" s="24">
        <f t="shared" si="16"/>
        <v>1.3310089446839336E-3</v>
      </c>
    </row>
    <row r="611" spans="2:10" x14ac:dyDescent="0.25">
      <c r="B611" s="37">
        <v>358.1</v>
      </c>
      <c r="D611" s="25">
        <v>0</v>
      </c>
      <c r="F611" s="24">
        <v>1.9300000000000001E-2</v>
      </c>
      <c r="H611" s="24">
        <f>(D611/D619)</f>
        <v>0</v>
      </c>
      <c r="J611" s="24">
        <f t="shared" si="16"/>
        <v>0</v>
      </c>
    </row>
    <row r="612" spans="2:10" x14ac:dyDescent="0.25">
      <c r="B612" s="37">
        <v>358.2</v>
      </c>
      <c r="D612" s="25">
        <v>0</v>
      </c>
      <c r="F612" s="24">
        <v>1.24E-2</v>
      </c>
      <c r="H612" s="24">
        <f>(D612/D619)</f>
        <v>0</v>
      </c>
      <c r="J612" s="24">
        <f t="shared" si="16"/>
        <v>0</v>
      </c>
    </row>
    <row r="613" spans="2:10" x14ac:dyDescent="0.25">
      <c r="B613" s="37">
        <v>358.3</v>
      </c>
      <c r="D613" s="25">
        <v>0</v>
      </c>
      <c r="F613" s="24">
        <v>3.0099999999999998E-2</v>
      </c>
      <c r="H613" s="24">
        <f>(D613/D619)</f>
        <v>0</v>
      </c>
      <c r="J613" s="24">
        <f t="shared" si="16"/>
        <v>0</v>
      </c>
    </row>
    <row r="614" spans="2:10" x14ac:dyDescent="0.25">
      <c r="B614" s="37">
        <v>359</v>
      </c>
      <c r="D614" s="25">
        <v>8241</v>
      </c>
      <c r="F614" s="24">
        <v>1.7999999999999999E-2</v>
      </c>
      <c r="H614" s="24">
        <f>(D614/D619)</f>
        <v>1.3446395530594997E-2</v>
      </c>
      <c r="J614" s="24">
        <f t="shared" si="16"/>
        <v>2.4203511955070992E-4</v>
      </c>
    </row>
    <row r="615" spans="2:10" x14ac:dyDescent="0.25">
      <c r="B615" s="37">
        <v>359.1</v>
      </c>
      <c r="D615" s="25">
        <v>0</v>
      </c>
      <c r="F615" s="24">
        <v>1.8700000000000001E-2</v>
      </c>
      <c r="H615" s="24">
        <f>(D615/D619)</f>
        <v>0</v>
      </c>
      <c r="J615" s="24">
        <f t="shared" si="16"/>
        <v>0</v>
      </c>
    </row>
    <row r="616" spans="2:10" x14ac:dyDescent="0.25">
      <c r="B616" s="37">
        <v>359.2</v>
      </c>
      <c r="D616" s="25">
        <v>0</v>
      </c>
      <c r="F616" s="24">
        <v>1.49E-2</v>
      </c>
      <c r="H616" s="24">
        <f>(D616/D619)</f>
        <v>0</v>
      </c>
      <c r="J616" s="24">
        <f t="shared" si="16"/>
        <v>0</v>
      </c>
    </row>
    <row r="617" spans="2:10" x14ac:dyDescent="0.25">
      <c r="B617" s="37">
        <v>359.3</v>
      </c>
      <c r="D617" s="25">
        <v>0</v>
      </c>
      <c r="F617" s="24">
        <v>3.0099999999999998E-2</v>
      </c>
      <c r="H617" s="24">
        <f>(D617/D619)</f>
        <v>0</v>
      </c>
      <c r="J617" s="24">
        <f t="shared" si="16"/>
        <v>0</v>
      </c>
    </row>
    <row r="618" spans="2:10" ht="5.15" customHeight="1" x14ac:dyDescent="0.25">
      <c r="D618" s="38"/>
      <c r="H618" s="39"/>
      <c r="J618" s="38"/>
    </row>
    <row r="619" spans="2:10" x14ac:dyDescent="0.25">
      <c r="B619" s="17" t="s">
        <v>25</v>
      </c>
      <c r="D619" s="25">
        <f>SUM(D584:D618)</f>
        <v>612878</v>
      </c>
      <c r="H619" s="24">
        <f>SUM(H584:H618)</f>
        <v>0.99999999999999989</v>
      </c>
      <c r="J619" s="24">
        <f>SUM(J584:J618)</f>
        <v>2.2928928922232486E-2</v>
      </c>
    </row>
    <row r="620" spans="2:10" ht="13" thickBot="1" x14ac:dyDescent="0.3"/>
    <row r="621" spans="2:10" ht="13" thickBot="1" x14ac:dyDescent="0.3">
      <c r="B621" s="40" t="s">
        <v>66</v>
      </c>
      <c r="C621" s="41"/>
      <c r="D621" s="41"/>
      <c r="E621" s="41"/>
      <c r="F621" s="41"/>
      <c r="G621" s="41"/>
      <c r="H621" s="41"/>
      <c r="I621" s="41"/>
      <c r="J621" s="42"/>
    </row>
    <row r="622" spans="2:10" ht="39.75" customHeight="1" x14ac:dyDescent="0.25">
      <c r="B622" s="34" t="s">
        <v>46</v>
      </c>
      <c r="C622" s="35"/>
      <c r="D622" s="34" t="s">
        <v>47</v>
      </c>
      <c r="E622" s="35"/>
      <c r="F622" s="34" t="s">
        <v>48</v>
      </c>
      <c r="G622" s="35"/>
      <c r="H622" s="36" t="s">
        <v>49</v>
      </c>
      <c r="I622" s="35"/>
      <c r="J622" s="36" t="s">
        <v>50</v>
      </c>
    </row>
    <row r="623" spans="2:10" ht="5.15" customHeight="1" x14ac:dyDescent="0.25"/>
    <row r="624" spans="2:10" x14ac:dyDescent="0.25">
      <c r="B624" s="37">
        <v>350.2</v>
      </c>
      <c r="D624" s="25">
        <v>712</v>
      </c>
      <c r="F624" s="24">
        <v>1.2500000000000001E-2</v>
      </c>
      <c r="H624" s="24">
        <f>(D624/D658)</f>
        <v>1.1766377905650836E-3</v>
      </c>
      <c r="J624" s="24">
        <f>F624*H624</f>
        <v>1.4707972382063546E-5</v>
      </c>
    </row>
    <row r="625" spans="2:10" x14ac:dyDescent="0.25">
      <c r="B625" s="37">
        <v>352</v>
      </c>
      <c r="D625" s="25">
        <v>21592</v>
      </c>
      <c r="F625" s="24">
        <v>2.9499999999999998E-2</v>
      </c>
      <c r="H625" s="24">
        <f>(D625/D658)</f>
        <v>3.5682532547586077E-2</v>
      </c>
      <c r="J625" s="24">
        <f t="shared" ref="J625:J656" si="17">F625*H625</f>
        <v>1.0526347101537893E-3</v>
      </c>
    </row>
    <row r="626" spans="2:10" x14ac:dyDescent="0.25">
      <c r="B626" s="37">
        <v>352.1</v>
      </c>
      <c r="D626" s="25">
        <v>0</v>
      </c>
      <c r="F626" s="24">
        <v>2.4400000000000002E-2</v>
      </c>
      <c r="H626" s="24">
        <f>(D626/D658)</f>
        <v>0</v>
      </c>
      <c r="J626" s="24">
        <f t="shared" si="17"/>
        <v>0</v>
      </c>
    </row>
    <row r="627" spans="2:10" x14ac:dyDescent="0.25">
      <c r="B627" s="37">
        <v>352.2</v>
      </c>
      <c r="D627" s="25">
        <v>0</v>
      </c>
      <c r="F627" s="24">
        <v>3.27E-2</v>
      </c>
      <c r="H627" s="24">
        <f>(D627/D658)</f>
        <v>0</v>
      </c>
      <c r="J627" s="24">
        <f t="shared" si="17"/>
        <v>0</v>
      </c>
    </row>
    <row r="628" spans="2:10" x14ac:dyDescent="0.25">
      <c r="B628" s="37">
        <v>352.3</v>
      </c>
      <c r="D628" s="25">
        <v>0</v>
      </c>
      <c r="F628" s="24">
        <v>3.0099999999999998E-2</v>
      </c>
      <c r="H628" s="24">
        <f>(D628/D658)</f>
        <v>0</v>
      </c>
      <c r="J628" s="24">
        <f t="shared" si="17"/>
        <v>0</v>
      </c>
    </row>
    <row r="629" spans="2:10" x14ac:dyDescent="0.25">
      <c r="B629" s="37">
        <v>353</v>
      </c>
      <c r="D629" s="25">
        <v>295728</v>
      </c>
      <c r="F629" s="24">
        <v>2.6700000000000002E-2</v>
      </c>
      <c r="H629" s="24">
        <f>(D629/D658)</f>
        <v>0.48871452321380765</v>
      </c>
      <c r="J629" s="24">
        <f t="shared" si="17"/>
        <v>1.3048677769808665E-2</v>
      </c>
    </row>
    <row r="630" spans="2:10" x14ac:dyDescent="0.25">
      <c r="B630" s="37">
        <v>353.1</v>
      </c>
      <c r="D630" s="25">
        <v>0</v>
      </c>
      <c r="F630" s="24">
        <v>1.95E-2</v>
      </c>
      <c r="H630" s="24">
        <f>(D630/D658)</f>
        <v>0</v>
      </c>
      <c r="J630" s="24">
        <f t="shared" si="17"/>
        <v>0</v>
      </c>
    </row>
    <row r="631" spans="2:10" x14ac:dyDescent="0.25">
      <c r="B631" s="37">
        <v>353.2</v>
      </c>
      <c r="D631" s="25">
        <v>0</v>
      </c>
      <c r="F631" s="24">
        <v>3.0700000000000002E-2</v>
      </c>
      <c r="H631" s="24">
        <f>(D631/D658)</f>
        <v>0</v>
      </c>
      <c r="J631" s="24">
        <f t="shared" si="17"/>
        <v>0</v>
      </c>
    </row>
    <row r="632" spans="2:10" x14ac:dyDescent="0.25">
      <c r="B632" s="37">
        <v>353.3</v>
      </c>
      <c r="D632" s="25">
        <v>0</v>
      </c>
      <c r="F632" s="24">
        <v>3.0099999999999998E-2</v>
      </c>
      <c r="H632" s="24">
        <f>(D632/D658)</f>
        <v>0</v>
      </c>
      <c r="J632" s="24">
        <f t="shared" si="17"/>
        <v>0</v>
      </c>
    </row>
    <row r="633" spans="2:10" x14ac:dyDescent="0.25">
      <c r="B633" s="37">
        <v>354</v>
      </c>
      <c r="D633" s="25">
        <v>117525</v>
      </c>
      <c r="F633" s="24">
        <v>1.9699999999999999E-2</v>
      </c>
      <c r="H633" s="24">
        <f>(D633/D658)</f>
        <v>0.19421960159573237</v>
      </c>
      <c r="J633" s="24">
        <f t="shared" si="17"/>
        <v>3.8261261514359276E-3</v>
      </c>
    </row>
    <row r="634" spans="2:10" x14ac:dyDescent="0.25">
      <c r="B634" s="37">
        <v>354.1</v>
      </c>
      <c r="D634" s="25">
        <v>0</v>
      </c>
      <c r="F634" s="24">
        <v>1.6899999999999998E-2</v>
      </c>
      <c r="H634" s="24">
        <f>(D634/D658)</f>
        <v>0</v>
      </c>
      <c r="J634" s="24">
        <f t="shared" si="17"/>
        <v>0</v>
      </c>
    </row>
    <row r="635" spans="2:10" x14ac:dyDescent="0.25">
      <c r="B635" s="37">
        <v>353.2</v>
      </c>
      <c r="D635" s="25">
        <v>0</v>
      </c>
      <c r="F635" s="24">
        <v>1.9099999999999999E-2</v>
      </c>
      <c r="H635" s="24">
        <f>(D635/D658)</f>
        <v>0</v>
      </c>
      <c r="J635" s="24">
        <f t="shared" si="17"/>
        <v>0</v>
      </c>
    </row>
    <row r="636" spans="2:10" x14ac:dyDescent="0.25">
      <c r="B636" s="37">
        <v>354.3</v>
      </c>
      <c r="D636" s="25">
        <v>0</v>
      </c>
      <c r="F636" s="24">
        <v>3.0099999999999998E-2</v>
      </c>
      <c r="H636" s="24">
        <f>(D636/D658)</f>
        <v>0</v>
      </c>
      <c r="J636" s="24">
        <f t="shared" si="17"/>
        <v>0</v>
      </c>
    </row>
    <row r="637" spans="2:10" x14ac:dyDescent="0.25">
      <c r="B637" s="37">
        <v>355</v>
      </c>
      <c r="D637" s="25">
        <v>1232</v>
      </c>
      <c r="F637" s="24">
        <v>2.8199999999999999E-2</v>
      </c>
      <c r="H637" s="24">
        <f>(D637/D658)</f>
        <v>2.0359799971575603E-3</v>
      </c>
      <c r="J637" s="24">
        <f t="shared" si="17"/>
        <v>5.7414635919843201E-5</v>
      </c>
    </row>
    <row r="638" spans="2:10" x14ac:dyDescent="0.25">
      <c r="B638" s="37">
        <v>355.1</v>
      </c>
      <c r="D638" s="25">
        <v>0</v>
      </c>
      <c r="F638" s="24">
        <v>2.63E-2</v>
      </c>
      <c r="H638" s="24">
        <f>(D638/D658)</f>
        <v>0</v>
      </c>
      <c r="J638" s="24">
        <f t="shared" si="17"/>
        <v>0</v>
      </c>
    </row>
    <row r="639" spans="2:10" x14ac:dyDescent="0.25">
      <c r="B639" s="37">
        <v>355.2</v>
      </c>
      <c r="D639" s="25">
        <v>0</v>
      </c>
      <c r="F639" s="24">
        <v>2.9100000000000001E-2</v>
      </c>
      <c r="H639" s="24">
        <f>(D639/D658)</f>
        <v>0</v>
      </c>
      <c r="J639" s="24">
        <f t="shared" si="17"/>
        <v>0</v>
      </c>
    </row>
    <row r="640" spans="2:10" x14ac:dyDescent="0.25">
      <c r="B640" s="37">
        <v>355.3</v>
      </c>
      <c r="D640" s="25">
        <v>0</v>
      </c>
      <c r="F640" s="24">
        <v>3.0099999999999998E-2</v>
      </c>
      <c r="H640" s="24">
        <f>(D640/D658)</f>
        <v>0</v>
      </c>
      <c r="J640" s="24">
        <f t="shared" si="17"/>
        <v>0</v>
      </c>
    </row>
    <row r="641" spans="2:10" x14ac:dyDescent="0.25">
      <c r="B641" s="37">
        <v>356</v>
      </c>
      <c r="D641" s="25">
        <v>47730</v>
      </c>
      <c r="F641" s="24">
        <v>1.7899999999999999E-2</v>
      </c>
      <c r="H641" s="24">
        <f>(D641/D658)</f>
        <v>7.8877699078190228E-2</v>
      </c>
      <c r="J641" s="24">
        <f t="shared" si="17"/>
        <v>1.4119108134996051E-3</v>
      </c>
    </row>
    <row r="642" spans="2:10" x14ac:dyDescent="0.25">
      <c r="B642" s="37">
        <v>356.1</v>
      </c>
      <c r="D642" s="25">
        <v>0</v>
      </c>
      <c r="F642" s="24">
        <v>1.7999999999999999E-2</v>
      </c>
      <c r="H642" s="24">
        <f>(D642/D658)</f>
        <v>0</v>
      </c>
      <c r="J642" s="24">
        <f t="shared" si="17"/>
        <v>0</v>
      </c>
    </row>
    <row r="643" spans="2:10" x14ac:dyDescent="0.25">
      <c r="B643" s="37">
        <v>356.2</v>
      </c>
      <c r="D643" s="25">
        <v>0</v>
      </c>
      <c r="F643" s="24">
        <v>1.5100000000000001E-2</v>
      </c>
      <c r="H643" s="24">
        <f>(D643/D658)</f>
        <v>0</v>
      </c>
      <c r="J643" s="24">
        <f t="shared" si="17"/>
        <v>0</v>
      </c>
    </row>
    <row r="644" spans="2:10" x14ac:dyDescent="0.25">
      <c r="B644" s="37">
        <v>356.3</v>
      </c>
      <c r="D644" s="25">
        <v>0</v>
      </c>
      <c r="F644" s="24">
        <v>3.0099999999999998E-2</v>
      </c>
      <c r="H644" s="24">
        <f>(D644/D658)</f>
        <v>0</v>
      </c>
      <c r="J644" s="24">
        <f t="shared" si="17"/>
        <v>0</v>
      </c>
    </row>
    <row r="645" spans="2:10" x14ac:dyDescent="0.25">
      <c r="B645" s="37">
        <v>357</v>
      </c>
      <c r="D645" s="25">
        <v>64085</v>
      </c>
      <c r="F645" s="24">
        <v>1.77E-2</v>
      </c>
      <c r="H645" s="24">
        <f>(D645/D658)</f>
        <v>0.10590566405669015</v>
      </c>
      <c r="J645" s="24">
        <f t="shared" si="17"/>
        <v>1.8745302538034157E-3</v>
      </c>
    </row>
    <row r="646" spans="2:10" x14ac:dyDescent="0.25">
      <c r="B646" s="37">
        <v>357.1</v>
      </c>
      <c r="D646" s="25">
        <v>0</v>
      </c>
      <c r="F646" s="24">
        <v>1.7500000000000002E-2</v>
      </c>
      <c r="H646" s="24">
        <f>(D646/D658)</f>
        <v>0</v>
      </c>
      <c r="J646" s="24">
        <f t="shared" si="17"/>
        <v>0</v>
      </c>
    </row>
    <row r="647" spans="2:10" x14ac:dyDescent="0.25">
      <c r="B647" s="37">
        <v>357.2</v>
      </c>
      <c r="D647" s="25">
        <v>0</v>
      </c>
      <c r="F647" s="24">
        <v>1.4999999999999999E-2</v>
      </c>
      <c r="H647" s="24">
        <f>(D647/D658)</f>
        <v>0</v>
      </c>
      <c r="J647" s="24">
        <f t="shared" si="17"/>
        <v>0</v>
      </c>
    </row>
    <row r="648" spans="2:10" x14ac:dyDescent="0.25">
      <c r="B648" s="37">
        <v>357.3</v>
      </c>
      <c r="D648" s="25">
        <v>0</v>
      </c>
      <c r="F648" s="24">
        <v>3.0099999999999998E-2</v>
      </c>
      <c r="H648" s="24">
        <f>(D648/D658)</f>
        <v>0</v>
      </c>
      <c r="J648" s="24">
        <f t="shared" si="17"/>
        <v>0</v>
      </c>
    </row>
    <row r="649" spans="2:10" x14ac:dyDescent="0.25">
      <c r="B649" s="37">
        <v>358</v>
      </c>
      <c r="D649" s="25">
        <v>48269</v>
      </c>
      <c r="F649" s="24">
        <v>1.6899999999999998E-2</v>
      </c>
      <c r="H649" s="24">
        <f>(D649/D658)</f>
        <v>7.976844032694666E-2</v>
      </c>
      <c r="J649" s="24">
        <f t="shared" si="17"/>
        <v>1.3480866415253984E-3</v>
      </c>
    </row>
    <row r="650" spans="2:10" x14ac:dyDescent="0.25">
      <c r="B650" s="37">
        <v>358.1</v>
      </c>
      <c r="D650" s="25">
        <v>0</v>
      </c>
      <c r="F650" s="24">
        <v>1.9300000000000001E-2</v>
      </c>
      <c r="H650" s="24">
        <f>(D650/D658)</f>
        <v>0</v>
      </c>
      <c r="J650" s="24">
        <f t="shared" si="17"/>
        <v>0</v>
      </c>
    </row>
    <row r="651" spans="2:10" x14ac:dyDescent="0.25">
      <c r="B651" s="37">
        <v>358.2</v>
      </c>
      <c r="D651" s="25">
        <v>0</v>
      </c>
      <c r="F651" s="24">
        <v>1.24E-2</v>
      </c>
      <c r="H651" s="24">
        <f>(D651/D658)</f>
        <v>0</v>
      </c>
      <c r="J651" s="24">
        <f t="shared" si="17"/>
        <v>0</v>
      </c>
    </row>
    <row r="652" spans="2:10" x14ac:dyDescent="0.25">
      <c r="B652" s="37">
        <v>358.3</v>
      </c>
      <c r="D652" s="25">
        <v>0</v>
      </c>
      <c r="F652" s="24">
        <v>3.0099999999999998E-2</v>
      </c>
      <c r="H652" s="24">
        <f>(D652/D658)</f>
        <v>0</v>
      </c>
      <c r="J652" s="24">
        <f t="shared" si="17"/>
        <v>0</v>
      </c>
    </row>
    <row r="653" spans="2:10" x14ac:dyDescent="0.25">
      <c r="B653" s="37">
        <v>359</v>
      </c>
      <c r="D653" s="25">
        <v>8241</v>
      </c>
      <c r="F653" s="24">
        <v>1.7999999999999999E-2</v>
      </c>
      <c r="H653" s="24">
        <f>(D653/D658)</f>
        <v>1.3618921393324233E-2</v>
      </c>
      <c r="J653" s="24">
        <f t="shared" si="17"/>
        <v>2.4514058507983617E-4</v>
      </c>
    </row>
    <row r="654" spans="2:10" x14ac:dyDescent="0.25">
      <c r="B654" s="37">
        <v>359.1</v>
      </c>
      <c r="D654" s="25">
        <v>0</v>
      </c>
      <c r="F654" s="24">
        <v>1.8700000000000001E-2</v>
      </c>
      <c r="H654" s="24">
        <f>(D654/D658)</f>
        <v>0</v>
      </c>
      <c r="J654" s="24">
        <f t="shared" si="17"/>
        <v>0</v>
      </c>
    </row>
    <row r="655" spans="2:10" x14ac:dyDescent="0.25">
      <c r="B655" s="37">
        <v>359.2</v>
      </c>
      <c r="D655" s="25">
        <v>0</v>
      </c>
      <c r="F655" s="24">
        <v>1.49E-2</v>
      </c>
      <c r="H655" s="24">
        <f>(D655/D658)</f>
        <v>0</v>
      </c>
      <c r="J655" s="24">
        <f t="shared" si="17"/>
        <v>0</v>
      </c>
    </row>
    <row r="656" spans="2:10" x14ac:dyDescent="0.25">
      <c r="B656" s="37">
        <v>359.3</v>
      </c>
      <c r="D656" s="25">
        <v>0</v>
      </c>
      <c r="F656" s="24">
        <v>3.0099999999999998E-2</v>
      </c>
      <c r="H656" s="24">
        <f>(D656/D658)</f>
        <v>0</v>
      </c>
      <c r="J656" s="24">
        <f t="shared" si="17"/>
        <v>0</v>
      </c>
    </row>
    <row r="657" spans="2:10" ht="5.15" customHeight="1" x14ac:dyDescent="0.25">
      <c r="D657" s="38"/>
      <c r="H657" s="39"/>
      <c r="J657" s="38"/>
    </row>
    <row r="658" spans="2:10" x14ac:dyDescent="0.25">
      <c r="B658" s="17" t="s">
        <v>25</v>
      </c>
      <c r="D658" s="25">
        <f>SUM(D623:D657)</f>
        <v>605114</v>
      </c>
      <c r="H658" s="24">
        <f>SUM(H623:H657)</f>
        <v>0.99999999999999989</v>
      </c>
      <c r="J658" s="24">
        <f>SUM(J623:J657)</f>
        <v>2.2879229533608544E-2</v>
      </c>
    </row>
  </sheetData>
  <mergeCells count="18">
    <mergeCell ref="B621:J621"/>
    <mergeCell ref="B426:J426"/>
    <mergeCell ref="B21:J21"/>
    <mergeCell ref="B36:J36"/>
    <mergeCell ref="B75:J75"/>
    <mergeCell ref="B114:J114"/>
    <mergeCell ref="B153:J153"/>
    <mergeCell ref="B192:J192"/>
    <mergeCell ref="B231:J231"/>
    <mergeCell ref="B270:J270"/>
    <mergeCell ref="B309:J309"/>
    <mergeCell ref="B348:J348"/>
    <mergeCell ref="B387:J387"/>
    <mergeCell ref="B6:J6"/>
    <mergeCell ref="B465:J465"/>
    <mergeCell ref="B504:J504"/>
    <mergeCell ref="B543:J543"/>
    <mergeCell ref="B582:J582"/>
  </mergeCells>
  <pageMargins left="0.7" right="0.7" top="0.75" bottom="0.75" header="0.3" footer="0.3"/>
  <pageSetup orientation="portrait" r:id="rId1"/>
  <headerFooter>
    <oddFooter>&amp;C&amp;"Arial,Regular"&amp;10&amp;A&amp;R&amp;"Arial,Regular"Page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AFUDC Equity Depreciation</vt:lpstr>
      <vt:lpstr>2. AFUDC Equity Incurred</vt:lpstr>
      <vt:lpstr>3. Depreciation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Reeves, Erik:(BSC)</dc:creator>
  <cp:lastModifiedBy>Kennedy, Geneva:(BSC)</cp:lastModifiedBy>
  <dcterms:created xsi:type="dcterms:W3CDTF">2022-05-05T21:08:28Z</dcterms:created>
  <dcterms:modified xsi:type="dcterms:W3CDTF">2023-05-12T17:50:18Z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68b3d1-e05f-4796-9c23-acaf26d588cb_Enabled">
    <vt:lpwstr>true</vt:lpwstr>
  </property>
  <property fmtid="{D5CDD505-2E9C-101B-9397-08002B2CF9AE}" pid="3" name="MSIP_Label_c968b3d1-e05f-4796-9c23-acaf26d588cb_SetDate">
    <vt:lpwstr>2022-05-05T21:08:30Z</vt:lpwstr>
  </property>
  <property fmtid="{D5CDD505-2E9C-101B-9397-08002B2CF9AE}" pid="4" name="MSIP_Label_c968b3d1-e05f-4796-9c23-acaf26d588cb_Method">
    <vt:lpwstr>Standard</vt:lpwstr>
  </property>
  <property fmtid="{D5CDD505-2E9C-101B-9397-08002B2CF9AE}" pid="5" name="MSIP_Label_c968b3d1-e05f-4796-9c23-acaf26d588cb_Name">
    <vt:lpwstr>Company Confidential Information</vt:lpwstr>
  </property>
  <property fmtid="{D5CDD505-2E9C-101B-9397-08002B2CF9AE}" pid="6" name="MSIP_Label_c968b3d1-e05f-4796-9c23-acaf26d588cb_SiteId">
    <vt:lpwstr>600d01fc-055f-49c6-868f-3ecfcc791773</vt:lpwstr>
  </property>
  <property fmtid="{D5CDD505-2E9C-101B-9397-08002B2CF9AE}" pid="7" name="MSIP_Label_c968b3d1-e05f-4796-9c23-acaf26d588cb_ActionId">
    <vt:lpwstr>3bc4b1fb-9211-4a00-a22f-403b718eb995</vt:lpwstr>
  </property>
  <property fmtid="{D5CDD505-2E9C-101B-9397-08002B2CF9AE}" pid="8" name="MSIP_Label_c968b3d1-e05f-4796-9c23-acaf26d588cb_ContentBits">
    <vt:lpwstr>0</vt:lpwstr>
  </property>
</Properties>
</file>